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105B505D-7AF1-447D-B1B8-074108B581F2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6" i="13" l="1"/>
  <c r="E204" i="13"/>
  <c r="D204" i="13"/>
  <c r="C204" i="13" s="1"/>
  <c r="AE199" i="13"/>
  <c r="AD199" i="13"/>
  <c r="AC199" i="13"/>
  <c r="AB199" i="13"/>
  <c r="AA199" i="13"/>
  <c r="Z199" i="13"/>
  <c r="Y199" i="13"/>
  <c r="X199" i="13"/>
  <c r="W199" i="13"/>
  <c r="V199" i="13"/>
  <c r="U199" i="13"/>
  <c r="T199" i="13"/>
  <c r="S199" i="13"/>
  <c r="R199" i="13"/>
  <c r="Q199" i="13"/>
  <c r="P199" i="13"/>
  <c r="O199" i="13"/>
  <c r="N199" i="13"/>
  <c r="M199" i="13"/>
  <c r="L199" i="13"/>
  <c r="K199" i="13"/>
  <c r="J199" i="13"/>
  <c r="I199" i="13"/>
  <c r="H199" i="13"/>
  <c r="G199" i="13"/>
  <c r="F199" i="13"/>
  <c r="E199" i="13"/>
  <c r="E198" i="13"/>
  <c r="D198" i="13"/>
  <c r="D199" i="13" s="1"/>
  <c r="C199" i="13" s="1"/>
  <c r="E197" i="13"/>
  <c r="D197" i="13"/>
  <c r="C197" i="13"/>
  <c r="Q192" i="13"/>
  <c r="P192" i="13"/>
  <c r="O192" i="13"/>
  <c r="N192" i="13"/>
  <c r="M192" i="13"/>
  <c r="L192" i="13"/>
  <c r="K192" i="13"/>
  <c r="J192" i="13"/>
  <c r="I192" i="13"/>
  <c r="H192" i="13"/>
  <c r="G192" i="13"/>
  <c r="F192" i="13"/>
  <c r="D192" i="13" s="1"/>
  <c r="C192" i="13" s="1"/>
  <c r="E192" i="13"/>
  <c r="E191" i="13"/>
  <c r="D191" i="13"/>
  <c r="C191" i="13" s="1"/>
  <c r="E190" i="13"/>
  <c r="D190" i="13"/>
  <c r="C190" i="13" s="1"/>
  <c r="Q184" i="13"/>
  <c r="P184" i="13"/>
  <c r="O184" i="13"/>
  <c r="N184" i="13"/>
  <c r="M184" i="13"/>
  <c r="L184" i="13"/>
  <c r="K184" i="13"/>
  <c r="J184" i="13"/>
  <c r="I184" i="13"/>
  <c r="H184" i="13"/>
  <c r="G184" i="13"/>
  <c r="F184" i="13"/>
  <c r="E182" i="13"/>
  <c r="D182" i="13"/>
  <c r="C182" i="13" s="1"/>
  <c r="E181" i="13"/>
  <c r="E184" i="13" s="1"/>
  <c r="D181" i="13"/>
  <c r="C181" i="13" s="1"/>
  <c r="E180" i="13"/>
  <c r="D180" i="13"/>
  <c r="C180" i="13" s="1"/>
  <c r="E175" i="13"/>
  <c r="D175" i="13"/>
  <c r="C175" i="13"/>
  <c r="E174" i="13"/>
  <c r="D174" i="13"/>
  <c r="C174" i="13" s="1"/>
  <c r="E173" i="13"/>
  <c r="D173" i="13"/>
  <c r="C173" i="13" s="1"/>
  <c r="E172" i="13"/>
  <c r="D172" i="13"/>
  <c r="C172" i="13" s="1"/>
  <c r="E171" i="13"/>
  <c r="D171" i="13"/>
  <c r="C171" i="13"/>
  <c r="E170" i="13"/>
  <c r="D170" i="13"/>
  <c r="C170" i="13" s="1"/>
  <c r="E165" i="13"/>
  <c r="D165" i="13"/>
  <c r="C165" i="13" s="1"/>
  <c r="E164" i="13"/>
  <c r="D164" i="13"/>
  <c r="C164" i="13" s="1"/>
  <c r="E163" i="13"/>
  <c r="D163" i="13"/>
  <c r="C163" i="13"/>
  <c r="E162" i="13"/>
  <c r="D162" i="13"/>
  <c r="C162" i="13" s="1"/>
  <c r="E161" i="13"/>
  <c r="D161" i="13"/>
  <c r="C161" i="13" s="1"/>
  <c r="E160" i="13"/>
  <c r="D160" i="13"/>
  <c r="C160" i="13" s="1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4" i="13"/>
  <c r="D154" i="13"/>
  <c r="C154" i="13" s="1"/>
  <c r="E153" i="13"/>
  <c r="D153" i="13"/>
  <c r="C153" i="13"/>
  <c r="E152" i="13"/>
  <c r="D152" i="13"/>
  <c r="C152" i="13" s="1"/>
  <c r="E151" i="13"/>
  <c r="D151" i="13"/>
  <c r="C151" i="13" s="1"/>
  <c r="E150" i="13"/>
  <c r="D150" i="13"/>
  <c r="C150" i="13" s="1"/>
  <c r="E149" i="13"/>
  <c r="D149" i="13"/>
  <c r="C149" i="13"/>
  <c r="E148" i="13"/>
  <c r="D148" i="13"/>
  <c r="C148" i="13" s="1"/>
  <c r="E147" i="13"/>
  <c r="E155" i="13" s="1"/>
  <c r="D147" i="13"/>
  <c r="C147" i="13" s="1"/>
  <c r="E146" i="13"/>
  <c r="D146" i="13"/>
  <c r="D155" i="13" s="1"/>
  <c r="E145" i="13"/>
  <c r="D145" i="13"/>
  <c r="C145" i="13"/>
  <c r="AA144" i="13"/>
  <c r="Z144" i="13"/>
  <c r="Y144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3" i="13"/>
  <c r="D143" i="13"/>
  <c r="C143" i="13"/>
  <c r="E142" i="13"/>
  <c r="D142" i="13"/>
  <c r="C142" i="13" s="1"/>
  <c r="E141" i="13"/>
  <c r="D141" i="13"/>
  <c r="C141" i="13" s="1"/>
  <c r="E140" i="13"/>
  <c r="D140" i="13"/>
  <c r="C140" i="13" s="1"/>
  <c r="E139" i="13"/>
  <c r="D139" i="13"/>
  <c r="C139" i="13"/>
  <c r="E138" i="13"/>
  <c r="D138" i="13"/>
  <c r="C138" i="13" s="1"/>
  <c r="E137" i="13"/>
  <c r="D137" i="13"/>
  <c r="C137" i="13" s="1"/>
  <c r="E136" i="13"/>
  <c r="D136" i="13"/>
  <c r="C136" i="13" s="1"/>
  <c r="E135" i="13"/>
  <c r="D135" i="13"/>
  <c r="C135" i="13"/>
  <c r="E134" i="13"/>
  <c r="D134" i="13"/>
  <c r="C134" i="13" s="1"/>
  <c r="E133" i="13"/>
  <c r="D133" i="13"/>
  <c r="C133" i="13" s="1"/>
  <c r="E132" i="13"/>
  <c r="D132" i="13"/>
  <c r="C132" i="13" s="1"/>
  <c r="E131" i="13"/>
  <c r="D131" i="13"/>
  <c r="C131" i="13"/>
  <c r="E130" i="13"/>
  <c r="D130" i="13"/>
  <c r="C130" i="13" s="1"/>
  <c r="E129" i="13"/>
  <c r="D129" i="13"/>
  <c r="C129" i="13" s="1"/>
  <c r="E128" i="13"/>
  <c r="D128" i="13"/>
  <c r="C128" i="13" s="1"/>
  <c r="E127" i="13"/>
  <c r="D127" i="13"/>
  <c r="C127" i="13"/>
  <c r="E126" i="13"/>
  <c r="D126" i="13"/>
  <c r="C126" i="13" s="1"/>
  <c r="E125" i="13"/>
  <c r="D125" i="13"/>
  <c r="C125" i="13" s="1"/>
  <c r="E124" i="13"/>
  <c r="D124" i="13"/>
  <c r="C124" i="13" s="1"/>
  <c r="E123" i="13"/>
  <c r="D123" i="13"/>
  <c r="C123" i="13"/>
  <c r="E122" i="13"/>
  <c r="D122" i="13"/>
  <c r="C122" i="13" s="1"/>
  <c r="E121" i="13"/>
  <c r="D121" i="13"/>
  <c r="C121" i="13" s="1"/>
  <c r="E120" i="13"/>
  <c r="D120" i="13"/>
  <c r="C120" i="13" s="1"/>
  <c r="E119" i="13"/>
  <c r="D119" i="13"/>
  <c r="C119" i="13"/>
  <c r="E118" i="13"/>
  <c r="D118" i="13"/>
  <c r="C118" i="13" s="1"/>
  <c r="E117" i="13"/>
  <c r="D117" i="13"/>
  <c r="C117" i="13" s="1"/>
  <c r="E116" i="13"/>
  <c r="D116" i="13"/>
  <c r="C116" i="13" s="1"/>
  <c r="E115" i="13"/>
  <c r="D115" i="13"/>
  <c r="C115" i="13"/>
  <c r="E114" i="13"/>
  <c r="E144" i="13" s="1"/>
  <c r="D114" i="13"/>
  <c r="C114" i="13" s="1"/>
  <c r="C144" i="13" s="1"/>
  <c r="E109" i="13"/>
  <c r="D109" i="13"/>
  <c r="C109" i="13" s="1"/>
  <c r="E108" i="13"/>
  <c r="D108" i="13"/>
  <c r="C108" i="13" s="1"/>
  <c r="E107" i="13"/>
  <c r="D107" i="13"/>
  <c r="C107" i="13"/>
  <c r="E106" i="13"/>
  <c r="D106" i="13"/>
  <c r="C106" i="13" s="1"/>
  <c r="E105" i="13"/>
  <c r="D105" i="13"/>
  <c r="C105" i="13" s="1"/>
  <c r="E104" i="13"/>
  <c r="D104" i="13"/>
  <c r="C104" i="13" s="1"/>
  <c r="E103" i="13"/>
  <c r="D103" i="13"/>
  <c r="C103" i="13"/>
  <c r="E102" i="13"/>
  <c r="D102" i="13"/>
  <c r="C102" i="13" s="1"/>
  <c r="E101" i="13"/>
  <c r="D101" i="13"/>
  <c r="C101" i="13" s="1"/>
  <c r="E95" i="13"/>
  <c r="D95" i="13"/>
  <c r="C95" i="13" s="1"/>
  <c r="E94" i="13"/>
  <c r="D94" i="13"/>
  <c r="C94" i="13"/>
  <c r="E93" i="13"/>
  <c r="D93" i="13"/>
  <c r="C93" i="13" s="1"/>
  <c r="E92" i="13"/>
  <c r="E90" i="13" s="1"/>
  <c r="D92" i="13"/>
  <c r="C92" i="13" s="1"/>
  <c r="E91" i="13"/>
  <c r="D91" i="13"/>
  <c r="C91" i="13" s="1"/>
  <c r="C90" i="13" s="1"/>
  <c r="I90" i="13"/>
  <c r="H90" i="13"/>
  <c r="G90" i="13"/>
  <c r="F90" i="13"/>
  <c r="CI80" i="13"/>
  <c r="CH80" i="13"/>
  <c r="CG80" i="13"/>
  <c r="CC80" i="13"/>
  <c r="CB80" i="13"/>
  <c r="CA80" i="13"/>
  <c r="G80" i="13" s="1"/>
  <c r="CI79" i="13"/>
  <c r="CC79" i="13" s="1"/>
  <c r="CH79" i="13"/>
  <c r="CG79" i="13"/>
  <c r="CB79" i="13"/>
  <c r="CA79" i="13"/>
  <c r="G79" i="13" s="1"/>
  <c r="C72" i="13"/>
  <c r="E67" i="13"/>
  <c r="D67" i="13"/>
  <c r="C67" i="13" s="1"/>
  <c r="E66" i="13"/>
  <c r="D66" i="13"/>
  <c r="C66" i="13" s="1"/>
  <c r="E65" i="13"/>
  <c r="D65" i="13"/>
  <c r="C65" i="13"/>
  <c r="CH65" i="13" s="1"/>
  <c r="CB65" i="13" s="1"/>
  <c r="E64" i="13"/>
  <c r="D64" i="13"/>
  <c r="C64" i="13" s="1"/>
  <c r="E63" i="13"/>
  <c r="D63" i="13"/>
  <c r="C63" i="13" s="1"/>
  <c r="E62" i="13"/>
  <c r="D62" i="13"/>
  <c r="C62" i="13" s="1"/>
  <c r="E61" i="13"/>
  <c r="D61" i="13"/>
  <c r="C61" i="13"/>
  <c r="E56" i="13"/>
  <c r="D56" i="13"/>
  <c r="C56" i="13" s="1"/>
  <c r="E55" i="13"/>
  <c r="D55" i="13"/>
  <c r="C55" i="13" s="1"/>
  <c r="E54" i="13"/>
  <c r="D54" i="13"/>
  <c r="C54" i="13" s="1"/>
  <c r="I53" i="13"/>
  <c r="H53" i="13"/>
  <c r="G53" i="13"/>
  <c r="E53" i="13" s="1"/>
  <c r="F53" i="13"/>
  <c r="D53" i="13" s="1"/>
  <c r="E48" i="13"/>
  <c r="D48" i="13"/>
  <c r="C48" i="13" s="1"/>
  <c r="CA48" i="13" s="1"/>
  <c r="R48" i="13" s="1"/>
  <c r="E47" i="13"/>
  <c r="D47" i="13"/>
  <c r="C47" i="13" s="1"/>
  <c r="CA47" i="13" s="1"/>
  <c r="R47" i="13" s="1"/>
  <c r="E46" i="13"/>
  <c r="D46" i="13"/>
  <c r="C46" i="13" s="1"/>
  <c r="CA46" i="13" s="1"/>
  <c r="R46" i="13" s="1"/>
  <c r="E45" i="13"/>
  <c r="D45" i="13"/>
  <c r="C45" i="13"/>
  <c r="CA45" i="13" s="1"/>
  <c r="R45" i="13" s="1"/>
  <c r="E40" i="13"/>
  <c r="D40" i="13"/>
  <c r="C40" i="13" s="1"/>
  <c r="E39" i="13"/>
  <c r="D39" i="13"/>
  <c r="C39" i="13" s="1"/>
  <c r="E38" i="13"/>
  <c r="D38" i="13"/>
  <c r="C38" i="13" s="1"/>
  <c r="E37" i="13"/>
  <c r="D37" i="13"/>
  <c r="C37" i="13"/>
  <c r="E36" i="13"/>
  <c r="D36" i="13"/>
  <c r="C36" i="13" s="1"/>
  <c r="E35" i="13"/>
  <c r="D35" i="13"/>
  <c r="C35" i="13" s="1"/>
  <c r="E34" i="13"/>
  <c r="D34" i="13"/>
  <c r="C34" i="13" s="1"/>
  <c r="E33" i="13"/>
  <c r="D33" i="13"/>
  <c r="C33" i="13"/>
  <c r="E32" i="13"/>
  <c r="D32" i="13"/>
  <c r="C32" i="13" s="1"/>
  <c r="E31" i="13"/>
  <c r="D31" i="13"/>
  <c r="C31" i="13" s="1"/>
  <c r="E30" i="13"/>
  <c r="D30" i="13"/>
  <c r="C30" i="13" s="1"/>
  <c r="E29" i="13"/>
  <c r="D29" i="13"/>
  <c r="C29" i="13"/>
  <c r="E28" i="13"/>
  <c r="D28" i="13"/>
  <c r="C28" i="13" s="1"/>
  <c r="E27" i="13"/>
  <c r="D27" i="13"/>
  <c r="C27" i="13" s="1"/>
  <c r="E26" i="13"/>
  <c r="D26" i="13"/>
  <c r="C26" i="13" s="1"/>
  <c r="E25" i="13"/>
  <c r="D25" i="13"/>
  <c r="C25" i="13"/>
  <c r="E24" i="13"/>
  <c r="D24" i="13"/>
  <c r="C24" i="13" s="1"/>
  <c r="E23" i="13"/>
  <c r="D23" i="13"/>
  <c r="C23" i="13" s="1"/>
  <c r="E22" i="13"/>
  <c r="D22" i="13"/>
  <c r="C22" i="13" s="1"/>
  <c r="E21" i="13"/>
  <c r="D21" i="13"/>
  <c r="C21" i="13"/>
  <c r="E20" i="13"/>
  <c r="D20" i="13"/>
  <c r="C20" i="13" s="1"/>
  <c r="E19" i="13"/>
  <c r="D19" i="13"/>
  <c r="C19" i="13" s="1"/>
  <c r="E14" i="13"/>
  <c r="D14" i="13"/>
  <c r="C14" i="13" s="1"/>
  <c r="E13" i="13"/>
  <c r="D13" i="13"/>
  <c r="C13" i="13"/>
  <c r="E12" i="13"/>
  <c r="D12" i="13"/>
  <c r="C12" i="13" s="1"/>
  <c r="A5" i="13"/>
  <c r="A4" i="13"/>
  <c r="A3" i="13"/>
  <c r="A2" i="13"/>
  <c r="CH64" i="13" l="1"/>
  <c r="CB64" i="13" s="1"/>
  <c r="CG64" i="13"/>
  <c r="CA64" i="13" s="1"/>
  <c r="CG63" i="13"/>
  <c r="CA63" i="13" s="1"/>
  <c r="CH63" i="13"/>
  <c r="CB63" i="13" s="1"/>
  <c r="C184" i="13"/>
  <c r="CG62" i="13"/>
  <c r="CH62" i="13"/>
  <c r="CB62" i="13" s="1"/>
  <c r="CH66" i="13"/>
  <c r="CB66" i="13" s="1"/>
  <c r="CG66" i="13"/>
  <c r="CA66" i="13" s="1"/>
  <c r="C53" i="13"/>
  <c r="CG67" i="13"/>
  <c r="CA67" i="13" s="1"/>
  <c r="CH67" i="13"/>
  <c r="CB67" i="13" s="1"/>
  <c r="D144" i="13"/>
  <c r="CG65" i="13"/>
  <c r="CA65" i="13" s="1"/>
  <c r="D90" i="13"/>
  <c r="D184" i="13"/>
  <c r="C146" i="13"/>
  <c r="C155" i="13" s="1"/>
  <c r="C198" i="13"/>
  <c r="A256" i="12"/>
  <c r="E204" i="12"/>
  <c r="D204" i="12"/>
  <c r="C204" i="12" s="1"/>
  <c r="AE199" i="12"/>
  <c r="AD199" i="12"/>
  <c r="AC199" i="12"/>
  <c r="AB199" i="12"/>
  <c r="AA199" i="12"/>
  <c r="Z199" i="12"/>
  <c r="Y199" i="12"/>
  <c r="X199" i="12"/>
  <c r="W199" i="12"/>
  <c r="V199" i="12"/>
  <c r="U199" i="12"/>
  <c r="T199" i="12"/>
  <c r="S199" i="12"/>
  <c r="R199" i="12"/>
  <c r="Q199" i="12"/>
  <c r="P199" i="12"/>
  <c r="O199" i="12"/>
  <c r="N199" i="12"/>
  <c r="M199" i="12"/>
  <c r="L199" i="12"/>
  <c r="K199" i="12"/>
  <c r="J199" i="12"/>
  <c r="I199" i="12"/>
  <c r="H199" i="12"/>
  <c r="G199" i="12"/>
  <c r="F199" i="12"/>
  <c r="E198" i="12"/>
  <c r="E199" i="12" s="1"/>
  <c r="D198" i="12"/>
  <c r="C198" i="12" s="1"/>
  <c r="E197" i="12"/>
  <c r="D197" i="12"/>
  <c r="C197" i="12"/>
  <c r="Q192" i="12"/>
  <c r="P192" i="12"/>
  <c r="O192" i="12"/>
  <c r="N192" i="12"/>
  <c r="M192" i="12"/>
  <c r="L192" i="12"/>
  <c r="K192" i="12"/>
  <c r="J192" i="12"/>
  <c r="I192" i="12"/>
  <c r="H192" i="12"/>
  <c r="G192" i="12"/>
  <c r="E192" i="12" s="1"/>
  <c r="F192" i="12"/>
  <c r="D192" i="12" s="1"/>
  <c r="C192" i="12"/>
  <c r="E191" i="12"/>
  <c r="C191" i="12" s="1"/>
  <c r="D191" i="12"/>
  <c r="E190" i="12"/>
  <c r="D190" i="12"/>
  <c r="C190" i="12" s="1"/>
  <c r="Q184" i="12"/>
  <c r="P184" i="12"/>
  <c r="O184" i="12"/>
  <c r="N184" i="12"/>
  <c r="M184" i="12"/>
  <c r="L184" i="12"/>
  <c r="K184" i="12"/>
  <c r="J184" i="12"/>
  <c r="I184" i="12"/>
  <c r="H184" i="12"/>
  <c r="G184" i="12"/>
  <c r="F184" i="12"/>
  <c r="E182" i="12"/>
  <c r="D182" i="12"/>
  <c r="C182" i="12"/>
  <c r="E181" i="12"/>
  <c r="C181" i="12" s="1"/>
  <c r="D181" i="12"/>
  <c r="E180" i="12"/>
  <c r="E184" i="12" s="1"/>
  <c r="D180" i="12"/>
  <c r="E175" i="12"/>
  <c r="D175" i="12"/>
  <c r="C175" i="12"/>
  <c r="E174" i="12"/>
  <c r="D174" i="12"/>
  <c r="C174" i="12"/>
  <c r="E173" i="12"/>
  <c r="C173" i="12" s="1"/>
  <c r="D173" i="12"/>
  <c r="E172" i="12"/>
  <c r="D172" i="12"/>
  <c r="C172" i="12" s="1"/>
  <c r="E171" i="12"/>
  <c r="D171" i="12"/>
  <c r="C171" i="12"/>
  <c r="E170" i="12"/>
  <c r="D170" i="12"/>
  <c r="C170" i="12"/>
  <c r="E165" i="12"/>
  <c r="C165" i="12" s="1"/>
  <c r="D165" i="12"/>
  <c r="E164" i="12"/>
  <c r="D164" i="12"/>
  <c r="E163" i="12"/>
  <c r="D163" i="12"/>
  <c r="C163" i="12"/>
  <c r="E162" i="12"/>
  <c r="D162" i="12"/>
  <c r="C162" i="12"/>
  <c r="E161" i="12"/>
  <c r="C161" i="12" s="1"/>
  <c r="D161" i="12"/>
  <c r="E160" i="12"/>
  <c r="D160" i="12"/>
  <c r="C160" i="12" s="1"/>
  <c r="AA155" i="12"/>
  <c r="Z155" i="12"/>
  <c r="Y155" i="12"/>
  <c r="X155" i="12"/>
  <c r="W155" i="12"/>
  <c r="V155" i="12"/>
  <c r="U155" i="12"/>
  <c r="T155" i="12"/>
  <c r="S155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4" i="12"/>
  <c r="D154" i="12"/>
  <c r="C154" i="12" s="1"/>
  <c r="E153" i="12"/>
  <c r="D153" i="12"/>
  <c r="C153" i="12"/>
  <c r="E152" i="12"/>
  <c r="D152" i="12"/>
  <c r="C152" i="12"/>
  <c r="E151" i="12"/>
  <c r="C151" i="12" s="1"/>
  <c r="D151" i="12"/>
  <c r="E150" i="12"/>
  <c r="D150" i="12"/>
  <c r="C150" i="12" s="1"/>
  <c r="E149" i="12"/>
  <c r="D149" i="12"/>
  <c r="C149" i="12" s="1"/>
  <c r="E148" i="12"/>
  <c r="D148" i="12"/>
  <c r="C148" i="12"/>
  <c r="E147" i="12"/>
  <c r="C147" i="12" s="1"/>
  <c r="D147" i="12"/>
  <c r="E146" i="12"/>
  <c r="E155" i="12" s="1"/>
  <c r="D146" i="12"/>
  <c r="C146" i="12" s="1"/>
  <c r="E145" i="12"/>
  <c r="D145" i="12"/>
  <c r="C145" i="12"/>
  <c r="AA144" i="12"/>
  <c r="Z144" i="12"/>
  <c r="Y144" i="12"/>
  <c r="X144" i="12"/>
  <c r="W144" i="12"/>
  <c r="V144" i="12"/>
  <c r="U144" i="12"/>
  <c r="T144" i="12"/>
  <c r="S144" i="12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3" i="12"/>
  <c r="D143" i="12"/>
  <c r="C143" i="12"/>
  <c r="E142" i="12"/>
  <c r="D142" i="12"/>
  <c r="C142" i="12"/>
  <c r="E141" i="12"/>
  <c r="C141" i="12" s="1"/>
  <c r="D141" i="12"/>
  <c r="E140" i="12"/>
  <c r="D140" i="12"/>
  <c r="E139" i="12"/>
  <c r="D139" i="12"/>
  <c r="C139" i="12"/>
  <c r="E138" i="12"/>
  <c r="D138" i="12"/>
  <c r="C138" i="12"/>
  <c r="E137" i="12"/>
  <c r="C137" i="12" s="1"/>
  <c r="D137" i="12"/>
  <c r="E136" i="12"/>
  <c r="D136" i="12"/>
  <c r="C136" i="12" s="1"/>
  <c r="E135" i="12"/>
  <c r="D135" i="12"/>
  <c r="C135" i="12"/>
  <c r="E134" i="12"/>
  <c r="D134" i="12"/>
  <c r="C134" i="12"/>
  <c r="E133" i="12"/>
  <c r="C133" i="12" s="1"/>
  <c r="D133" i="12"/>
  <c r="E132" i="12"/>
  <c r="D132" i="12"/>
  <c r="E131" i="12"/>
  <c r="D131" i="12"/>
  <c r="C131" i="12"/>
  <c r="E130" i="12"/>
  <c r="D130" i="12"/>
  <c r="C130" i="12"/>
  <c r="E129" i="12"/>
  <c r="C129" i="12" s="1"/>
  <c r="D129" i="12"/>
  <c r="E128" i="12"/>
  <c r="D128" i="12"/>
  <c r="C128" i="12" s="1"/>
  <c r="E127" i="12"/>
  <c r="D127" i="12"/>
  <c r="C127" i="12"/>
  <c r="E126" i="12"/>
  <c r="D126" i="12"/>
  <c r="C126" i="12"/>
  <c r="E125" i="12"/>
  <c r="C125" i="12" s="1"/>
  <c r="D125" i="12"/>
  <c r="E124" i="12"/>
  <c r="D124" i="12"/>
  <c r="E123" i="12"/>
  <c r="D123" i="12"/>
  <c r="C123" i="12"/>
  <c r="E122" i="12"/>
  <c r="D122" i="12"/>
  <c r="C122" i="12"/>
  <c r="E121" i="12"/>
  <c r="C121" i="12" s="1"/>
  <c r="D121" i="12"/>
  <c r="E120" i="12"/>
  <c r="D120" i="12"/>
  <c r="C120" i="12" s="1"/>
  <c r="E119" i="12"/>
  <c r="D119" i="12"/>
  <c r="C119" i="12"/>
  <c r="E118" i="12"/>
  <c r="D118" i="12"/>
  <c r="C118" i="12"/>
  <c r="E117" i="12"/>
  <c r="C117" i="12" s="1"/>
  <c r="D117" i="12"/>
  <c r="E116" i="12"/>
  <c r="E144" i="12" s="1"/>
  <c r="D116" i="12"/>
  <c r="E115" i="12"/>
  <c r="D115" i="12"/>
  <c r="D144" i="12" s="1"/>
  <c r="C115" i="12"/>
  <c r="E114" i="12"/>
  <c r="D114" i="12"/>
  <c r="C114" i="12"/>
  <c r="E109" i="12"/>
  <c r="C109" i="12" s="1"/>
  <c r="D109" i="12"/>
  <c r="E108" i="12"/>
  <c r="D108" i="12"/>
  <c r="C108" i="12" s="1"/>
  <c r="E107" i="12"/>
  <c r="D107" i="12"/>
  <c r="C107" i="12"/>
  <c r="E106" i="12"/>
  <c r="D106" i="12"/>
  <c r="C106" i="12"/>
  <c r="E105" i="12"/>
  <c r="C105" i="12" s="1"/>
  <c r="D105" i="12"/>
  <c r="E104" i="12"/>
  <c r="D104" i="12"/>
  <c r="E103" i="12"/>
  <c r="D103" i="12"/>
  <c r="C103" i="12"/>
  <c r="E102" i="12"/>
  <c r="D102" i="12"/>
  <c r="C102" i="12"/>
  <c r="E101" i="12"/>
  <c r="C101" i="12" s="1"/>
  <c r="D101" i="12"/>
  <c r="E95" i="12"/>
  <c r="D95" i="12"/>
  <c r="C95" i="12" s="1"/>
  <c r="E94" i="12"/>
  <c r="D94" i="12"/>
  <c r="C94" i="12"/>
  <c r="E93" i="12"/>
  <c r="D93" i="12"/>
  <c r="C93" i="12"/>
  <c r="E92" i="12"/>
  <c r="C92" i="12" s="1"/>
  <c r="D92" i="12"/>
  <c r="E91" i="12"/>
  <c r="E90" i="12" s="1"/>
  <c r="D91" i="12"/>
  <c r="I90" i="12"/>
  <c r="H90" i="12"/>
  <c r="G90" i="12"/>
  <c r="F90" i="12"/>
  <c r="CI80" i="12"/>
  <c r="CH80" i="12"/>
  <c r="CB80" i="12" s="1"/>
  <c r="CG80" i="12"/>
  <c r="CA80" i="12" s="1"/>
  <c r="CC80" i="12"/>
  <c r="G80" i="12"/>
  <c r="CI79" i="12"/>
  <c r="CH79" i="12"/>
  <c r="CG79" i="12"/>
  <c r="CA79" i="12" s="1"/>
  <c r="CC79" i="12"/>
  <c r="CB79" i="12"/>
  <c r="C72" i="12"/>
  <c r="CH67" i="12"/>
  <c r="CB67" i="12" s="1"/>
  <c r="CA67" i="12"/>
  <c r="E67" i="12"/>
  <c r="C67" i="12" s="1"/>
  <c r="CG67" i="12" s="1"/>
  <c r="D67" i="12"/>
  <c r="CH66" i="12"/>
  <c r="CB66" i="12" s="1"/>
  <c r="CG66" i="12"/>
  <c r="CA66" i="12" s="1"/>
  <c r="E66" i="12"/>
  <c r="D66" i="12"/>
  <c r="C66" i="12" s="1"/>
  <c r="CB65" i="12"/>
  <c r="E65" i="12"/>
  <c r="D65" i="12"/>
  <c r="C65" i="12"/>
  <c r="CH65" i="12" s="1"/>
  <c r="E64" i="12"/>
  <c r="D64" i="12"/>
  <c r="C64" i="12"/>
  <c r="E63" i="12"/>
  <c r="C63" i="12" s="1"/>
  <c r="CG63" i="12" s="1"/>
  <c r="CA63" i="12" s="1"/>
  <c r="D63" i="12"/>
  <c r="E62" i="12"/>
  <c r="D62" i="12"/>
  <c r="C62" i="12" s="1"/>
  <c r="CH62" i="12" s="1"/>
  <c r="CB62" i="12" s="1"/>
  <c r="E61" i="12"/>
  <c r="D61" i="12"/>
  <c r="C61" i="12"/>
  <c r="E56" i="12"/>
  <c r="D56" i="12"/>
  <c r="C56" i="12"/>
  <c r="E55" i="12"/>
  <c r="C55" i="12" s="1"/>
  <c r="D55" i="12"/>
  <c r="E54" i="12"/>
  <c r="D54" i="12"/>
  <c r="C54" i="12" s="1"/>
  <c r="I53" i="12"/>
  <c r="H53" i="12"/>
  <c r="D53" i="12" s="1"/>
  <c r="C53" i="12" s="1"/>
  <c r="G53" i="12"/>
  <c r="E53" i="12" s="1"/>
  <c r="F53" i="12"/>
  <c r="E48" i="12"/>
  <c r="D48" i="12"/>
  <c r="C48" i="12" s="1"/>
  <c r="CA48" i="12" s="1"/>
  <c r="R48" i="12" s="1"/>
  <c r="E47" i="12"/>
  <c r="C47" i="12" s="1"/>
  <c r="CA47" i="12" s="1"/>
  <c r="R47" i="12" s="1"/>
  <c r="D47" i="12"/>
  <c r="E46" i="12"/>
  <c r="D46" i="12"/>
  <c r="C46" i="12"/>
  <c r="CA46" i="12" s="1"/>
  <c r="R46" i="12" s="1"/>
  <c r="CA45" i="12"/>
  <c r="R45" i="12" s="1"/>
  <c r="E45" i="12"/>
  <c r="D45" i="12"/>
  <c r="C45" i="12"/>
  <c r="E40" i="12"/>
  <c r="D40" i="12"/>
  <c r="C40" i="12"/>
  <c r="E39" i="12"/>
  <c r="C39" i="12" s="1"/>
  <c r="D39" i="12"/>
  <c r="E38" i="12"/>
  <c r="D38" i="12"/>
  <c r="E37" i="12"/>
  <c r="D37" i="12"/>
  <c r="C37" i="12"/>
  <c r="E36" i="12"/>
  <c r="D36" i="12"/>
  <c r="C36" i="12"/>
  <c r="E35" i="12"/>
  <c r="C35" i="12" s="1"/>
  <c r="D35" i="12"/>
  <c r="E34" i="12"/>
  <c r="D34" i="12"/>
  <c r="C34" i="12" s="1"/>
  <c r="E33" i="12"/>
  <c r="D33" i="12"/>
  <c r="C33" i="12"/>
  <c r="E32" i="12"/>
  <c r="D32" i="12"/>
  <c r="C32" i="12"/>
  <c r="E31" i="12"/>
  <c r="C31" i="12" s="1"/>
  <c r="D31" i="12"/>
  <c r="E30" i="12"/>
  <c r="D30" i="12"/>
  <c r="C30" i="12" s="1"/>
  <c r="E29" i="12"/>
  <c r="C29" i="12" s="1"/>
  <c r="D29" i="12"/>
  <c r="E28" i="12"/>
  <c r="D28" i="12"/>
  <c r="C28" i="12" s="1"/>
  <c r="E27" i="12"/>
  <c r="D27" i="12"/>
  <c r="C27" i="12"/>
  <c r="E26" i="12"/>
  <c r="D26" i="12"/>
  <c r="C26" i="12" s="1"/>
  <c r="E25" i="12"/>
  <c r="D25" i="12"/>
  <c r="C25" i="12" s="1"/>
  <c r="E24" i="12"/>
  <c r="D24" i="12"/>
  <c r="C24" i="12"/>
  <c r="E23" i="12"/>
  <c r="D23" i="12"/>
  <c r="C23" i="12"/>
  <c r="E22" i="12"/>
  <c r="D22" i="12"/>
  <c r="E21" i="12"/>
  <c r="D21" i="12"/>
  <c r="C21" i="12"/>
  <c r="E20" i="12"/>
  <c r="D20" i="12"/>
  <c r="C20" i="12"/>
  <c r="E19" i="12"/>
  <c r="C19" i="12" s="1"/>
  <c r="D19" i="12"/>
  <c r="E14" i="12"/>
  <c r="D14" i="12"/>
  <c r="C14" i="12" s="1"/>
  <c r="E13" i="12"/>
  <c r="D13" i="12"/>
  <c r="C13" i="12"/>
  <c r="E12" i="12"/>
  <c r="D12" i="12"/>
  <c r="C12" i="12"/>
  <c r="A5" i="12"/>
  <c r="A4" i="12"/>
  <c r="A3" i="12"/>
  <c r="A2" i="12"/>
  <c r="B256" i="13" l="1"/>
  <c r="CA62" i="13"/>
  <c r="CH64" i="12"/>
  <c r="CB64" i="12" s="1"/>
  <c r="CG64" i="12"/>
  <c r="CA64" i="12" s="1"/>
  <c r="CG65" i="12"/>
  <c r="CA65" i="12" s="1"/>
  <c r="G79" i="12"/>
  <c r="C155" i="12"/>
  <c r="CG62" i="12"/>
  <c r="D90" i="12"/>
  <c r="D155" i="12"/>
  <c r="D199" i="12"/>
  <c r="C199" i="12" s="1"/>
  <c r="C22" i="12"/>
  <c r="C38" i="12"/>
  <c r="CH63" i="12"/>
  <c r="CB63" i="12" s="1"/>
  <c r="C91" i="12"/>
  <c r="C90" i="12" s="1"/>
  <c r="C104" i="12"/>
  <c r="C116" i="12"/>
  <c r="C144" i="12" s="1"/>
  <c r="C124" i="12"/>
  <c r="C132" i="12"/>
  <c r="C140" i="12"/>
  <c r="C164" i="12"/>
  <c r="C180" i="12"/>
  <c r="C184" i="12" s="1"/>
  <c r="D184" i="12"/>
  <c r="A256" i="11"/>
  <c r="E204" i="11"/>
  <c r="D204" i="11"/>
  <c r="C204" i="11" s="1"/>
  <c r="AE199" i="11"/>
  <c r="AD199" i="11"/>
  <c r="AC199" i="11"/>
  <c r="AB199" i="11"/>
  <c r="AA199" i="11"/>
  <c r="Z199" i="11"/>
  <c r="Y199" i="11"/>
  <c r="X199" i="11"/>
  <c r="W199" i="11"/>
  <c r="V199" i="11"/>
  <c r="U199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E198" i="11"/>
  <c r="D198" i="11"/>
  <c r="C198" i="11" s="1"/>
  <c r="E197" i="11"/>
  <c r="D197" i="11"/>
  <c r="D199" i="11" s="1"/>
  <c r="C199" i="11" s="1"/>
  <c r="C197" i="11"/>
  <c r="Q192" i="11"/>
  <c r="P192" i="11"/>
  <c r="O192" i="11"/>
  <c r="N192" i="11"/>
  <c r="M192" i="11"/>
  <c r="L192" i="11"/>
  <c r="K192" i="11"/>
  <c r="J192" i="11"/>
  <c r="I192" i="11"/>
  <c r="H192" i="11"/>
  <c r="G192" i="11"/>
  <c r="E192" i="11" s="1"/>
  <c r="F192" i="11"/>
  <c r="D192" i="11" s="1"/>
  <c r="E191" i="11"/>
  <c r="D191" i="11"/>
  <c r="C191" i="11" s="1"/>
  <c r="E190" i="11"/>
  <c r="D190" i="11"/>
  <c r="C190" i="11" s="1"/>
  <c r="Q184" i="11"/>
  <c r="P184" i="11"/>
  <c r="O184" i="11"/>
  <c r="N184" i="11"/>
  <c r="M184" i="11"/>
  <c r="L184" i="11"/>
  <c r="K184" i="11"/>
  <c r="J184" i="11"/>
  <c r="I184" i="11"/>
  <c r="H184" i="11"/>
  <c r="G184" i="11"/>
  <c r="F184" i="11"/>
  <c r="E182" i="11"/>
  <c r="D182" i="11"/>
  <c r="C182" i="11"/>
  <c r="E181" i="11"/>
  <c r="D181" i="11"/>
  <c r="C181" i="11" s="1"/>
  <c r="E180" i="11"/>
  <c r="E184" i="11" s="1"/>
  <c r="D180" i="11"/>
  <c r="C180" i="11" s="1"/>
  <c r="C184" i="11" s="1"/>
  <c r="E175" i="11"/>
  <c r="D175" i="11"/>
  <c r="C175" i="11"/>
  <c r="E174" i="11"/>
  <c r="D174" i="11"/>
  <c r="C174" i="11"/>
  <c r="E173" i="11"/>
  <c r="D173" i="11"/>
  <c r="C173" i="11" s="1"/>
  <c r="E172" i="11"/>
  <c r="D172" i="11"/>
  <c r="C172" i="11" s="1"/>
  <c r="E171" i="11"/>
  <c r="D171" i="11"/>
  <c r="C171" i="11"/>
  <c r="E170" i="11"/>
  <c r="D170" i="11"/>
  <c r="C170" i="11"/>
  <c r="E165" i="11"/>
  <c r="D165" i="11"/>
  <c r="C165" i="11" s="1"/>
  <c r="E164" i="11"/>
  <c r="D164" i="11"/>
  <c r="C164" i="11" s="1"/>
  <c r="E163" i="11"/>
  <c r="D163" i="11"/>
  <c r="C163" i="11"/>
  <c r="E162" i="11"/>
  <c r="D162" i="11"/>
  <c r="C162" i="11"/>
  <c r="E161" i="11"/>
  <c r="D161" i="11"/>
  <c r="C161" i="11" s="1"/>
  <c r="E160" i="11"/>
  <c r="D160" i="11"/>
  <c r="C160" i="11" s="1"/>
  <c r="AA155" i="11"/>
  <c r="Z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4" i="11"/>
  <c r="D154" i="11"/>
  <c r="C154" i="11" s="1"/>
  <c r="E153" i="11"/>
  <c r="D153" i="11"/>
  <c r="C153" i="11"/>
  <c r="E152" i="11"/>
  <c r="D152" i="11"/>
  <c r="C152" i="11"/>
  <c r="E151" i="11"/>
  <c r="D151" i="11"/>
  <c r="C151" i="11" s="1"/>
  <c r="E150" i="11"/>
  <c r="D150" i="11"/>
  <c r="C150" i="11" s="1"/>
  <c r="E149" i="11"/>
  <c r="D149" i="11"/>
  <c r="C149" i="11"/>
  <c r="E148" i="11"/>
  <c r="D148" i="11"/>
  <c r="C148" i="11"/>
  <c r="E147" i="11"/>
  <c r="E155" i="11" s="1"/>
  <c r="D147" i="11"/>
  <c r="C147" i="11" s="1"/>
  <c r="E146" i="11"/>
  <c r="D146" i="11"/>
  <c r="C146" i="11" s="1"/>
  <c r="E145" i="11"/>
  <c r="D145" i="11"/>
  <c r="D155" i="11" s="1"/>
  <c r="C145" i="11"/>
  <c r="AA144" i="11"/>
  <c r="Z144" i="11"/>
  <c r="Y144" i="11"/>
  <c r="X144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3" i="11"/>
  <c r="D143" i="11"/>
  <c r="C143" i="11"/>
  <c r="E142" i="11"/>
  <c r="D142" i="11"/>
  <c r="C142" i="11"/>
  <c r="E141" i="11"/>
  <c r="D141" i="11"/>
  <c r="C141" i="11" s="1"/>
  <c r="E140" i="11"/>
  <c r="D140" i="11"/>
  <c r="C140" i="11" s="1"/>
  <c r="E139" i="11"/>
  <c r="D139" i="11"/>
  <c r="C139" i="11"/>
  <c r="E138" i="11"/>
  <c r="D138" i="11"/>
  <c r="C138" i="11"/>
  <c r="E137" i="11"/>
  <c r="D137" i="11"/>
  <c r="C137" i="11" s="1"/>
  <c r="E136" i="11"/>
  <c r="D136" i="11"/>
  <c r="C136" i="11" s="1"/>
  <c r="E135" i="11"/>
  <c r="D135" i="11"/>
  <c r="C135" i="11"/>
  <c r="E134" i="11"/>
  <c r="D134" i="11"/>
  <c r="C134" i="11"/>
  <c r="E133" i="11"/>
  <c r="D133" i="11"/>
  <c r="C133" i="11" s="1"/>
  <c r="E132" i="11"/>
  <c r="D132" i="11"/>
  <c r="C132" i="11" s="1"/>
  <c r="E131" i="11"/>
  <c r="D131" i="11"/>
  <c r="C131" i="11"/>
  <c r="E130" i="11"/>
  <c r="D130" i="11"/>
  <c r="C130" i="11"/>
  <c r="E129" i="11"/>
  <c r="D129" i="11"/>
  <c r="C129" i="11" s="1"/>
  <c r="E128" i="11"/>
  <c r="D128" i="11"/>
  <c r="C128" i="11" s="1"/>
  <c r="E127" i="11"/>
  <c r="D127" i="11"/>
  <c r="C127" i="11"/>
  <c r="E126" i="11"/>
  <c r="D126" i="11"/>
  <c r="C126" i="11"/>
  <c r="E125" i="11"/>
  <c r="D125" i="11"/>
  <c r="C125" i="11" s="1"/>
  <c r="E124" i="11"/>
  <c r="D124" i="11"/>
  <c r="C124" i="11" s="1"/>
  <c r="E123" i="11"/>
  <c r="D123" i="11"/>
  <c r="C123" i="11"/>
  <c r="E122" i="11"/>
  <c r="D122" i="11"/>
  <c r="C122" i="11"/>
  <c r="E121" i="11"/>
  <c r="D121" i="11"/>
  <c r="C121" i="11" s="1"/>
  <c r="E120" i="11"/>
  <c r="D120" i="11"/>
  <c r="C120" i="11" s="1"/>
  <c r="E119" i="11"/>
  <c r="D119" i="11"/>
  <c r="C119" i="11"/>
  <c r="E118" i="11"/>
  <c r="D118" i="11"/>
  <c r="C118" i="11"/>
  <c r="E117" i="11"/>
  <c r="D117" i="11"/>
  <c r="C117" i="11" s="1"/>
  <c r="E116" i="11"/>
  <c r="E144" i="11" s="1"/>
  <c r="D116" i="11"/>
  <c r="C116" i="11" s="1"/>
  <c r="E115" i="11"/>
  <c r="D115" i="11"/>
  <c r="C115" i="11"/>
  <c r="E114" i="11"/>
  <c r="D114" i="11"/>
  <c r="C114" i="11"/>
  <c r="C144" i="11" s="1"/>
  <c r="E109" i="11"/>
  <c r="D109" i="11"/>
  <c r="C109" i="11" s="1"/>
  <c r="E108" i="11"/>
  <c r="D108" i="11"/>
  <c r="C108" i="11" s="1"/>
  <c r="E107" i="11"/>
  <c r="D107" i="11"/>
  <c r="C107" i="11"/>
  <c r="E106" i="11"/>
  <c r="D106" i="11"/>
  <c r="C106" i="11"/>
  <c r="E105" i="11"/>
  <c r="D105" i="11"/>
  <c r="C105" i="11" s="1"/>
  <c r="E104" i="11"/>
  <c r="D104" i="11"/>
  <c r="C104" i="11" s="1"/>
  <c r="E103" i="11"/>
  <c r="D103" i="11"/>
  <c r="C103" i="11"/>
  <c r="E102" i="11"/>
  <c r="D102" i="11"/>
  <c r="C102" i="11"/>
  <c r="E101" i="11"/>
  <c r="D101" i="11"/>
  <c r="C101" i="11" s="1"/>
  <c r="E95" i="11"/>
  <c r="D95" i="11"/>
  <c r="C95" i="11" s="1"/>
  <c r="E94" i="11"/>
  <c r="D94" i="11"/>
  <c r="C94" i="11"/>
  <c r="E93" i="11"/>
  <c r="D93" i="11"/>
  <c r="C93" i="11"/>
  <c r="E92" i="11"/>
  <c r="D92" i="11"/>
  <c r="C92" i="11" s="1"/>
  <c r="E91" i="11"/>
  <c r="E90" i="11" s="1"/>
  <c r="D91" i="11"/>
  <c r="C91" i="11" s="1"/>
  <c r="I90" i="11"/>
  <c r="H90" i="11"/>
  <c r="G90" i="11"/>
  <c r="F90" i="11"/>
  <c r="CI80" i="11"/>
  <c r="CC80" i="11" s="1"/>
  <c r="CH80" i="11"/>
  <c r="CG80" i="11"/>
  <c r="CA80" i="11" s="1"/>
  <c r="G80" i="11" s="1"/>
  <c r="CB80" i="11"/>
  <c r="CI79" i="11"/>
  <c r="CC79" i="11" s="1"/>
  <c r="CH79" i="11"/>
  <c r="CB79" i="11" s="1"/>
  <c r="CG79" i="11"/>
  <c r="CA79" i="11"/>
  <c r="C72" i="11"/>
  <c r="E67" i="11"/>
  <c r="D67" i="11"/>
  <c r="C67" i="11" s="1"/>
  <c r="E66" i="11"/>
  <c r="D66" i="11"/>
  <c r="C66" i="11"/>
  <c r="CH66" i="11" s="1"/>
  <c r="CB66" i="11" s="1"/>
  <c r="E65" i="11"/>
  <c r="D65" i="11"/>
  <c r="C65" i="11"/>
  <c r="CH65" i="11" s="1"/>
  <c r="CB65" i="11" s="1"/>
  <c r="E64" i="11"/>
  <c r="C64" i="11" s="1"/>
  <c r="D64" i="11"/>
  <c r="E63" i="11"/>
  <c r="D63" i="11"/>
  <c r="C63" i="11" s="1"/>
  <c r="E62" i="11"/>
  <c r="D62" i="11"/>
  <c r="C62" i="11"/>
  <c r="CH62" i="11" s="1"/>
  <c r="CB62" i="11" s="1"/>
  <c r="E61" i="11"/>
  <c r="D61" i="11"/>
  <c r="C61" i="11"/>
  <c r="E56" i="11"/>
  <c r="C56" i="11" s="1"/>
  <c r="D56" i="11"/>
  <c r="E55" i="11"/>
  <c r="D55" i="11"/>
  <c r="C55" i="11" s="1"/>
  <c r="E54" i="11"/>
  <c r="D54" i="11"/>
  <c r="C54" i="11"/>
  <c r="I53" i="11"/>
  <c r="H53" i="11"/>
  <c r="G53" i="11"/>
  <c r="E53" i="11" s="1"/>
  <c r="F53" i="11"/>
  <c r="D53" i="11" s="1"/>
  <c r="C53" i="11" s="1"/>
  <c r="E48" i="11"/>
  <c r="D48" i="11"/>
  <c r="C48" i="11"/>
  <c r="CA48" i="11" s="1"/>
  <c r="R48" i="11" s="1"/>
  <c r="E47" i="11"/>
  <c r="D47" i="11"/>
  <c r="C47" i="11" s="1"/>
  <c r="CA47" i="11" s="1"/>
  <c r="R47" i="11" s="1"/>
  <c r="E46" i="11"/>
  <c r="C46" i="11" s="1"/>
  <c r="CA46" i="11" s="1"/>
  <c r="R46" i="11" s="1"/>
  <c r="D46" i="11"/>
  <c r="E45" i="11"/>
  <c r="D45" i="11"/>
  <c r="C45" i="11"/>
  <c r="CA45" i="11" s="1"/>
  <c r="R45" i="11" s="1"/>
  <c r="E40" i="11"/>
  <c r="C40" i="11" s="1"/>
  <c r="D40" i="11"/>
  <c r="E39" i="11"/>
  <c r="D39" i="11"/>
  <c r="C39" i="11" s="1"/>
  <c r="E38" i="11"/>
  <c r="D38" i="11"/>
  <c r="C38" i="11"/>
  <c r="E37" i="11"/>
  <c r="D37" i="11"/>
  <c r="C37" i="11"/>
  <c r="E36" i="11"/>
  <c r="C36" i="11" s="1"/>
  <c r="D36" i="11"/>
  <c r="E35" i="11"/>
  <c r="D35" i="11"/>
  <c r="C35" i="11" s="1"/>
  <c r="E34" i="11"/>
  <c r="D34" i="11"/>
  <c r="C34" i="11"/>
  <c r="E33" i="11"/>
  <c r="D33" i="11"/>
  <c r="C33" i="11"/>
  <c r="E32" i="11"/>
  <c r="C32" i="11" s="1"/>
  <c r="D32" i="11"/>
  <c r="E31" i="11"/>
  <c r="D31" i="11"/>
  <c r="C31" i="11" s="1"/>
  <c r="E30" i="11"/>
  <c r="D30" i="11"/>
  <c r="C30" i="11"/>
  <c r="E29" i="11"/>
  <c r="D29" i="11"/>
  <c r="C29" i="11"/>
  <c r="E28" i="11"/>
  <c r="C28" i="11" s="1"/>
  <c r="D28" i="11"/>
  <c r="E27" i="11"/>
  <c r="D27" i="11"/>
  <c r="C27" i="11" s="1"/>
  <c r="E26" i="11"/>
  <c r="D26" i="11"/>
  <c r="C26" i="11"/>
  <c r="E25" i="11"/>
  <c r="D25" i="11"/>
  <c r="C25" i="11"/>
  <c r="E24" i="11"/>
  <c r="C24" i="11" s="1"/>
  <c r="D24" i="11"/>
  <c r="E23" i="11"/>
  <c r="D23" i="11"/>
  <c r="C23" i="11" s="1"/>
  <c r="E22" i="11"/>
  <c r="D22" i="11"/>
  <c r="C22" i="11"/>
  <c r="E21" i="11"/>
  <c r="D21" i="11"/>
  <c r="C21" i="11"/>
  <c r="E20" i="11"/>
  <c r="C20" i="11" s="1"/>
  <c r="D20" i="11"/>
  <c r="E19" i="11"/>
  <c r="D19" i="11"/>
  <c r="C19" i="11" s="1"/>
  <c r="E14" i="11"/>
  <c r="D14" i="11"/>
  <c r="C14" i="11"/>
  <c r="E13" i="11"/>
  <c r="D13" i="11"/>
  <c r="C13" i="11"/>
  <c r="E12" i="11"/>
  <c r="C12" i="11" s="1"/>
  <c r="D12" i="11"/>
  <c r="A5" i="11"/>
  <c r="A4" i="11"/>
  <c r="A3" i="11"/>
  <c r="A2" i="11"/>
  <c r="B256" i="12" l="1"/>
  <c r="CA62" i="12"/>
  <c r="CH67" i="11"/>
  <c r="CB67" i="11" s="1"/>
  <c r="CG67" i="11"/>
  <c r="CA67" i="11" s="1"/>
  <c r="CG64" i="11"/>
  <c r="CA64" i="11" s="1"/>
  <c r="CH64" i="11"/>
  <c r="CB64" i="11" s="1"/>
  <c r="CH63" i="11"/>
  <c r="CB63" i="11" s="1"/>
  <c r="CG63" i="11"/>
  <c r="CA63" i="11" s="1"/>
  <c r="G79" i="11"/>
  <c r="C90" i="11"/>
  <c r="C155" i="11"/>
  <c r="C192" i="11"/>
  <c r="D144" i="11"/>
  <c r="D90" i="11"/>
  <c r="D184" i="11"/>
  <c r="CG62" i="11"/>
  <c r="CG66" i="11"/>
  <c r="CA66" i="11" s="1"/>
  <c r="CG65" i="11"/>
  <c r="CA65" i="11" s="1"/>
  <c r="A256" i="8"/>
  <c r="E204" i="8"/>
  <c r="D204" i="8"/>
  <c r="C204" i="8" s="1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E198" i="8"/>
  <c r="D198" i="8"/>
  <c r="C198" i="8" s="1"/>
  <c r="E197" i="8"/>
  <c r="D197" i="8"/>
  <c r="C197" i="8"/>
  <c r="Q192" i="8"/>
  <c r="P192" i="8"/>
  <c r="O192" i="8"/>
  <c r="N192" i="8"/>
  <c r="M192" i="8"/>
  <c r="L192" i="8"/>
  <c r="K192" i="8"/>
  <c r="J192" i="8"/>
  <c r="I192" i="8"/>
  <c r="H192" i="8"/>
  <c r="G192" i="8"/>
  <c r="E192" i="8" s="1"/>
  <c r="F192" i="8"/>
  <c r="D192" i="8" s="1"/>
  <c r="C192" i="8" s="1"/>
  <c r="E191" i="8"/>
  <c r="C191" i="8" s="1"/>
  <c r="D191" i="8"/>
  <c r="E190" i="8"/>
  <c r="D190" i="8"/>
  <c r="C190" i="8" s="1"/>
  <c r="Q184" i="8"/>
  <c r="P184" i="8"/>
  <c r="O184" i="8"/>
  <c r="N184" i="8"/>
  <c r="M184" i="8"/>
  <c r="L184" i="8"/>
  <c r="K184" i="8"/>
  <c r="J184" i="8"/>
  <c r="I184" i="8"/>
  <c r="H184" i="8"/>
  <c r="G184" i="8"/>
  <c r="F184" i="8"/>
  <c r="E182" i="8"/>
  <c r="D182" i="8"/>
  <c r="C182" i="8"/>
  <c r="E181" i="8"/>
  <c r="C181" i="8" s="1"/>
  <c r="D181" i="8"/>
  <c r="E180" i="8"/>
  <c r="D180" i="8"/>
  <c r="E175" i="8"/>
  <c r="D175" i="8"/>
  <c r="C175" i="8"/>
  <c r="E174" i="8"/>
  <c r="D174" i="8"/>
  <c r="C174" i="8"/>
  <c r="E173" i="8"/>
  <c r="C173" i="8" s="1"/>
  <c r="D173" i="8"/>
  <c r="E172" i="8"/>
  <c r="D172" i="8"/>
  <c r="C172" i="8" s="1"/>
  <c r="E171" i="8"/>
  <c r="D171" i="8"/>
  <c r="C171" i="8"/>
  <c r="E170" i="8"/>
  <c r="D170" i="8"/>
  <c r="C170" i="8"/>
  <c r="E165" i="8"/>
  <c r="C165" i="8" s="1"/>
  <c r="D165" i="8"/>
  <c r="E164" i="8"/>
  <c r="D164" i="8"/>
  <c r="C164" i="8" s="1"/>
  <c r="E163" i="8"/>
  <c r="D163" i="8"/>
  <c r="C163" i="8"/>
  <c r="E162" i="8"/>
  <c r="D162" i="8"/>
  <c r="C162" i="8"/>
  <c r="E161" i="8"/>
  <c r="C161" i="8" s="1"/>
  <c r="D161" i="8"/>
  <c r="E160" i="8"/>
  <c r="D160" i="8"/>
  <c r="C160" i="8" s="1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E154" i="8"/>
  <c r="D154" i="8"/>
  <c r="C154" i="8" s="1"/>
  <c r="E153" i="8"/>
  <c r="D153" i="8"/>
  <c r="C153" i="8"/>
  <c r="E152" i="8"/>
  <c r="D152" i="8"/>
  <c r="C152" i="8"/>
  <c r="E151" i="8"/>
  <c r="C151" i="8" s="1"/>
  <c r="D151" i="8"/>
  <c r="E150" i="8"/>
  <c r="D150" i="8"/>
  <c r="C150" i="8" s="1"/>
  <c r="E149" i="8"/>
  <c r="D149" i="8"/>
  <c r="C149" i="8"/>
  <c r="E148" i="8"/>
  <c r="D148" i="8"/>
  <c r="C148" i="8"/>
  <c r="E147" i="8"/>
  <c r="C147" i="8" s="1"/>
  <c r="D147" i="8"/>
  <c r="E146" i="8"/>
  <c r="D146" i="8"/>
  <c r="C146" i="8" s="1"/>
  <c r="E145" i="8"/>
  <c r="D145" i="8"/>
  <c r="D155" i="8" s="1"/>
  <c r="C145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3" i="8"/>
  <c r="D143" i="8"/>
  <c r="C143" i="8"/>
  <c r="E142" i="8"/>
  <c r="D142" i="8"/>
  <c r="C142" i="8"/>
  <c r="E141" i="8"/>
  <c r="C141" i="8" s="1"/>
  <c r="D141" i="8"/>
  <c r="E140" i="8"/>
  <c r="D140" i="8"/>
  <c r="C140" i="8" s="1"/>
  <c r="E139" i="8"/>
  <c r="D139" i="8"/>
  <c r="C139" i="8"/>
  <c r="E138" i="8"/>
  <c r="D138" i="8"/>
  <c r="C138" i="8"/>
  <c r="E137" i="8"/>
  <c r="C137" i="8" s="1"/>
  <c r="D137" i="8"/>
  <c r="E136" i="8"/>
  <c r="D136" i="8"/>
  <c r="C136" i="8" s="1"/>
  <c r="E135" i="8"/>
  <c r="D135" i="8"/>
  <c r="C135" i="8"/>
  <c r="E134" i="8"/>
  <c r="D134" i="8"/>
  <c r="C134" i="8"/>
  <c r="E133" i="8"/>
  <c r="C133" i="8" s="1"/>
  <c r="D133" i="8"/>
  <c r="E132" i="8"/>
  <c r="D132" i="8"/>
  <c r="C132" i="8" s="1"/>
  <c r="E131" i="8"/>
  <c r="D131" i="8"/>
  <c r="C131" i="8"/>
  <c r="E130" i="8"/>
  <c r="D130" i="8"/>
  <c r="C130" i="8"/>
  <c r="E129" i="8"/>
  <c r="C129" i="8" s="1"/>
  <c r="D129" i="8"/>
  <c r="E128" i="8"/>
  <c r="D128" i="8"/>
  <c r="C128" i="8" s="1"/>
  <c r="E127" i="8"/>
  <c r="D127" i="8"/>
  <c r="C127" i="8"/>
  <c r="E126" i="8"/>
  <c r="D126" i="8"/>
  <c r="C126" i="8"/>
  <c r="E125" i="8"/>
  <c r="C125" i="8" s="1"/>
  <c r="D125" i="8"/>
  <c r="E124" i="8"/>
  <c r="D124" i="8"/>
  <c r="C124" i="8" s="1"/>
  <c r="E123" i="8"/>
  <c r="D123" i="8"/>
  <c r="C123" i="8"/>
  <c r="E122" i="8"/>
  <c r="D122" i="8"/>
  <c r="C122" i="8"/>
  <c r="E121" i="8"/>
  <c r="C121" i="8" s="1"/>
  <c r="D121" i="8"/>
  <c r="E120" i="8"/>
  <c r="D120" i="8"/>
  <c r="C120" i="8" s="1"/>
  <c r="E119" i="8"/>
  <c r="D119" i="8"/>
  <c r="C119" i="8"/>
  <c r="E118" i="8"/>
  <c r="D118" i="8"/>
  <c r="C118" i="8"/>
  <c r="E117" i="8"/>
  <c r="C117" i="8" s="1"/>
  <c r="D117" i="8"/>
  <c r="E116" i="8"/>
  <c r="D116" i="8"/>
  <c r="C116" i="8" s="1"/>
  <c r="E115" i="8"/>
  <c r="D115" i="8"/>
  <c r="C115" i="8"/>
  <c r="E114" i="8"/>
  <c r="D114" i="8"/>
  <c r="C114" i="8"/>
  <c r="C144" i="8" s="1"/>
  <c r="E109" i="8"/>
  <c r="C109" i="8" s="1"/>
  <c r="D109" i="8"/>
  <c r="E108" i="8"/>
  <c r="D108" i="8"/>
  <c r="C108" i="8" s="1"/>
  <c r="E107" i="8"/>
  <c r="D107" i="8"/>
  <c r="C107" i="8"/>
  <c r="E106" i="8"/>
  <c r="D106" i="8"/>
  <c r="C106" i="8"/>
  <c r="E105" i="8"/>
  <c r="C105" i="8" s="1"/>
  <c r="D105" i="8"/>
  <c r="E104" i="8"/>
  <c r="D104" i="8"/>
  <c r="C104" i="8" s="1"/>
  <c r="E103" i="8"/>
  <c r="D103" i="8"/>
  <c r="C103" i="8"/>
  <c r="E102" i="8"/>
  <c r="D102" i="8"/>
  <c r="C102" i="8"/>
  <c r="E101" i="8"/>
  <c r="C101" i="8" s="1"/>
  <c r="D101" i="8"/>
  <c r="E95" i="8"/>
  <c r="D95" i="8"/>
  <c r="C95" i="8" s="1"/>
  <c r="E94" i="8"/>
  <c r="D94" i="8"/>
  <c r="C94" i="8"/>
  <c r="E93" i="8"/>
  <c r="D93" i="8"/>
  <c r="C93" i="8"/>
  <c r="E92" i="8"/>
  <c r="C92" i="8" s="1"/>
  <c r="D92" i="8"/>
  <c r="E91" i="8"/>
  <c r="D91" i="8"/>
  <c r="I90" i="8"/>
  <c r="H90" i="8"/>
  <c r="G90" i="8"/>
  <c r="F90" i="8"/>
  <c r="CI80" i="8"/>
  <c r="CH80" i="8"/>
  <c r="CB80" i="8" s="1"/>
  <c r="CG80" i="8"/>
  <c r="CA80" i="8" s="1"/>
  <c r="G80" i="8" s="1"/>
  <c r="CC80" i="8"/>
  <c r="CI79" i="8"/>
  <c r="CC79" i="8" s="1"/>
  <c r="CH79" i="8"/>
  <c r="CG79" i="8"/>
  <c r="CA79" i="8" s="1"/>
  <c r="CB79" i="8"/>
  <c r="C72" i="8"/>
  <c r="E67" i="8"/>
  <c r="C67" i="8" s="1"/>
  <c r="CG67" i="8" s="1"/>
  <c r="CA67" i="8" s="1"/>
  <c r="D67" i="8"/>
  <c r="CG66" i="8"/>
  <c r="CA66" i="8" s="1"/>
  <c r="E66" i="8"/>
  <c r="D66" i="8"/>
  <c r="C66" i="8" s="1"/>
  <c r="CH66" i="8" s="1"/>
  <c r="CB66" i="8" s="1"/>
  <c r="E65" i="8"/>
  <c r="D65" i="8"/>
  <c r="C65" i="8"/>
  <c r="E64" i="8"/>
  <c r="D64" i="8"/>
  <c r="C64" i="8"/>
  <c r="CH63" i="8"/>
  <c r="CB63" i="8" s="1"/>
  <c r="E63" i="8"/>
  <c r="C63" i="8" s="1"/>
  <c r="CG63" i="8" s="1"/>
  <c r="CA63" i="8" s="1"/>
  <c r="D63" i="8"/>
  <c r="CH62" i="8"/>
  <c r="CB62" i="8" s="1"/>
  <c r="E62" i="8"/>
  <c r="D62" i="8"/>
  <c r="C62" i="8" s="1"/>
  <c r="CG62" i="8" s="1"/>
  <c r="E61" i="8"/>
  <c r="D61" i="8"/>
  <c r="C61" i="8"/>
  <c r="E56" i="8"/>
  <c r="D56" i="8"/>
  <c r="C56" i="8"/>
  <c r="E55" i="8"/>
  <c r="C55" i="8" s="1"/>
  <c r="D55" i="8"/>
  <c r="E54" i="8"/>
  <c r="D54" i="8"/>
  <c r="I53" i="8"/>
  <c r="H53" i="8"/>
  <c r="D53" i="8" s="1"/>
  <c r="C53" i="8" s="1"/>
  <c r="G53" i="8"/>
  <c r="E53" i="8" s="1"/>
  <c r="F53" i="8"/>
  <c r="E48" i="8"/>
  <c r="D48" i="8"/>
  <c r="E47" i="8"/>
  <c r="C47" i="8" s="1"/>
  <c r="CA47" i="8" s="1"/>
  <c r="R47" i="8" s="1"/>
  <c r="D47" i="8"/>
  <c r="E46" i="8"/>
  <c r="D46" i="8"/>
  <c r="C46" i="8"/>
  <c r="CA46" i="8" s="1"/>
  <c r="R46" i="8" s="1"/>
  <c r="E45" i="8"/>
  <c r="D45" i="8"/>
  <c r="C45" i="8" s="1"/>
  <c r="CA45" i="8" s="1"/>
  <c r="R45" i="8" s="1"/>
  <c r="E40" i="8"/>
  <c r="D40" i="8"/>
  <c r="C40" i="8"/>
  <c r="E39" i="8"/>
  <c r="C39" i="8" s="1"/>
  <c r="D39" i="8"/>
  <c r="E38" i="8"/>
  <c r="D38" i="8"/>
  <c r="C38" i="8" s="1"/>
  <c r="E37" i="8"/>
  <c r="D37" i="8"/>
  <c r="C37" i="8"/>
  <c r="E36" i="8"/>
  <c r="D36" i="8"/>
  <c r="C36" i="8"/>
  <c r="E35" i="8"/>
  <c r="C35" i="8" s="1"/>
  <c r="D35" i="8"/>
  <c r="E34" i="8"/>
  <c r="D34" i="8"/>
  <c r="C34" i="8" s="1"/>
  <c r="E33" i="8"/>
  <c r="D33" i="8"/>
  <c r="C33" i="8" s="1"/>
  <c r="E32" i="8"/>
  <c r="D32" i="8"/>
  <c r="C32" i="8"/>
  <c r="E31" i="8"/>
  <c r="C31" i="8" s="1"/>
  <c r="D31" i="8"/>
  <c r="E30" i="8"/>
  <c r="D30" i="8"/>
  <c r="C30" i="8" s="1"/>
  <c r="E29" i="8"/>
  <c r="D29" i="8"/>
  <c r="C29" i="8"/>
  <c r="E28" i="8"/>
  <c r="D28" i="8"/>
  <c r="C28" i="8"/>
  <c r="E27" i="8"/>
  <c r="C27" i="8" s="1"/>
  <c r="D27" i="8"/>
  <c r="E26" i="8"/>
  <c r="D26" i="8"/>
  <c r="C26" i="8" s="1"/>
  <c r="E25" i="8"/>
  <c r="D25" i="8"/>
  <c r="C25" i="8" s="1"/>
  <c r="E24" i="8"/>
  <c r="D24" i="8"/>
  <c r="C24" i="8"/>
  <c r="E23" i="8"/>
  <c r="C23" i="8" s="1"/>
  <c r="D23" i="8"/>
  <c r="E22" i="8"/>
  <c r="D22" i="8"/>
  <c r="C22" i="8" s="1"/>
  <c r="E21" i="8"/>
  <c r="D21" i="8"/>
  <c r="C21" i="8"/>
  <c r="E20" i="8"/>
  <c r="D20" i="8"/>
  <c r="C20" i="8"/>
  <c r="E19" i="8"/>
  <c r="C19" i="8" s="1"/>
  <c r="D19" i="8"/>
  <c r="E14" i="8"/>
  <c r="D14" i="8"/>
  <c r="C14" i="8" s="1"/>
  <c r="E13" i="8"/>
  <c r="D13" i="8"/>
  <c r="C13" i="8" s="1"/>
  <c r="E12" i="8"/>
  <c r="D12" i="8"/>
  <c r="C12" i="8"/>
  <c r="A5" i="8"/>
  <c r="A4" i="8"/>
  <c r="A3" i="8"/>
  <c r="A2" i="8"/>
  <c r="B256" i="11" l="1"/>
  <c r="CA62" i="11"/>
  <c r="CA62" i="8"/>
  <c r="C91" i="8"/>
  <c r="C90" i="8" s="1"/>
  <c r="D90" i="8"/>
  <c r="E184" i="8"/>
  <c r="D199" i="8"/>
  <c r="C199" i="8" s="1"/>
  <c r="D144" i="8"/>
  <c r="CH64" i="8"/>
  <c r="CB64" i="8" s="1"/>
  <c r="CG64" i="8"/>
  <c r="CA64" i="8" s="1"/>
  <c r="C180" i="8"/>
  <c r="C184" i="8" s="1"/>
  <c r="D184" i="8"/>
  <c r="CH65" i="8"/>
  <c r="CB65" i="8" s="1"/>
  <c r="CG65" i="8"/>
  <c r="CA65" i="8" s="1"/>
  <c r="G79" i="8"/>
  <c r="C48" i="8"/>
  <c r="CA48" i="8" s="1"/>
  <c r="R48" i="8" s="1"/>
  <c r="C54" i="8"/>
  <c r="CH67" i="8"/>
  <c r="CB67" i="8" s="1"/>
  <c r="E90" i="8"/>
  <c r="E144" i="8"/>
  <c r="C155" i="8"/>
  <c r="A256" i="7"/>
  <c r="E204" i="7"/>
  <c r="D204" i="7"/>
  <c r="C204" i="7" s="1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E198" i="7"/>
  <c r="D198" i="7"/>
  <c r="C198" i="7" s="1"/>
  <c r="E197" i="7"/>
  <c r="D197" i="7"/>
  <c r="D199" i="7" s="1"/>
  <c r="C199" i="7" s="1"/>
  <c r="C197" i="7"/>
  <c r="Q192" i="7"/>
  <c r="P192" i="7"/>
  <c r="O192" i="7"/>
  <c r="N192" i="7"/>
  <c r="M192" i="7"/>
  <c r="L192" i="7"/>
  <c r="K192" i="7"/>
  <c r="J192" i="7"/>
  <c r="I192" i="7"/>
  <c r="H192" i="7"/>
  <c r="G192" i="7"/>
  <c r="E192" i="7" s="1"/>
  <c r="F192" i="7"/>
  <c r="D192" i="7" s="1"/>
  <c r="C192" i="7" s="1"/>
  <c r="E191" i="7"/>
  <c r="C191" i="7" s="1"/>
  <c r="D191" i="7"/>
  <c r="E190" i="7"/>
  <c r="D190" i="7"/>
  <c r="C190" i="7" s="1"/>
  <c r="Q184" i="7"/>
  <c r="P184" i="7"/>
  <c r="O184" i="7"/>
  <c r="N184" i="7"/>
  <c r="M184" i="7"/>
  <c r="L184" i="7"/>
  <c r="K184" i="7"/>
  <c r="J184" i="7"/>
  <c r="I184" i="7"/>
  <c r="H184" i="7"/>
  <c r="G184" i="7"/>
  <c r="F184" i="7"/>
  <c r="E182" i="7"/>
  <c r="D182" i="7"/>
  <c r="C182" i="7"/>
  <c r="E181" i="7"/>
  <c r="C181" i="7" s="1"/>
  <c r="D181" i="7"/>
  <c r="E180" i="7"/>
  <c r="E184" i="7" s="1"/>
  <c r="D180" i="7"/>
  <c r="C180" i="7" s="1"/>
  <c r="E175" i="7"/>
  <c r="D175" i="7"/>
  <c r="C175" i="7"/>
  <c r="E174" i="7"/>
  <c r="D174" i="7"/>
  <c r="C174" i="7"/>
  <c r="E173" i="7"/>
  <c r="C173" i="7" s="1"/>
  <c r="D173" i="7"/>
  <c r="E172" i="7"/>
  <c r="D172" i="7"/>
  <c r="C172" i="7" s="1"/>
  <c r="E171" i="7"/>
  <c r="D171" i="7"/>
  <c r="C171" i="7"/>
  <c r="E170" i="7"/>
  <c r="D170" i="7"/>
  <c r="C170" i="7"/>
  <c r="E165" i="7"/>
  <c r="C165" i="7" s="1"/>
  <c r="D165" i="7"/>
  <c r="E164" i="7"/>
  <c r="D164" i="7"/>
  <c r="C164" i="7" s="1"/>
  <c r="E163" i="7"/>
  <c r="D163" i="7"/>
  <c r="C163" i="7"/>
  <c r="E162" i="7"/>
  <c r="D162" i="7"/>
  <c r="C162" i="7"/>
  <c r="E161" i="7"/>
  <c r="C161" i="7" s="1"/>
  <c r="D161" i="7"/>
  <c r="E160" i="7"/>
  <c r="D160" i="7"/>
  <c r="C160" i="7" s="1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4" i="7"/>
  <c r="D154" i="7"/>
  <c r="C154" i="7" s="1"/>
  <c r="E153" i="7"/>
  <c r="D153" i="7"/>
  <c r="C153" i="7"/>
  <c r="E152" i="7"/>
  <c r="D152" i="7"/>
  <c r="C152" i="7"/>
  <c r="E151" i="7"/>
  <c r="C151" i="7" s="1"/>
  <c r="D151" i="7"/>
  <c r="E150" i="7"/>
  <c r="D150" i="7"/>
  <c r="C150" i="7" s="1"/>
  <c r="E149" i="7"/>
  <c r="D149" i="7"/>
  <c r="C149" i="7"/>
  <c r="E148" i="7"/>
  <c r="D148" i="7"/>
  <c r="C148" i="7"/>
  <c r="E147" i="7"/>
  <c r="C147" i="7" s="1"/>
  <c r="D147" i="7"/>
  <c r="E146" i="7"/>
  <c r="D146" i="7"/>
  <c r="C146" i="7" s="1"/>
  <c r="E145" i="7"/>
  <c r="D145" i="7"/>
  <c r="D155" i="7" s="1"/>
  <c r="C145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3" i="7"/>
  <c r="D143" i="7"/>
  <c r="C143" i="7"/>
  <c r="E142" i="7"/>
  <c r="D142" i="7"/>
  <c r="C142" i="7"/>
  <c r="E141" i="7"/>
  <c r="C141" i="7" s="1"/>
  <c r="D141" i="7"/>
  <c r="E140" i="7"/>
  <c r="D140" i="7"/>
  <c r="C140" i="7" s="1"/>
  <c r="E139" i="7"/>
  <c r="D139" i="7"/>
  <c r="C139" i="7"/>
  <c r="E138" i="7"/>
  <c r="D138" i="7"/>
  <c r="C138" i="7"/>
  <c r="E137" i="7"/>
  <c r="C137" i="7" s="1"/>
  <c r="D137" i="7"/>
  <c r="E136" i="7"/>
  <c r="D136" i="7"/>
  <c r="C136" i="7" s="1"/>
  <c r="E135" i="7"/>
  <c r="D135" i="7"/>
  <c r="C135" i="7"/>
  <c r="E134" i="7"/>
  <c r="D134" i="7"/>
  <c r="C134" i="7"/>
  <c r="E133" i="7"/>
  <c r="C133" i="7" s="1"/>
  <c r="D133" i="7"/>
  <c r="E132" i="7"/>
  <c r="D132" i="7"/>
  <c r="C132" i="7" s="1"/>
  <c r="E131" i="7"/>
  <c r="D131" i="7"/>
  <c r="C131" i="7"/>
  <c r="E130" i="7"/>
  <c r="D130" i="7"/>
  <c r="C130" i="7"/>
  <c r="E129" i="7"/>
  <c r="C129" i="7" s="1"/>
  <c r="D129" i="7"/>
  <c r="E128" i="7"/>
  <c r="D128" i="7"/>
  <c r="C128" i="7" s="1"/>
  <c r="E127" i="7"/>
  <c r="D127" i="7"/>
  <c r="C127" i="7"/>
  <c r="E126" i="7"/>
  <c r="D126" i="7"/>
  <c r="C126" i="7"/>
  <c r="E125" i="7"/>
  <c r="C125" i="7" s="1"/>
  <c r="D125" i="7"/>
  <c r="E124" i="7"/>
  <c r="D124" i="7"/>
  <c r="C124" i="7" s="1"/>
  <c r="E123" i="7"/>
  <c r="D123" i="7"/>
  <c r="C123" i="7"/>
  <c r="E122" i="7"/>
  <c r="D122" i="7"/>
  <c r="C122" i="7"/>
  <c r="E121" i="7"/>
  <c r="C121" i="7" s="1"/>
  <c r="D121" i="7"/>
  <c r="E120" i="7"/>
  <c r="D120" i="7"/>
  <c r="C120" i="7" s="1"/>
  <c r="E119" i="7"/>
  <c r="D119" i="7"/>
  <c r="C119" i="7"/>
  <c r="E118" i="7"/>
  <c r="D118" i="7"/>
  <c r="C118" i="7"/>
  <c r="E117" i="7"/>
  <c r="C117" i="7" s="1"/>
  <c r="D117" i="7"/>
  <c r="E116" i="7"/>
  <c r="E144" i="7" s="1"/>
  <c r="D116" i="7"/>
  <c r="C116" i="7" s="1"/>
  <c r="E115" i="7"/>
  <c r="D115" i="7"/>
  <c r="C115" i="7"/>
  <c r="E114" i="7"/>
  <c r="D114" i="7"/>
  <c r="C114" i="7"/>
  <c r="E109" i="7"/>
  <c r="C109" i="7" s="1"/>
  <c r="D109" i="7"/>
  <c r="E108" i="7"/>
  <c r="D108" i="7"/>
  <c r="C108" i="7" s="1"/>
  <c r="E107" i="7"/>
  <c r="D107" i="7"/>
  <c r="C107" i="7"/>
  <c r="E106" i="7"/>
  <c r="D106" i="7"/>
  <c r="C106" i="7"/>
  <c r="E105" i="7"/>
  <c r="C105" i="7" s="1"/>
  <c r="D105" i="7"/>
  <c r="E104" i="7"/>
  <c r="D104" i="7"/>
  <c r="C104" i="7" s="1"/>
  <c r="E103" i="7"/>
  <c r="D103" i="7"/>
  <c r="C103" i="7"/>
  <c r="E102" i="7"/>
  <c r="D102" i="7"/>
  <c r="C102" i="7"/>
  <c r="E101" i="7"/>
  <c r="C101" i="7" s="1"/>
  <c r="D101" i="7"/>
  <c r="E95" i="7"/>
  <c r="D95" i="7"/>
  <c r="C95" i="7" s="1"/>
  <c r="E94" i="7"/>
  <c r="D94" i="7"/>
  <c r="C94" i="7"/>
  <c r="E93" i="7"/>
  <c r="D93" i="7"/>
  <c r="C93" i="7"/>
  <c r="E92" i="7"/>
  <c r="C92" i="7" s="1"/>
  <c r="D92" i="7"/>
  <c r="E91" i="7"/>
  <c r="E90" i="7" s="1"/>
  <c r="D91" i="7"/>
  <c r="C91" i="7" s="1"/>
  <c r="I90" i="7"/>
  <c r="H90" i="7"/>
  <c r="G90" i="7"/>
  <c r="F90" i="7"/>
  <c r="CI80" i="7"/>
  <c r="CH80" i="7"/>
  <c r="CB80" i="7" s="1"/>
  <c r="CG80" i="7"/>
  <c r="CA80" i="7" s="1"/>
  <c r="G80" i="7" s="1"/>
  <c r="CC80" i="7"/>
  <c r="CI79" i="7"/>
  <c r="CC79" i="7" s="1"/>
  <c r="CH79" i="7"/>
  <c r="CG79" i="7"/>
  <c r="CA79" i="7" s="1"/>
  <c r="CB79" i="7"/>
  <c r="C72" i="7"/>
  <c r="E67" i="7"/>
  <c r="C67" i="7" s="1"/>
  <c r="D67" i="7"/>
  <c r="E66" i="7"/>
  <c r="D66" i="7"/>
  <c r="C66" i="7" s="1"/>
  <c r="E65" i="7"/>
  <c r="D65" i="7"/>
  <c r="C65" i="7"/>
  <c r="CG65" i="7" s="1"/>
  <c r="CA65" i="7" s="1"/>
  <c r="E64" i="7"/>
  <c r="D64" i="7"/>
  <c r="C64" i="7"/>
  <c r="CH64" i="7" s="1"/>
  <c r="CB64" i="7" s="1"/>
  <c r="E63" i="7"/>
  <c r="C63" i="7" s="1"/>
  <c r="D63" i="7"/>
  <c r="E62" i="7"/>
  <c r="D62" i="7"/>
  <c r="C62" i="7" s="1"/>
  <c r="E61" i="7"/>
  <c r="D61" i="7"/>
  <c r="C61" i="7"/>
  <c r="E56" i="7"/>
  <c r="D56" i="7"/>
  <c r="C56" i="7"/>
  <c r="E55" i="7"/>
  <c r="C55" i="7" s="1"/>
  <c r="D55" i="7"/>
  <c r="E54" i="7"/>
  <c r="D54" i="7"/>
  <c r="C54" i="7" s="1"/>
  <c r="I53" i="7"/>
  <c r="H53" i="7"/>
  <c r="D53" i="7" s="1"/>
  <c r="C53" i="7" s="1"/>
  <c r="G53" i="7"/>
  <c r="E53" i="7" s="1"/>
  <c r="F53" i="7"/>
  <c r="E48" i="7"/>
  <c r="D48" i="7"/>
  <c r="C48" i="7" s="1"/>
  <c r="CA48" i="7" s="1"/>
  <c r="R48" i="7" s="1"/>
  <c r="E47" i="7"/>
  <c r="C47" i="7" s="1"/>
  <c r="CA47" i="7" s="1"/>
  <c r="R47" i="7" s="1"/>
  <c r="D47" i="7"/>
  <c r="R46" i="7"/>
  <c r="E46" i="7"/>
  <c r="D46" i="7"/>
  <c r="C46" i="7"/>
  <c r="CA46" i="7" s="1"/>
  <c r="CA45" i="7"/>
  <c r="R45" i="7" s="1"/>
  <c r="E45" i="7"/>
  <c r="D45" i="7"/>
  <c r="C45" i="7"/>
  <c r="E40" i="7"/>
  <c r="D40" i="7"/>
  <c r="C40" i="7"/>
  <c r="E39" i="7"/>
  <c r="C39" i="7" s="1"/>
  <c r="D39" i="7"/>
  <c r="E38" i="7"/>
  <c r="D38" i="7"/>
  <c r="C38" i="7" s="1"/>
  <c r="E37" i="7"/>
  <c r="D37" i="7"/>
  <c r="C37" i="7"/>
  <c r="E36" i="7"/>
  <c r="D36" i="7"/>
  <c r="C36" i="7"/>
  <c r="E35" i="7"/>
  <c r="C35" i="7" s="1"/>
  <c r="D35" i="7"/>
  <c r="E34" i="7"/>
  <c r="D34" i="7"/>
  <c r="C34" i="7" s="1"/>
  <c r="E33" i="7"/>
  <c r="D33" i="7"/>
  <c r="C33" i="7"/>
  <c r="E32" i="7"/>
  <c r="D32" i="7"/>
  <c r="C32" i="7"/>
  <c r="E31" i="7"/>
  <c r="C31" i="7" s="1"/>
  <c r="D31" i="7"/>
  <c r="E30" i="7"/>
  <c r="D30" i="7"/>
  <c r="C30" i="7" s="1"/>
  <c r="E29" i="7"/>
  <c r="D29" i="7"/>
  <c r="C29" i="7"/>
  <c r="E28" i="7"/>
  <c r="D28" i="7"/>
  <c r="C28" i="7"/>
  <c r="E27" i="7"/>
  <c r="C27" i="7" s="1"/>
  <c r="D27" i="7"/>
  <c r="E26" i="7"/>
  <c r="D26" i="7"/>
  <c r="C26" i="7" s="1"/>
  <c r="E25" i="7"/>
  <c r="D25" i="7"/>
  <c r="C25" i="7"/>
  <c r="E24" i="7"/>
  <c r="D24" i="7"/>
  <c r="C24" i="7"/>
  <c r="E23" i="7"/>
  <c r="C23" i="7" s="1"/>
  <c r="D23" i="7"/>
  <c r="E22" i="7"/>
  <c r="D22" i="7"/>
  <c r="C22" i="7" s="1"/>
  <c r="E21" i="7"/>
  <c r="D21" i="7"/>
  <c r="C21" i="7"/>
  <c r="E20" i="7"/>
  <c r="D20" i="7"/>
  <c r="C20" i="7"/>
  <c r="E19" i="7"/>
  <c r="C19" i="7" s="1"/>
  <c r="D19" i="7"/>
  <c r="E14" i="7"/>
  <c r="D14" i="7"/>
  <c r="C14" i="7" s="1"/>
  <c r="E13" i="7"/>
  <c r="D13" i="7"/>
  <c r="C13" i="7"/>
  <c r="E12" i="7"/>
  <c r="D12" i="7"/>
  <c r="C12" i="7"/>
  <c r="A5" i="7"/>
  <c r="A4" i="7"/>
  <c r="A3" i="7"/>
  <c r="A2" i="7"/>
  <c r="B256" i="8" l="1"/>
  <c r="CH66" i="7"/>
  <c r="CB66" i="7" s="1"/>
  <c r="CG66" i="7"/>
  <c r="CA66" i="7" s="1"/>
  <c r="CG63" i="7"/>
  <c r="CA63" i="7" s="1"/>
  <c r="CH63" i="7"/>
  <c r="CB63" i="7" s="1"/>
  <c r="C90" i="7"/>
  <c r="C155" i="7"/>
  <c r="CG62" i="7"/>
  <c r="CH62" i="7"/>
  <c r="CB62" i="7" s="1"/>
  <c r="G79" i="7"/>
  <c r="C184" i="7"/>
  <c r="CG67" i="7"/>
  <c r="CA67" i="7" s="1"/>
  <c r="CH67" i="7"/>
  <c r="CB67" i="7" s="1"/>
  <c r="C144" i="7"/>
  <c r="D144" i="7"/>
  <c r="D184" i="7"/>
  <c r="CH65" i="7"/>
  <c r="CB65" i="7" s="1"/>
  <c r="E155" i="7"/>
  <c r="D90" i="7"/>
  <c r="CG64" i="7"/>
  <c r="CA64" i="7" s="1"/>
  <c r="A256" i="6"/>
  <c r="E204" i="6"/>
  <c r="D204" i="6"/>
  <c r="C204" i="6" s="1"/>
  <c r="AE199" i="6"/>
  <c r="AD199" i="6"/>
  <c r="AC199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8" i="6"/>
  <c r="E199" i="6" s="1"/>
  <c r="D198" i="6"/>
  <c r="C198" i="6" s="1"/>
  <c r="E197" i="6"/>
  <c r="D197" i="6"/>
  <c r="C197" i="6"/>
  <c r="Q192" i="6"/>
  <c r="P192" i="6"/>
  <c r="O192" i="6"/>
  <c r="N192" i="6"/>
  <c r="M192" i="6"/>
  <c r="L192" i="6"/>
  <c r="K192" i="6"/>
  <c r="J192" i="6"/>
  <c r="I192" i="6"/>
  <c r="H192" i="6"/>
  <c r="G192" i="6"/>
  <c r="E192" i="6" s="1"/>
  <c r="F192" i="6"/>
  <c r="D192" i="6" s="1"/>
  <c r="C192" i="6"/>
  <c r="E191" i="6"/>
  <c r="C191" i="6" s="1"/>
  <c r="D191" i="6"/>
  <c r="E190" i="6"/>
  <c r="D190" i="6"/>
  <c r="C190" i="6" s="1"/>
  <c r="Q184" i="6"/>
  <c r="P184" i="6"/>
  <c r="O184" i="6"/>
  <c r="N184" i="6"/>
  <c r="M184" i="6"/>
  <c r="L184" i="6"/>
  <c r="K184" i="6"/>
  <c r="J184" i="6"/>
  <c r="I184" i="6"/>
  <c r="H184" i="6"/>
  <c r="G184" i="6"/>
  <c r="F184" i="6"/>
  <c r="E182" i="6"/>
  <c r="D182" i="6"/>
  <c r="C182" i="6"/>
  <c r="E181" i="6"/>
  <c r="C181" i="6" s="1"/>
  <c r="D181" i="6"/>
  <c r="E180" i="6"/>
  <c r="E184" i="6" s="1"/>
  <c r="D180" i="6"/>
  <c r="E175" i="6"/>
  <c r="D175" i="6"/>
  <c r="C175" i="6"/>
  <c r="E174" i="6"/>
  <c r="D174" i="6"/>
  <c r="C174" i="6"/>
  <c r="E173" i="6"/>
  <c r="C173" i="6" s="1"/>
  <c r="D173" i="6"/>
  <c r="E172" i="6"/>
  <c r="D172" i="6"/>
  <c r="C172" i="6" s="1"/>
  <c r="E171" i="6"/>
  <c r="D171" i="6"/>
  <c r="C171" i="6"/>
  <c r="E170" i="6"/>
  <c r="D170" i="6"/>
  <c r="C170" i="6"/>
  <c r="E165" i="6"/>
  <c r="C165" i="6" s="1"/>
  <c r="D165" i="6"/>
  <c r="E164" i="6"/>
  <c r="D164" i="6"/>
  <c r="E163" i="6"/>
  <c r="D163" i="6"/>
  <c r="C163" i="6"/>
  <c r="E162" i="6"/>
  <c r="D162" i="6"/>
  <c r="C162" i="6"/>
  <c r="E161" i="6"/>
  <c r="C161" i="6" s="1"/>
  <c r="D161" i="6"/>
  <c r="E160" i="6"/>
  <c r="D160" i="6"/>
  <c r="C160" i="6" s="1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4" i="6"/>
  <c r="D154" i="6"/>
  <c r="C154" i="6" s="1"/>
  <c r="E153" i="6"/>
  <c r="D153" i="6"/>
  <c r="C153" i="6"/>
  <c r="E152" i="6"/>
  <c r="D152" i="6"/>
  <c r="C152" i="6"/>
  <c r="E151" i="6"/>
  <c r="C151" i="6" s="1"/>
  <c r="D151" i="6"/>
  <c r="E150" i="6"/>
  <c r="D150" i="6"/>
  <c r="C150" i="6" s="1"/>
  <c r="E149" i="6"/>
  <c r="D149" i="6"/>
  <c r="C149" i="6" s="1"/>
  <c r="E148" i="6"/>
  <c r="D148" i="6"/>
  <c r="C148" i="6"/>
  <c r="E147" i="6"/>
  <c r="C147" i="6" s="1"/>
  <c r="D147" i="6"/>
  <c r="E146" i="6"/>
  <c r="E155" i="6" s="1"/>
  <c r="D146" i="6"/>
  <c r="C146" i="6" s="1"/>
  <c r="E145" i="6"/>
  <c r="D145" i="6"/>
  <c r="C145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3" i="6"/>
  <c r="D143" i="6"/>
  <c r="C143" i="6"/>
  <c r="E142" i="6"/>
  <c r="D142" i="6"/>
  <c r="C142" i="6"/>
  <c r="E141" i="6"/>
  <c r="C141" i="6" s="1"/>
  <c r="D141" i="6"/>
  <c r="E140" i="6"/>
  <c r="D140" i="6"/>
  <c r="E139" i="6"/>
  <c r="D139" i="6"/>
  <c r="C139" i="6"/>
  <c r="E138" i="6"/>
  <c r="D138" i="6"/>
  <c r="C138" i="6"/>
  <c r="E137" i="6"/>
  <c r="C137" i="6" s="1"/>
  <c r="D137" i="6"/>
  <c r="E136" i="6"/>
  <c r="D136" i="6"/>
  <c r="C136" i="6" s="1"/>
  <c r="E135" i="6"/>
  <c r="D135" i="6"/>
  <c r="C135" i="6"/>
  <c r="E134" i="6"/>
  <c r="D134" i="6"/>
  <c r="C134" i="6"/>
  <c r="E133" i="6"/>
  <c r="C133" i="6" s="1"/>
  <c r="D133" i="6"/>
  <c r="E132" i="6"/>
  <c r="D132" i="6"/>
  <c r="E131" i="6"/>
  <c r="D131" i="6"/>
  <c r="C131" i="6"/>
  <c r="E130" i="6"/>
  <c r="D130" i="6"/>
  <c r="C130" i="6"/>
  <c r="E129" i="6"/>
  <c r="C129" i="6" s="1"/>
  <c r="D129" i="6"/>
  <c r="E128" i="6"/>
  <c r="D128" i="6"/>
  <c r="C128" i="6" s="1"/>
  <c r="E127" i="6"/>
  <c r="D127" i="6"/>
  <c r="C127" i="6"/>
  <c r="E126" i="6"/>
  <c r="D126" i="6"/>
  <c r="C126" i="6"/>
  <c r="E125" i="6"/>
  <c r="C125" i="6" s="1"/>
  <c r="D125" i="6"/>
  <c r="E124" i="6"/>
  <c r="D124" i="6"/>
  <c r="E123" i="6"/>
  <c r="D123" i="6"/>
  <c r="C123" i="6"/>
  <c r="E122" i="6"/>
  <c r="D122" i="6"/>
  <c r="C122" i="6"/>
  <c r="E121" i="6"/>
  <c r="C121" i="6" s="1"/>
  <c r="D121" i="6"/>
  <c r="E120" i="6"/>
  <c r="D120" i="6"/>
  <c r="C120" i="6" s="1"/>
  <c r="E119" i="6"/>
  <c r="D119" i="6"/>
  <c r="C119" i="6"/>
  <c r="E118" i="6"/>
  <c r="D118" i="6"/>
  <c r="C118" i="6"/>
  <c r="E117" i="6"/>
  <c r="C117" i="6" s="1"/>
  <c r="D117" i="6"/>
  <c r="E116" i="6"/>
  <c r="E144" i="6" s="1"/>
  <c r="D116" i="6"/>
  <c r="E115" i="6"/>
  <c r="D115" i="6"/>
  <c r="D144" i="6" s="1"/>
  <c r="C115" i="6"/>
  <c r="E114" i="6"/>
  <c r="D114" i="6"/>
  <c r="C114" i="6"/>
  <c r="E109" i="6"/>
  <c r="C109" i="6" s="1"/>
  <c r="D109" i="6"/>
  <c r="E108" i="6"/>
  <c r="D108" i="6"/>
  <c r="C108" i="6" s="1"/>
  <c r="E107" i="6"/>
  <c r="D107" i="6"/>
  <c r="C107" i="6"/>
  <c r="E106" i="6"/>
  <c r="D106" i="6"/>
  <c r="C106" i="6"/>
  <c r="E105" i="6"/>
  <c r="C105" i="6" s="1"/>
  <c r="D105" i="6"/>
  <c r="E104" i="6"/>
  <c r="D104" i="6"/>
  <c r="E103" i="6"/>
  <c r="D103" i="6"/>
  <c r="C103" i="6"/>
  <c r="E102" i="6"/>
  <c r="D102" i="6"/>
  <c r="C102" i="6"/>
  <c r="E101" i="6"/>
  <c r="C101" i="6" s="1"/>
  <c r="D101" i="6"/>
  <c r="E95" i="6"/>
  <c r="D95" i="6"/>
  <c r="C95" i="6" s="1"/>
  <c r="E94" i="6"/>
  <c r="D94" i="6"/>
  <c r="C94" i="6"/>
  <c r="E93" i="6"/>
  <c r="D93" i="6"/>
  <c r="C93" i="6"/>
  <c r="E92" i="6"/>
  <c r="C92" i="6" s="1"/>
  <c r="D92" i="6"/>
  <c r="E91" i="6"/>
  <c r="E90" i="6" s="1"/>
  <c r="D91" i="6"/>
  <c r="I90" i="6"/>
  <c r="H90" i="6"/>
  <c r="G90" i="6"/>
  <c r="F90" i="6"/>
  <c r="CI80" i="6"/>
  <c r="CH80" i="6"/>
  <c r="CB80" i="6" s="1"/>
  <c r="CG80" i="6"/>
  <c r="CA80" i="6" s="1"/>
  <c r="CC80" i="6"/>
  <c r="G80" i="6"/>
  <c r="CI79" i="6"/>
  <c r="CH79" i="6"/>
  <c r="CG79" i="6"/>
  <c r="CA79" i="6" s="1"/>
  <c r="CC79" i="6"/>
  <c r="CB79" i="6"/>
  <c r="C72" i="6"/>
  <c r="CH67" i="6"/>
  <c r="CB67" i="6" s="1"/>
  <c r="CA67" i="6"/>
  <c r="E67" i="6"/>
  <c r="C67" i="6" s="1"/>
  <c r="CG67" i="6" s="1"/>
  <c r="D67" i="6"/>
  <c r="CH66" i="6"/>
  <c r="CB66" i="6" s="1"/>
  <c r="CG66" i="6"/>
  <c r="CA66" i="6" s="1"/>
  <c r="E66" i="6"/>
  <c r="D66" i="6"/>
  <c r="C66" i="6" s="1"/>
  <c r="CB65" i="6"/>
  <c r="E65" i="6"/>
  <c r="D65" i="6"/>
  <c r="C65" i="6"/>
  <c r="CH65" i="6" s="1"/>
  <c r="E64" i="6"/>
  <c r="D64" i="6"/>
  <c r="C64" i="6"/>
  <c r="E63" i="6"/>
  <c r="C63" i="6" s="1"/>
  <c r="CG63" i="6" s="1"/>
  <c r="CA63" i="6" s="1"/>
  <c r="D63" i="6"/>
  <c r="E62" i="6"/>
  <c r="D62" i="6"/>
  <c r="C62" i="6" s="1"/>
  <c r="CH62" i="6" s="1"/>
  <c r="CB62" i="6" s="1"/>
  <c r="E61" i="6"/>
  <c r="D61" i="6"/>
  <c r="C61" i="6"/>
  <c r="E56" i="6"/>
  <c r="D56" i="6"/>
  <c r="C56" i="6"/>
  <c r="E55" i="6"/>
  <c r="C55" i="6" s="1"/>
  <c r="D55" i="6"/>
  <c r="E54" i="6"/>
  <c r="D54" i="6"/>
  <c r="C54" i="6" s="1"/>
  <c r="I53" i="6"/>
  <c r="H53" i="6"/>
  <c r="D53" i="6" s="1"/>
  <c r="C53" i="6" s="1"/>
  <c r="G53" i="6"/>
  <c r="E53" i="6" s="1"/>
  <c r="F53" i="6"/>
  <c r="E48" i="6"/>
  <c r="D48" i="6"/>
  <c r="C48" i="6" s="1"/>
  <c r="CA48" i="6" s="1"/>
  <c r="R48" i="6" s="1"/>
  <c r="E47" i="6"/>
  <c r="C47" i="6" s="1"/>
  <c r="CA47" i="6" s="1"/>
  <c r="R47" i="6" s="1"/>
  <c r="D47" i="6"/>
  <c r="E46" i="6"/>
  <c r="D46" i="6"/>
  <c r="C46" i="6"/>
  <c r="CA46" i="6" s="1"/>
  <c r="R46" i="6" s="1"/>
  <c r="CA45" i="6"/>
  <c r="R45" i="6" s="1"/>
  <c r="E45" i="6"/>
  <c r="D45" i="6"/>
  <c r="C45" i="6"/>
  <c r="E40" i="6"/>
  <c r="D40" i="6"/>
  <c r="C40" i="6"/>
  <c r="E39" i="6"/>
  <c r="C39" i="6" s="1"/>
  <c r="D39" i="6"/>
  <c r="E38" i="6"/>
  <c r="D38" i="6"/>
  <c r="E37" i="6"/>
  <c r="D37" i="6"/>
  <c r="C37" i="6"/>
  <c r="E36" i="6"/>
  <c r="D36" i="6"/>
  <c r="C36" i="6"/>
  <c r="E35" i="6"/>
  <c r="C35" i="6" s="1"/>
  <c r="D35" i="6"/>
  <c r="E34" i="6"/>
  <c r="D34" i="6"/>
  <c r="C34" i="6" s="1"/>
  <c r="E33" i="6"/>
  <c r="D33" i="6"/>
  <c r="C33" i="6"/>
  <c r="E32" i="6"/>
  <c r="D32" i="6"/>
  <c r="C32" i="6"/>
  <c r="E31" i="6"/>
  <c r="C31" i="6" s="1"/>
  <c r="D31" i="6"/>
  <c r="E30" i="6"/>
  <c r="D30" i="6"/>
  <c r="C30" i="6" s="1"/>
  <c r="E29" i="6"/>
  <c r="C29" i="6" s="1"/>
  <c r="D29" i="6"/>
  <c r="E28" i="6"/>
  <c r="D28" i="6"/>
  <c r="C28" i="6" s="1"/>
  <c r="E27" i="6"/>
  <c r="D27" i="6"/>
  <c r="C27" i="6"/>
  <c r="E26" i="6"/>
  <c r="D26" i="6"/>
  <c r="C26" i="6" s="1"/>
  <c r="E25" i="6"/>
  <c r="D25" i="6"/>
  <c r="C25" i="6" s="1"/>
  <c r="E24" i="6"/>
  <c r="D24" i="6"/>
  <c r="C24" i="6"/>
  <c r="E23" i="6"/>
  <c r="D23" i="6"/>
  <c r="C23" i="6"/>
  <c r="E22" i="6"/>
  <c r="D22" i="6"/>
  <c r="E21" i="6"/>
  <c r="D21" i="6"/>
  <c r="C21" i="6"/>
  <c r="E20" i="6"/>
  <c r="D20" i="6"/>
  <c r="C20" i="6"/>
  <c r="E19" i="6"/>
  <c r="C19" i="6" s="1"/>
  <c r="D19" i="6"/>
  <c r="E14" i="6"/>
  <c r="D14" i="6"/>
  <c r="C14" i="6" s="1"/>
  <c r="E13" i="6"/>
  <c r="D13" i="6"/>
  <c r="C13" i="6"/>
  <c r="E12" i="6"/>
  <c r="D12" i="6"/>
  <c r="C12" i="6"/>
  <c r="A5" i="6"/>
  <c r="A4" i="6"/>
  <c r="A3" i="6"/>
  <c r="A2" i="6"/>
  <c r="B256" i="7" l="1"/>
  <c r="CA62" i="7"/>
  <c r="CH64" i="6"/>
  <c r="CB64" i="6" s="1"/>
  <c r="CG64" i="6"/>
  <c r="CA64" i="6" s="1"/>
  <c r="CG65" i="6"/>
  <c r="CA65" i="6" s="1"/>
  <c r="G79" i="6"/>
  <c r="C155" i="6"/>
  <c r="CG62" i="6"/>
  <c r="D90" i="6"/>
  <c r="D155" i="6"/>
  <c r="D199" i="6"/>
  <c r="C199" i="6" s="1"/>
  <c r="C22" i="6"/>
  <c r="C38" i="6"/>
  <c r="CH63" i="6"/>
  <c r="CB63" i="6" s="1"/>
  <c r="C91" i="6"/>
  <c r="C90" i="6" s="1"/>
  <c r="C104" i="6"/>
  <c r="C116" i="6"/>
  <c r="C144" i="6" s="1"/>
  <c r="C124" i="6"/>
  <c r="C132" i="6"/>
  <c r="C140" i="6"/>
  <c r="C164" i="6"/>
  <c r="C180" i="6"/>
  <c r="C184" i="6" s="1"/>
  <c r="D184" i="6"/>
  <c r="A256" i="5"/>
  <c r="E204" i="5"/>
  <c r="D204" i="5"/>
  <c r="C204" i="5" s="1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E198" i="5"/>
  <c r="D198" i="5"/>
  <c r="C198" i="5" s="1"/>
  <c r="E197" i="5"/>
  <c r="D197" i="5"/>
  <c r="D199" i="5" s="1"/>
  <c r="C199" i="5" s="1"/>
  <c r="C197" i="5"/>
  <c r="Q192" i="5"/>
  <c r="P192" i="5"/>
  <c r="O192" i="5"/>
  <c r="N192" i="5"/>
  <c r="M192" i="5"/>
  <c r="L192" i="5"/>
  <c r="K192" i="5"/>
  <c r="J192" i="5"/>
  <c r="I192" i="5"/>
  <c r="H192" i="5"/>
  <c r="G192" i="5"/>
  <c r="E192" i="5" s="1"/>
  <c r="F192" i="5"/>
  <c r="D192" i="5" s="1"/>
  <c r="E191" i="5"/>
  <c r="C191" i="5" s="1"/>
  <c r="D191" i="5"/>
  <c r="E190" i="5"/>
  <c r="D190" i="5"/>
  <c r="C190" i="5" s="1"/>
  <c r="Q184" i="5"/>
  <c r="P184" i="5"/>
  <c r="O184" i="5"/>
  <c r="N184" i="5"/>
  <c r="M184" i="5"/>
  <c r="L184" i="5"/>
  <c r="K184" i="5"/>
  <c r="J184" i="5"/>
  <c r="I184" i="5"/>
  <c r="H184" i="5"/>
  <c r="G184" i="5"/>
  <c r="F184" i="5"/>
  <c r="E182" i="5"/>
  <c r="D182" i="5"/>
  <c r="C182" i="5"/>
  <c r="E181" i="5"/>
  <c r="C181" i="5" s="1"/>
  <c r="D181" i="5"/>
  <c r="E180" i="5"/>
  <c r="E184" i="5" s="1"/>
  <c r="D180" i="5"/>
  <c r="C180" i="5" s="1"/>
  <c r="C184" i="5" s="1"/>
  <c r="E175" i="5"/>
  <c r="D175" i="5"/>
  <c r="C175" i="5"/>
  <c r="E174" i="5"/>
  <c r="D174" i="5"/>
  <c r="C174" i="5"/>
  <c r="E173" i="5"/>
  <c r="C173" i="5" s="1"/>
  <c r="D173" i="5"/>
  <c r="E172" i="5"/>
  <c r="D172" i="5"/>
  <c r="C172" i="5" s="1"/>
  <c r="E171" i="5"/>
  <c r="D171" i="5"/>
  <c r="C171" i="5"/>
  <c r="E170" i="5"/>
  <c r="D170" i="5"/>
  <c r="C170" i="5"/>
  <c r="E165" i="5"/>
  <c r="C165" i="5" s="1"/>
  <c r="D165" i="5"/>
  <c r="E164" i="5"/>
  <c r="D164" i="5"/>
  <c r="C164" i="5" s="1"/>
  <c r="E163" i="5"/>
  <c r="D163" i="5"/>
  <c r="C163" i="5"/>
  <c r="E162" i="5"/>
  <c r="D162" i="5"/>
  <c r="C162" i="5"/>
  <c r="E161" i="5"/>
  <c r="C161" i="5" s="1"/>
  <c r="D161" i="5"/>
  <c r="E160" i="5"/>
  <c r="D160" i="5"/>
  <c r="C160" i="5" s="1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4" i="5"/>
  <c r="D154" i="5"/>
  <c r="C154" i="5" s="1"/>
  <c r="E153" i="5"/>
  <c r="D153" i="5"/>
  <c r="C153" i="5"/>
  <c r="E152" i="5"/>
  <c r="D152" i="5"/>
  <c r="C152" i="5"/>
  <c r="E151" i="5"/>
  <c r="C151" i="5" s="1"/>
  <c r="D151" i="5"/>
  <c r="E150" i="5"/>
  <c r="D150" i="5"/>
  <c r="C150" i="5" s="1"/>
  <c r="E149" i="5"/>
  <c r="D149" i="5"/>
  <c r="C149" i="5"/>
  <c r="E148" i="5"/>
  <c r="D148" i="5"/>
  <c r="C148" i="5"/>
  <c r="E147" i="5"/>
  <c r="E155" i="5" s="1"/>
  <c r="D147" i="5"/>
  <c r="E146" i="5"/>
  <c r="D146" i="5"/>
  <c r="C146" i="5" s="1"/>
  <c r="E145" i="5"/>
  <c r="D145" i="5"/>
  <c r="D155" i="5" s="1"/>
  <c r="C145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3" i="5"/>
  <c r="D143" i="5"/>
  <c r="C143" i="5"/>
  <c r="E142" i="5"/>
  <c r="D142" i="5"/>
  <c r="C142" i="5"/>
  <c r="E141" i="5"/>
  <c r="C141" i="5" s="1"/>
  <c r="D141" i="5"/>
  <c r="E140" i="5"/>
  <c r="D140" i="5"/>
  <c r="C140" i="5" s="1"/>
  <c r="E139" i="5"/>
  <c r="D139" i="5"/>
  <c r="C139" i="5"/>
  <c r="E138" i="5"/>
  <c r="D138" i="5"/>
  <c r="C138" i="5"/>
  <c r="E137" i="5"/>
  <c r="C137" i="5" s="1"/>
  <c r="D137" i="5"/>
  <c r="E136" i="5"/>
  <c r="D136" i="5"/>
  <c r="C136" i="5" s="1"/>
  <c r="E135" i="5"/>
  <c r="D135" i="5"/>
  <c r="C135" i="5"/>
  <c r="E134" i="5"/>
  <c r="D134" i="5"/>
  <c r="C134" i="5"/>
  <c r="E133" i="5"/>
  <c r="C133" i="5" s="1"/>
  <c r="D133" i="5"/>
  <c r="E132" i="5"/>
  <c r="D132" i="5"/>
  <c r="C132" i="5" s="1"/>
  <c r="E131" i="5"/>
  <c r="D131" i="5"/>
  <c r="C131" i="5"/>
  <c r="E130" i="5"/>
  <c r="D130" i="5"/>
  <c r="C130" i="5"/>
  <c r="E129" i="5"/>
  <c r="C129" i="5" s="1"/>
  <c r="D129" i="5"/>
  <c r="E128" i="5"/>
  <c r="D128" i="5"/>
  <c r="C128" i="5" s="1"/>
  <c r="E127" i="5"/>
  <c r="D127" i="5"/>
  <c r="C127" i="5"/>
  <c r="E126" i="5"/>
  <c r="D126" i="5"/>
  <c r="C126" i="5"/>
  <c r="E125" i="5"/>
  <c r="C125" i="5" s="1"/>
  <c r="D125" i="5"/>
  <c r="E124" i="5"/>
  <c r="D124" i="5"/>
  <c r="C124" i="5" s="1"/>
  <c r="E123" i="5"/>
  <c r="D123" i="5"/>
  <c r="C123" i="5"/>
  <c r="E122" i="5"/>
  <c r="D122" i="5"/>
  <c r="C122" i="5"/>
  <c r="E121" i="5"/>
  <c r="C121" i="5" s="1"/>
  <c r="D121" i="5"/>
  <c r="E120" i="5"/>
  <c r="D120" i="5"/>
  <c r="C120" i="5" s="1"/>
  <c r="E119" i="5"/>
  <c r="D119" i="5"/>
  <c r="C119" i="5"/>
  <c r="E118" i="5"/>
  <c r="D118" i="5"/>
  <c r="C118" i="5"/>
  <c r="E117" i="5"/>
  <c r="C117" i="5" s="1"/>
  <c r="D117" i="5"/>
  <c r="E116" i="5"/>
  <c r="E144" i="5" s="1"/>
  <c r="D116" i="5"/>
  <c r="C116" i="5" s="1"/>
  <c r="E115" i="5"/>
  <c r="D115" i="5"/>
  <c r="C115" i="5"/>
  <c r="E114" i="5"/>
  <c r="D114" i="5"/>
  <c r="C114" i="5"/>
  <c r="E109" i="5"/>
  <c r="C109" i="5" s="1"/>
  <c r="D109" i="5"/>
  <c r="E108" i="5"/>
  <c r="D108" i="5"/>
  <c r="C108" i="5" s="1"/>
  <c r="E107" i="5"/>
  <c r="D107" i="5"/>
  <c r="C107" i="5"/>
  <c r="E106" i="5"/>
  <c r="D106" i="5"/>
  <c r="C106" i="5"/>
  <c r="E105" i="5"/>
  <c r="C105" i="5" s="1"/>
  <c r="D105" i="5"/>
  <c r="E104" i="5"/>
  <c r="D104" i="5"/>
  <c r="C104" i="5" s="1"/>
  <c r="E103" i="5"/>
  <c r="D103" i="5"/>
  <c r="C103" i="5"/>
  <c r="E102" i="5"/>
  <c r="D102" i="5"/>
  <c r="C102" i="5"/>
  <c r="E101" i="5"/>
  <c r="C101" i="5" s="1"/>
  <c r="D101" i="5"/>
  <c r="E95" i="5"/>
  <c r="D95" i="5"/>
  <c r="C95" i="5" s="1"/>
  <c r="E94" i="5"/>
  <c r="D94" i="5"/>
  <c r="C94" i="5"/>
  <c r="E93" i="5"/>
  <c r="D93" i="5"/>
  <c r="C93" i="5"/>
  <c r="E92" i="5"/>
  <c r="C92" i="5" s="1"/>
  <c r="D92" i="5"/>
  <c r="E91" i="5"/>
  <c r="E90" i="5" s="1"/>
  <c r="D91" i="5"/>
  <c r="C91" i="5" s="1"/>
  <c r="I90" i="5"/>
  <c r="H90" i="5"/>
  <c r="G90" i="5"/>
  <c r="F90" i="5"/>
  <c r="CI80" i="5"/>
  <c r="CH80" i="5"/>
  <c r="CB80" i="5" s="1"/>
  <c r="CG80" i="5"/>
  <c r="CA80" i="5" s="1"/>
  <c r="G80" i="5" s="1"/>
  <c r="CC80" i="5"/>
  <c r="CI79" i="5"/>
  <c r="CC79" i="5" s="1"/>
  <c r="CH79" i="5"/>
  <c r="CG79" i="5"/>
  <c r="CA79" i="5" s="1"/>
  <c r="CB79" i="5"/>
  <c r="C72" i="5"/>
  <c r="CH67" i="5"/>
  <c r="CB67" i="5" s="1"/>
  <c r="E67" i="5"/>
  <c r="D67" i="5"/>
  <c r="C67" i="5"/>
  <c r="CG67" i="5" s="1"/>
  <c r="CA67" i="5" s="1"/>
  <c r="R67" i="5" s="1"/>
  <c r="CH66" i="5"/>
  <c r="CB66" i="5" s="1"/>
  <c r="E66" i="5"/>
  <c r="D66" i="5"/>
  <c r="C66" i="5"/>
  <c r="CG66" i="5" s="1"/>
  <c r="CA66" i="5" s="1"/>
  <c r="R66" i="5" s="1"/>
  <c r="CH65" i="5"/>
  <c r="CB65" i="5" s="1"/>
  <c r="E65" i="5"/>
  <c r="D65" i="5"/>
  <c r="C65" i="5"/>
  <c r="CG65" i="5" s="1"/>
  <c r="CA65" i="5" s="1"/>
  <c r="R65" i="5" s="1"/>
  <c r="CH64" i="5"/>
  <c r="CB64" i="5" s="1"/>
  <c r="E64" i="5"/>
  <c r="D64" i="5"/>
  <c r="C64" i="5"/>
  <c r="CG64" i="5" s="1"/>
  <c r="CA64" i="5" s="1"/>
  <c r="R64" i="5" s="1"/>
  <c r="CH63" i="5"/>
  <c r="CB63" i="5" s="1"/>
  <c r="E63" i="5"/>
  <c r="D63" i="5"/>
  <c r="C63" i="5"/>
  <c r="CG63" i="5" s="1"/>
  <c r="CA63" i="5" s="1"/>
  <c r="R63" i="5" s="1"/>
  <c r="CH62" i="5"/>
  <c r="CB62" i="5" s="1"/>
  <c r="E62" i="5"/>
  <c r="D62" i="5"/>
  <c r="C62" i="5"/>
  <c r="CG62" i="5" s="1"/>
  <c r="E61" i="5"/>
  <c r="C61" i="5" s="1"/>
  <c r="D61" i="5"/>
  <c r="E56" i="5"/>
  <c r="D56" i="5"/>
  <c r="C56" i="5" s="1"/>
  <c r="E55" i="5"/>
  <c r="D55" i="5"/>
  <c r="C55" i="5"/>
  <c r="E54" i="5"/>
  <c r="D54" i="5"/>
  <c r="C54" i="5"/>
  <c r="I53" i="5"/>
  <c r="E53" i="5" s="1"/>
  <c r="H53" i="5"/>
  <c r="G53" i="5"/>
  <c r="F53" i="5"/>
  <c r="D53" i="5" s="1"/>
  <c r="C53" i="5" s="1"/>
  <c r="E48" i="5"/>
  <c r="D48" i="5"/>
  <c r="C48" i="5"/>
  <c r="CA48" i="5" s="1"/>
  <c r="R48" i="5" s="1"/>
  <c r="E47" i="5"/>
  <c r="D47" i="5"/>
  <c r="C47" i="5"/>
  <c r="CA47" i="5" s="1"/>
  <c r="R47" i="5" s="1"/>
  <c r="E46" i="5"/>
  <c r="D46" i="5"/>
  <c r="C46" i="5" s="1"/>
  <c r="CA46" i="5" s="1"/>
  <c r="R46" i="5" s="1"/>
  <c r="E45" i="5"/>
  <c r="C45" i="5" s="1"/>
  <c r="CA45" i="5" s="1"/>
  <c r="R45" i="5" s="1"/>
  <c r="D45" i="5"/>
  <c r="E40" i="5"/>
  <c r="D40" i="5"/>
  <c r="C40" i="5" s="1"/>
  <c r="E39" i="5"/>
  <c r="D39" i="5"/>
  <c r="C39" i="5"/>
  <c r="E38" i="5"/>
  <c r="D38" i="5"/>
  <c r="C38" i="5"/>
  <c r="E37" i="5"/>
  <c r="C37" i="5" s="1"/>
  <c r="D37" i="5"/>
  <c r="E36" i="5"/>
  <c r="D36" i="5"/>
  <c r="C36" i="5" s="1"/>
  <c r="E35" i="5"/>
  <c r="D35" i="5"/>
  <c r="C35" i="5"/>
  <c r="E34" i="5"/>
  <c r="D34" i="5"/>
  <c r="C34" i="5"/>
  <c r="E33" i="5"/>
  <c r="C33" i="5" s="1"/>
  <c r="D33" i="5"/>
  <c r="E32" i="5"/>
  <c r="D32" i="5"/>
  <c r="C32" i="5" s="1"/>
  <c r="E31" i="5"/>
  <c r="D31" i="5"/>
  <c r="C31" i="5"/>
  <c r="E30" i="5"/>
  <c r="D30" i="5"/>
  <c r="C30" i="5"/>
  <c r="E29" i="5"/>
  <c r="C29" i="5" s="1"/>
  <c r="D29" i="5"/>
  <c r="E28" i="5"/>
  <c r="D28" i="5"/>
  <c r="C28" i="5" s="1"/>
  <c r="E27" i="5"/>
  <c r="D27" i="5"/>
  <c r="C27" i="5"/>
  <c r="E26" i="5"/>
  <c r="D26" i="5"/>
  <c r="C26" i="5"/>
  <c r="E25" i="5"/>
  <c r="C25" i="5" s="1"/>
  <c r="D25" i="5"/>
  <c r="E24" i="5"/>
  <c r="D24" i="5"/>
  <c r="C24" i="5" s="1"/>
  <c r="E23" i="5"/>
  <c r="D23" i="5"/>
  <c r="C23" i="5"/>
  <c r="E22" i="5"/>
  <c r="D22" i="5"/>
  <c r="C22" i="5"/>
  <c r="E21" i="5"/>
  <c r="C21" i="5" s="1"/>
  <c r="D21" i="5"/>
  <c r="E20" i="5"/>
  <c r="D20" i="5"/>
  <c r="C20" i="5" s="1"/>
  <c r="E19" i="5"/>
  <c r="D19" i="5"/>
  <c r="C19" i="5"/>
  <c r="E14" i="5"/>
  <c r="D14" i="5"/>
  <c r="C14" i="5"/>
  <c r="E13" i="5"/>
  <c r="C13" i="5" s="1"/>
  <c r="D13" i="5"/>
  <c r="E12" i="5"/>
  <c r="D12" i="5"/>
  <c r="C12" i="5" s="1"/>
  <c r="A5" i="5"/>
  <c r="A4" i="5"/>
  <c r="A3" i="5"/>
  <c r="A2" i="5"/>
  <c r="B256" i="6" l="1"/>
  <c r="CA62" i="6"/>
  <c r="B256" i="5"/>
  <c r="CA62" i="5"/>
  <c r="R62" i="5" s="1"/>
  <c r="C90" i="5"/>
  <c r="C192" i="5"/>
  <c r="G79" i="5"/>
  <c r="C144" i="5"/>
  <c r="D144" i="5"/>
  <c r="C147" i="5"/>
  <c r="C155" i="5" s="1"/>
  <c r="D90" i="5"/>
  <c r="D184" i="5"/>
  <c r="A256" i="4"/>
  <c r="E204" i="4"/>
  <c r="D204" i="4"/>
  <c r="C204" i="4" s="1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8" i="4"/>
  <c r="E199" i="4" s="1"/>
  <c r="D198" i="4"/>
  <c r="C198" i="4" s="1"/>
  <c r="E197" i="4"/>
  <c r="D197" i="4"/>
  <c r="C197" i="4"/>
  <c r="Q192" i="4"/>
  <c r="P192" i="4"/>
  <c r="O192" i="4"/>
  <c r="N192" i="4"/>
  <c r="M192" i="4"/>
  <c r="L192" i="4"/>
  <c r="K192" i="4"/>
  <c r="J192" i="4"/>
  <c r="I192" i="4"/>
  <c r="H192" i="4"/>
  <c r="G192" i="4"/>
  <c r="E192" i="4" s="1"/>
  <c r="F192" i="4"/>
  <c r="D192" i="4" s="1"/>
  <c r="C192" i="4"/>
  <c r="E191" i="4"/>
  <c r="C191" i="4" s="1"/>
  <c r="D191" i="4"/>
  <c r="E190" i="4"/>
  <c r="D190" i="4"/>
  <c r="C190" i="4" s="1"/>
  <c r="Q184" i="4"/>
  <c r="P184" i="4"/>
  <c r="O184" i="4"/>
  <c r="N184" i="4"/>
  <c r="M184" i="4"/>
  <c r="L184" i="4"/>
  <c r="K184" i="4"/>
  <c r="J184" i="4"/>
  <c r="I184" i="4"/>
  <c r="H184" i="4"/>
  <c r="G184" i="4"/>
  <c r="F184" i="4"/>
  <c r="E182" i="4"/>
  <c r="D182" i="4"/>
  <c r="C182" i="4"/>
  <c r="E181" i="4"/>
  <c r="C181" i="4" s="1"/>
  <c r="D181" i="4"/>
  <c r="E180" i="4"/>
  <c r="E184" i="4" s="1"/>
  <c r="D180" i="4"/>
  <c r="C180" i="4" s="1"/>
  <c r="C184" i="4" s="1"/>
  <c r="E175" i="4"/>
  <c r="D175" i="4"/>
  <c r="C175" i="4"/>
  <c r="E174" i="4"/>
  <c r="D174" i="4"/>
  <c r="C174" i="4"/>
  <c r="E173" i="4"/>
  <c r="C173" i="4" s="1"/>
  <c r="D173" i="4"/>
  <c r="E172" i="4"/>
  <c r="D172" i="4"/>
  <c r="C172" i="4" s="1"/>
  <c r="E171" i="4"/>
  <c r="D171" i="4"/>
  <c r="C171" i="4" s="1"/>
  <c r="E170" i="4"/>
  <c r="D170" i="4"/>
  <c r="C170" i="4"/>
  <c r="E165" i="4"/>
  <c r="C165" i="4" s="1"/>
  <c r="D165" i="4"/>
  <c r="E164" i="4"/>
  <c r="D164" i="4"/>
  <c r="C164" i="4" s="1"/>
  <c r="E163" i="4"/>
  <c r="D163" i="4"/>
  <c r="C163" i="4"/>
  <c r="E162" i="4"/>
  <c r="D162" i="4"/>
  <c r="C162" i="4"/>
  <c r="E161" i="4"/>
  <c r="C161" i="4" s="1"/>
  <c r="D161" i="4"/>
  <c r="E160" i="4"/>
  <c r="D160" i="4"/>
  <c r="C160" i="4" s="1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4" i="4"/>
  <c r="D154" i="4"/>
  <c r="C154" i="4" s="1"/>
  <c r="E153" i="4"/>
  <c r="D153" i="4"/>
  <c r="C153" i="4"/>
  <c r="E152" i="4"/>
  <c r="D152" i="4"/>
  <c r="C152" i="4"/>
  <c r="E151" i="4"/>
  <c r="C151" i="4" s="1"/>
  <c r="D151" i="4"/>
  <c r="E150" i="4"/>
  <c r="D150" i="4"/>
  <c r="E149" i="4"/>
  <c r="D149" i="4"/>
  <c r="C149" i="4"/>
  <c r="E148" i="4"/>
  <c r="D148" i="4"/>
  <c r="C148" i="4"/>
  <c r="E147" i="4"/>
  <c r="C147" i="4" s="1"/>
  <c r="D147" i="4"/>
  <c r="E146" i="4"/>
  <c r="E155" i="4" s="1"/>
  <c r="D146" i="4"/>
  <c r="C146" i="4" s="1"/>
  <c r="E145" i="4"/>
  <c r="D145" i="4"/>
  <c r="C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3" i="4"/>
  <c r="D143" i="4"/>
  <c r="C143" i="4" s="1"/>
  <c r="E142" i="4"/>
  <c r="D142" i="4"/>
  <c r="C142" i="4"/>
  <c r="E141" i="4"/>
  <c r="C141" i="4" s="1"/>
  <c r="D141" i="4"/>
  <c r="E140" i="4"/>
  <c r="D140" i="4"/>
  <c r="C140" i="4" s="1"/>
  <c r="E139" i="4"/>
  <c r="D139" i="4"/>
  <c r="C139" i="4"/>
  <c r="E138" i="4"/>
  <c r="D138" i="4"/>
  <c r="C138" i="4"/>
  <c r="E137" i="4"/>
  <c r="C137" i="4" s="1"/>
  <c r="D137" i="4"/>
  <c r="E136" i="4"/>
  <c r="D136" i="4"/>
  <c r="C136" i="4" s="1"/>
  <c r="E135" i="4"/>
  <c r="D135" i="4"/>
  <c r="C135" i="4" s="1"/>
  <c r="E134" i="4"/>
  <c r="D134" i="4"/>
  <c r="C134" i="4"/>
  <c r="E133" i="4"/>
  <c r="C133" i="4" s="1"/>
  <c r="D133" i="4"/>
  <c r="E132" i="4"/>
  <c r="D132" i="4"/>
  <c r="C132" i="4" s="1"/>
  <c r="E131" i="4"/>
  <c r="D131" i="4"/>
  <c r="C131" i="4"/>
  <c r="E130" i="4"/>
  <c r="D130" i="4"/>
  <c r="C130" i="4"/>
  <c r="E129" i="4"/>
  <c r="C129" i="4" s="1"/>
  <c r="D129" i="4"/>
  <c r="E128" i="4"/>
  <c r="D128" i="4"/>
  <c r="C128" i="4" s="1"/>
  <c r="E127" i="4"/>
  <c r="D127" i="4"/>
  <c r="C127" i="4" s="1"/>
  <c r="E126" i="4"/>
  <c r="D126" i="4"/>
  <c r="C126" i="4"/>
  <c r="E125" i="4"/>
  <c r="C125" i="4" s="1"/>
  <c r="D125" i="4"/>
  <c r="E124" i="4"/>
  <c r="D124" i="4"/>
  <c r="C124" i="4" s="1"/>
  <c r="E123" i="4"/>
  <c r="D123" i="4"/>
  <c r="C123" i="4"/>
  <c r="E122" i="4"/>
  <c r="D122" i="4"/>
  <c r="C122" i="4"/>
  <c r="E121" i="4"/>
  <c r="C121" i="4" s="1"/>
  <c r="D121" i="4"/>
  <c r="E120" i="4"/>
  <c r="D120" i="4"/>
  <c r="C120" i="4" s="1"/>
  <c r="E119" i="4"/>
  <c r="D119" i="4"/>
  <c r="C119" i="4" s="1"/>
  <c r="E118" i="4"/>
  <c r="D118" i="4"/>
  <c r="C118" i="4"/>
  <c r="E117" i="4"/>
  <c r="C117" i="4" s="1"/>
  <c r="D117" i="4"/>
  <c r="E116" i="4"/>
  <c r="E144" i="4" s="1"/>
  <c r="D116" i="4"/>
  <c r="C116" i="4" s="1"/>
  <c r="E115" i="4"/>
  <c r="D115" i="4"/>
  <c r="D144" i="4" s="1"/>
  <c r="C115" i="4"/>
  <c r="E114" i="4"/>
  <c r="D114" i="4"/>
  <c r="C114" i="4"/>
  <c r="E109" i="4"/>
  <c r="C109" i="4" s="1"/>
  <c r="D109" i="4"/>
  <c r="E108" i="4"/>
  <c r="D108" i="4"/>
  <c r="C108" i="4" s="1"/>
  <c r="E107" i="4"/>
  <c r="D107" i="4"/>
  <c r="C107" i="4" s="1"/>
  <c r="E106" i="4"/>
  <c r="D106" i="4"/>
  <c r="C106" i="4"/>
  <c r="E105" i="4"/>
  <c r="C105" i="4" s="1"/>
  <c r="D105" i="4"/>
  <c r="E104" i="4"/>
  <c r="D104" i="4"/>
  <c r="C104" i="4" s="1"/>
  <c r="E103" i="4"/>
  <c r="D103" i="4"/>
  <c r="C103" i="4"/>
  <c r="E102" i="4"/>
  <c r="D102" i="4"/>
  <c r="C102" i="4"/>
  <c r="E101" i="4"/>
  <c r="C101" i="4" s="1"/>
  <c r="D101" i="4"/>
  <c r="E95" i="4"/>
  <c r="D95" i="4"/>
  <c r="C95" i="4" s="1"/>
  <c r="E94" i="4"/>
  <c r="D94" i="4"/>
  <c r="C94" i="4" s="1"/>
  <c r="E93" i="4"/>
  <c r="D93" i="4"/>
  <c r="C93" i="4"/>
  <c r="E92" i="4"/>
  <c r="C92" i="4" s="1"/>
  <c r="D92" i="4"/>
  <c r="E91" i="4"/>
  <c r="E90" i="4" s="1"/>
  <c r="D91" i="4"/>
  <c r="C91" i="4" s="1"/>
  <c r="C90" i="4" s="1"/>
  <c r="I90" i="4"/>
  <c r="H90" i="4"/>
  <c r="G90" i="4"/>
  <c r="F90" i="4"/>
  <c r="CI80" i="4"/>
  <c r="CH80" i="4"/>
  <c r="CB80" i="4" s="1"/>
  <c r="G80" i="4" s="1"/>
  <c r="CG80" i="4"/>
  <c r="CA80" i="4" s="1"/>
  <c r="CC80" i="4"/>
  <c r="CI79" i="4"/>
  <c r="CC79" i="4" s="1"/>
  <c r="CH79" i="4"/>
  <c r="CG79" i="4"/>
  <c r="CA79" i="4" s="1"/>
  <c r="CB79" i="4"/>
  <c r="C72" i="4"/>
  <c r="E67" i="4"/>
  <c r="D67" i="4"/>
  <c r="C67" i="4"/>
  <c r="CG67" i="4" s="1"/>
  <c r="CA67" i="4" s="1"/>
  <c r="CH66" i="4"/>
  <c r="CB66" i="4" s="1"/>
  <c r="E66" i="4"/>
  <c r="D66" i="4"/>
  <c r="C66" i="4"/>
  <c r="CG66" i="4" s="1"/>
  <c r="CA66" i="4" s="1"/>
  <c r="R66" i="4" s="1"/>
  <c r="E65" i="4"/>
  <c r="D65" i="4"/>
  <c r="C65" i="4"/>
  <c r="CG65" i="4" s="1"/>
  <c r="CA65" i="4" s="1"/>
  <c r="CH64" i="4"/>
  <c r="CB64" i="4" s="1"/>
  <c r="E64" i="4"/>
  <c r="D64" i="4"/>
  <c r="C64" i="4"/>
  <c r="CG64" i="4" s="1"/>
  <c r="CA64" i="4" s="1"/>
  <c r="R64" i="4" s="1"/>
  <c r="E63" i="4"/>
  <c r="D63" i="4"/>
  <c r="C63" i="4"/>
  <c r="CG63" i="4" s="1"/>
  <c r="CA63" i="4" s="1"/>
  <c r="CH62" i="4"/>
  <c r="CB62" i="4" s="1"/>
  <c r="E62" i="4"/>
  <c r="D62" i="4"/>
  <c r="C62" i="4"/>
  <c r="CG62" i="4" s="1"/>
  <c r="E61" i="4"/>
  <c r="C61" i="4" s="1"/>
  <c r="D61" i="4"/>
  <c r="E56" i="4"/>
  <c r="D56" i="4"/>
  <c r="E55" i="4"/>
  <c r="D55" i="4"/>
  <c r="C55" i="4"/>
  <c r="E54" i="4"/>
  <c r="D54" i="4"/>
  <c r="C54" i="4"/>
  <c r="I53" i="4"/>
  <c r="H53" i="4"/>
  <c r="G53" i="4"/>
  <c r="F53" i="4"/>
  <c r="D53" i="4" s="1"/>
  <c r="E53" i="4"/>
  <c r="E48" i="4"/>
  <c r="D48" i="4"/>
  <c r="C48" i="4"/>
  <c r="CA48" i="4" s="1"/>
  <c r="R48" i="4" s="1"/>
  <c r="E47" i="4"/>
  <c r="D47" i="4"/>
  <c r="C47" i="4" s="1"/>
  <c r="CA47" i="4" s="1"/>
  <c r="R47" i="4" s="1"/>
  <c r="E46" i="4"/>
  <c r="D46" i="4"/>
  <c r="C46" i="4" s="1"/>
  <c r="CA46" i="4" s="1"/>
  <c r="R46" i="4" s="1"/>
  <c r="E45" i="4"/>
  <c r="C45" i="4" s="1"/>
  <c r="CA45" i="4" s="1"/>
  <c r="R45" i="4" s="1"/>
  <c r="D45" i="4"/>
  <c r="E40" i="4"/>
  <c r="D40" i="4"/>
  <c r="C40" i="4" s="1"/>
  <c r="E39" i="4"/>
  <c r="D39" i="4"/>
  <c r="C39" i="4"/>
  <c r="E38" i="4"/>
  <c r="D38" i="4"/>
  <c r="C38" i="4"/>
  <c r="E37" i="4"/>
  <c r="C37" i="4" s="1"/>
  <c r="D37" i="4"/>
  <c r="E36" i="4"/>
  <c r="D36" i="4"/>
  <c r="C36" i="4" s="1"/>
  <c r="E35" i="4"/>
  <c r="D35" i="4"/>
  <c r="C35" i="4" s="1"/>
  <c r="E34" i="4"/>
  <c r="D34" i="4"/>
  <c r="C34" i="4"/>
  <c r="E33" i="4"/>
  <c r="C33" i="4" s="1"/>
  <c r="D33" i="4"/>
  <c r="E32" i="4"/>
  <c r="D32" i="4"/>
  <c r="C32" i="4" s="1"/>
  <c r="E31" i="4"/>
  <c r="D31" i="4"/>
  <c r="C31" i="4"/>
  <c r="E30" i="4"/>
  <c r="D30" i="4"/>
  <c r="C30" i="4"/>
  <c r="E29" i="4"/>
  <c r="C29" i="4" s="1"/>
  <c r="D29" i="4"/>
  <c r="E28" i="4"/>
  <c r="D28" i="4"/>
  <c r="C28" i="4" s="1"/>
  <c r="E27" i="4"/>
  <c r="D27" i="4"/>
  <c r="C27" i="4" s="1"/>
  <c r="E26" i="4"/>
  <c r="D26" i="4"/>
  <c r="C26" i="4"/>
  <c r="E25" i="4"/>
  <c r="D25" i="4"/>
  <c r="C25" i="4"/>
  <c r="E24" i="4"/>
  <c r="D24" i="4"/>
  <c r="E23" i="4"/>
  <c r="D23" i="4"/>
  <c r="C23" i="4"/>
  <c r="E22" i="4"/>
  <c r="D22" i="4"/>
  <c r="C22" i="4"/>
  <c r="E21" i="4"/>
  <c r="C21" i="4" s="1"/>
  <c r="D21" i="4"/>
  <c r="E20" i="4"/>
  <c r="D20" i="4"/>
  <c r="C20" i="4" s="1"/>
  <c r="E19" i="4"/>
  <c r="D19" i="4"/>
  <c r="C19" i="4"/>
  <c r="E14" i="4"/>
  <c r="D14" i="4"/>
  <c r="C14" i="4"/>
  <c r="E13" i="4"/>
  <c r="C13" i="4" s="1"/>
  <c r="D13" i="4"/>
  <c r="E12" i="4"/>
  <c r="D12" i="4"/>
  <c r="C12" i="4" s="1"/>
  <c r="A5" i="4"/>
  <c r="A4" i="4"/>
  <c r="A3" i="4"/>
  <c r="A2" i="4"/>
  <c r="R63" i="4" l="1"/>
  <c r="D184" i="4"/>
  <c r="C53" i="4"/>
  <c r="CH63" i="4"/>
  <c r="CB63" i="4" s="1"/>
  <c r="CH65" i="4"/>
  <c r="CB65" i="4" s="1"/>
  <c r="R65" i="4" s="1"/>
  <c r="CH67" i="4"/>
  <c r="CB67" i="4" s="1"/>
  <c r="R67" i="4" s="1"/>
  <c r="G79" i="4"/>
  <c r="C144" i="4"/>
  <c r="C155" i="4"/>
  <c r="C24" i="4"/>
  <c r="C56" i="4"/>
  <c r="CA62" i="4"/>
  <c r="R62" i="4" s="1"/>
  <c r="D90" i="4"/>
  <c r="D155" i="4"/>
  <c r="C150" i="4"/>
  <c r="D199" i="4"/>
  <c r="C199" i="4" s="1"/>
  <c r="A256" i="3"/>
  <c r="E204" i="3"/>
  <c r="D204" i="3"/>
  <c r="C204" i="3" s="1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E198" i="3"/>
  <c r="D198" i="3"/>
  <c r="C198" i="3" s="1"/>
  <c r="E197" i="3"/>
  <c r="D197" i="3"/>
  <c r="D199" i="3" s="1"/>
  <c r="C199" i="3" s="1"/>
  <c r="C197" i="3"/>
  <c r="Q192" i="3"/>
  <c r="P192" i="3"/>
  <c r="O192" i="3"/>
  <c r="N192" i="3"/>
  <c r="M192" i="3"/>
  <c r="L192" i="3"/>
  <c r="K192" i="3"/>
  <c r="J192" i="3"/>
  <c r="I192" i="3"/>
  <c r="H192" i="3"/>
  <c r="G192" i="3"/>
  <c r="E192" i="3" s="1"/>
  <c r="F192" i="3"/>
  <c r="D192" i="3" s="1"/>
  <c r="C192" i="3" s="1"/>
  <c r="E191" i="3"/>
  <c r="C191" i="3" s="1"/>
  <c r="D191" i="3"/>
  <c r="E190" i="3"/>
  <c r="D190" i="3"/>
  <c r="C190" i="3" s="1"/>
  <c r="Q184" i="3"/>
  <c r="P184" i="3"/>
  <c r="O184" i="3"/>
  <c r="N184" i="3"/>
  <c r="M184" i="3"/>
  <c r="L184" i="3"/>
  <c r="K184" i="3"/>
  <c r="J184" i="3"/>
  <c r="I184" i="3"/>
  <c r="H184" i="3"/>
  <c r="G184" i="3"/>
  <c r="F184" i="3"/>
  <c r="E183" i="3"/>
  <c r="D183" i="3"/>
  <c r="C183" i="3"/>
  <c r="E182" i="3"/>
  <c r="C182" i="3" s="1"/>
  <c r="D182" i="3"/>
  <c r="E181" i="3"/>
  <c r="D181" i="3"/>
  <c r="C181" i="3" s="1"/>
  <c r="E180" i="3"/>
  <c r="E184" i="3" s="1"/>
  <c r="D180" i="3"/>
  <c r="D184" i="3" s="1"/>
  <c r="C180" i="3"/>
  <c r="E175" i="3"/>
  <c r="D175" i="3"/>
  <c r="C175" i="3"/>
  <c r="E174" i="3"/>
  <c r="C174" i="3" s="1"/>
  <c r="D174" i="3"/>
  <c r="E173" i="3"/>
  <c r="D173" i="3"/>
  <c r="C173" i="3" s="1"/>
  <c r="E172" i="3"/>
  <c r="D172" i="3"/>
  <c r="C172" i="3"/>
  <c r="E171" i="3"/>
  <c r="D171" i="3"/>
  <c r="C171" i="3"/>
  <c r="E170" i="3"/>
  <c r="C170" i="3" s="1"/>
  <c r="D170" i="3"/>
  <c r="E165" i="3"/>
  <c r="D165" i="3"/>
  <c r="C165" i="3" s="1"/>
  <c r="E164" i="3"/>
  <c r="D164" i="3"/>
  <c r="C164" i="3"/>
  <c r="E163" i="3"/>
  <c r="D163" i="3"/>
  <c r="C163" i="3"/>
  <c r="E162" i="3"/>
  <c r="C162" i="3" s="1"/>
  <c r="D162" i="3"/>
  <c r="E161" i="3"/>
  <c r="D161" i="3"/>
  <c r="C161" i="3" s="1"/>
  <c r="E160" i="3"/>
  <c r="D160" i="3"/>
  <c r="C160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4" i="3"/>
  <c r="D154" i="3"/>
  <c r="C154" i="3"/>
  <c r="E153" i="3"/>
  <c r="D153" i="3"/>
  <c r="C153" i="3"/>
  <c r="E152" i="3"/>
  <c r="C152" i="3" s="1"/>
  <c r="D152" i="3"/>
  <c r="E151" i="3"/>
  <c r="D151" i="3"/>
  <c r="C151" i="3" s="1"/>
  <c r="E150" i="3"/>
  <c r="D150" i="3"/>
  <c r="C150" i="3"/>
  <c r="E149" i="3"/>
  <c r="D149" i="3"/>
  <c r="C149" i="3"/>
  <c r="E148" i="3"/>
  <c r="C148" i="3" s="1"/>
  <c r="D148" i="3"/>
  <c r="E147" i="3"/>
  <c r="E155" i="3" s="1"/>
  <c r="D147" i="3"/>
  <c r="C147" i="3" s="1"/>
  <c r="E146" i="3"/>
  <c r="D146" i="3"/>
  <c r="C146" i="3"/>
  <c r="E145" i="3"/>
  <c r="D145" i="3"/>
  <c r="C145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3" i="3"/>
  <c r="D143" i="3"/>
  <c r="C143" i="3"/>
  <c r="E142" i="3"/>
  <c r="C142" i="3" s="1"/>
  <c r="D142" i="3"/>
  <c r="E141" i="3"/>
  <c r="D141" i="3"/>
  <c r="C141" i="3" s="1"/>
  <c r="E140" i="3"/>
  <c r="D140" i="3"/>
  <c r="C140" i="3"/>
  <c r="E139" i="3"/>
  <c r="D139" i="3"/>
  <c r="C139" i="3"/>
  <c r="E138" i="3"/>
  <c r="C138" i="3" s="1"/>
  <c r="D138" i="3"/>
  <c r="E137" i="3"/>
  <c r="D137" i="3"/>
  <c r="C137" i="3" s="1"/>
  <c r="E136" i="3"/>
  <c r="D136" i="3"/>
  <c r="C136" i="3"/>
  <c r="E135" i="3"/>
  <c r="D135" i="3"/>
  <c r="C135" i="3"/>
  <c r="E134" i="3"/>
  <c r="C134" i="3" s="1"/>
  <c r="D134" i="3"/>
  <c r="E133" i="3"/>
  <c r="D133" i="3"/>
  <c r="C133" i="3" s="1"/>
  <c r="E132" i="3"/>
  <c r="D132" i="3"/>
  <c r="C132" i="3"/>
  <c r="E131" i="3"/>
  <c r="D131" i="3"/>
  <c r="C131" i="3"/>
  <c r="E130" i="3"/>
  <c r="C130" i="3" s="1"/>
  <c r="D130" i="3"/>
  <c r="E129" i="3"/>
  <c r="D129" i="3"/>
  <c r="C129" i="3" s="1"/>
  <c r="E128" i="3"/>
  <c r="D128" i="3"/>
  <c r="C128" i="3"/>
  <c r="E127" i="3"/>
  <c r="D127" i="3"/>
  <c r="C127" i="3"/>
  <c r="E126" i="3"/>
  <c r="C126" i="3" s="1"/>
  <c r="D126" i="3"/>
  <c r="E125" i="3"/>
  <c r="D125" i="3"/>
  <c r="C125" i="3" s="1"/>
  <c r="E124" i="3"/>
  <c r="D124" i="3"/>
  <c r="C124" i="3"/>
  <c r="E123" i="3"/>
  <c r="D123" i="3"/>
  <c r="C123" i="3"/>
  <c r="E122" i="3"/>
  <c r="C122" i="3" s="1"/>
  <c r="D122" i="3"/>
  <c r="E121" i="3"/>
  <c r="D121" i="3"/>
  <c r="C121" i="3" s="1"/>
  <c r="E120" i="3"/>
  <c r="D120" i="3"/>
  <c r="C120" i="3"/>
  <c r="E119" i="3"/>
  <c r="D119" i="3"/>
  <c r="C119" i="3"/>
  <c r="E118" i="3"/>
  <c r="C118" i="3" s="1"/>
  <c r="D118" i="3"/>
  <c r="E117" i="3"/>
  <c r="D117" i="3"/>
  <c r="C117" i="3" s="1"/>
  <c r="E116" i="3"/>
  <c r="D116" i="3"/>
  <c r="D144" i="3" s="1"/>
  <c r="C116" i="3"/>
  <c r="E115" i="3"/>
  <c r="D115" i="3"/>
  <c r="C115" i="3"/>
  <c r="E114" i="3"/>
  <c r="E144" i="3" s="1"/>
  <c r="D114" i="3"/>
  <c r="E109" i="3"/>
  <c r="D109" i="3"/>
  <c r="C109" i="3" s="1"/>
  <c r="E108" i="3"/>
  <c r="D108" i="3"/>
  <c r="C108" i="3"/>
  <c r="E107" i="3"/>
  <c r="D107" i="3"/>
  <c r="C107" i="3"/>
  <c r="E106" i="3"/>
  <c r="C106" i="3" s="1"/>
  <c r="D106" i="3"/>
  <c r="E105" i="3"/>
  <c r="D105" i="3"/>
  <c r="C105" i="3" s="1"/>
  <c r="E104" i="3"/>
  <c r="D104" i="3"/>
  <c r="C104" i="3"/>
  <c r="E103" i="3"/>
  <c r="D103" i="3"/>
  <c r="C103" i="3"/>
  <c r="E102" i="3"/>
  <c r="C102" i="3" s="1"/>
  <c r="D102" i="3"/>
  <c r="E101" i="3"/>
  <c r="D101" i="3"/>
  <c r="C101" i="3" s="1"/>
  <c r="E95" i="3"/>
  <c r="D95" i="3"/>
  <c r="C95" i="3"/>
  <c r="E94" i="3"/>
  <c r="D94" i="3"/>
  <c r="C94" i="3"/>
  <c r="E93" i="3"/>
  <c r="C93" i="3" s="1"/>
  <c r="D93" i="3"/>
  <c r="E92" i="3"/>
  <c r="D92" i="3"/>
  <c r="C92" i="3" s="1"/>
  <c r="E91" i="3"/>
  <c r="E90" i="3" s="1"/>
  <c r="D91" i="3"/>
  <c r="D90" i="3" s="1"/>
  <c r="C91" i="3"/>
  <c r="I90" i="3"/>
  <c r="H90" i="3"/>
  <c r="G90" i="3"/>
  <c r="F90" i="3"/>
  <c r="CI80" i="3"/>
  <c r="CC80" i="3" s="1"/>
  <c r="CH80" i="3"/>
  <c r="CG80" i="3"/>
  <c r="CA80" i="3" s="1"/>
  <c r="CB80" i="3"/>
  <c r="CI79" i="3"/>
  <c r="CC79" i="3" s="1"/>
  <c r="CH79" i="3"/>
  <c r="CB79" i="3" s="1"/>
  <c r="CG79" i="3"/>
  <c r="CA79" i="3"/>
  <c r="C72" i="3"/>
  <c r="E67" i="3"/>
  <c r="C67" i="3" s="1"/>
  <c r="D67" i="3"/>
  <c r="E66" i="3"/>
  <c r="C66" i="3" s="1"/>
  <c r="D66" i="3"/>
  <c r="E65" i="3"/>
  <c r="C65" i="3" s="1"/>
  <c r="D65" i="3"/>
  <c r="E64" i="3"/>
  <c r="C64" i="3" s="1"/>
  <c r="D64" i="3"/>
  <c r="E63" i="3"/>
  <c r="C63" i="3" s="1"/>
  <c r="D63" i="3"/>
  <c r="E62" i="3"/>
  <c r="C62" i="3" s="1"/>
  <c r="D62" i="3"/>
  <c r="E61" i="3"/>
  <c r="D61" i="3"/>
  <c r="C61" i="3" s="1"/>
  <c r="E56" i="3"/>
  <c r="D56" i="3"/>
  <c r="C56" i="3"/>
  <c r="E55" i="3"/>
  <c r="D55" i="3"/>
  <c r="C55" i="3"/>
  <c r="E54" i="3"/>
  <c r="C54" i="3" s="1"/>
  <c r="D54" i="3"/>
  <c r="I53" i="3"/>
  <c r="H53" i="3"/>
  <c r="G53" i="3"/>
  <c r="F53" i="3"/>
  <c r="E53" i="3"/>
  <c r="D53" i="3"/>
  <c r="C53" i="3" s="1"/>
  <c r="E48" i="3"/>
  <c r="C48" i="3" s="1"/>
  <c r="CA48" i="3" s="1"/>
  <c r="R48" i="3" s="1"/>
  <c r="D48" i="3"/>
  <c r="E47" i="3"/>
  <c r="D47" i="3"/>
  <c r="C47" i="3"/>
  <c r="CA47" i="3" s="1"/>
  <c r="R47" i="3" s="1"/>
  <c r="E46" i="3"/>
  <c r="D46" i="3"/>
  <c r="C46" i="3"/>
  <c r="CA46" i="3" s="1"/>
  <c r="R46" i="3" s="1"/>
  <c r="E45" i="3"/>
  <c r="D45" i="3"/>
  <c r="C45" i="3" s="1"/>
  <c r="CA45" i="3" s="1"/>
  <c r="R45" i="3" s="1"/>
  <c r="E40" i="3"/>
  <c r="D40" i="3"/>
  <c r="C40" i="3"/>
  <c r="E39" i="3"/>
  <c r="D39" i="3"/>
  <c r="C39" i="3"/>
  <c r="E38" i="3"/>
  <c r="C38" i="3" s="1"/>
  <c r="D38" i="3"/>
  <c r="E37" i="3"/>
  <c r="D37" i="3"/>
  <c r="C37" i="3" s="1"/>
  <c r="E36" i="3"/>
  <c r="D36" i="3"/>
  <c r="C36" i="3"/>
  <c r="E35" i="3"/>
  <c r="D35" i="3"/>
  <c r="C35" i="3"/>
  <c r="E34" i="3"/>
  <c r="C34" i="3" s="1"/>
  <c r="D34" i="3"/>
  <c r="E33" i="3"/>
  <c r="D33" i="3"/>
  <c r="C33" i="3" s="1"/>
  <c r="E32" i="3"/>
  <c r="D32" i="3"/>
  <c r="C32" i="3"/>
  <c r="E31" i="3"/>
  <c r="D31" i="3"/>
  <c r="C31" i="3"/>
  <c r="E30" i="3"/>
  <c r="C30" i="3" s="1"/>
  <c r="D30" i="3"/>
  <c r="E29" i="3"/>
  <c r="D29" i="3"/>
  <c r="C29" i="3" s="1"/>
  <c r="E28" i="3"/>
  <c r="D28" i="3"/>
  <c r="C28" i="3"/>
  <c r="E27" i="3"/>
  <c r="D27" i="3"/>
  <c r="C27" i="3"/>
  <c r="E26" i="3"/>
  <c r="C26" i="3" s="1"/>
  <c r="D26" i="3"/>
  <c r="E25" i="3"/>
  <c r="D25" i="3"/>
  <c r="C25" i="3" s="1"/>
  <c r="E24" i="3"/>
  <c r="D24" i="3"/>
  <c r="C24" i="3"/>
  <c r="E23" i="3"/>
  <c r="D23" i="3"/>
  <c r="C23" i="3"/>
  <c r="E22" i="3"/>
  <c r="C22" i="3" s="1"/>
  <c r="D22" i="3"/>
  <c r="E21" i="3"/>
  <c r="D21" i="3"/>
  <c r="C21" i="3" s="1"/>
  <c r="E20" i="3"/>
  <c r="D20" i="3"/>
  <c r="C20" i="3"/>
  <c r="E19" i="3"/>
  <c r="D19" i="3"/>
  <c r="C19" i="3"/>
  <c r="E14" i="3"/>
  <c r="C14" i="3" s="1"/>
  <c r="D14" i="3"/>
  <c r="E13" i="3"/>
  <c r="D13" i="3"/>
  <c r="C13" i="3" s="1"/>
  <c r="E12" i="3"/>
  <c r="D12" i="3"/>
  <c r="C12" i="3"/>
  <c r="A5" i="3"/>
  <c r="A4" i="3"/>
  <c r="A3" i="3"/>
  <c r="A2" i="3"/>
  <c r="B256" i="4" l="1"/>
  <c r="CH64" i="3"/>
  <c r="CB64" i="3" s="1"/>
  <c r="CG64" i="3"/>
  <c r="CA64" i="3" s="1"/>
  <c r="G79" i="3"/>
  <c r="C155" i="3"/>
  <c r="G80" i="3"/>
  <c r="CH62" i="3"/>
  <c r="CB62" i="3" s="1"/>
  <c r="CG62" i="3"/>
  <c r="CH66" i="3"/>
  <c r="CB66" i="3" s="1"/>
  <c r="CG66" i="3"/>
  <c r="CA66" i="3" s="1"/>
  <c r="C90" i="3"/>
  <c r="CH63" i="3"/>
  <c r="CB63" i="3" s="1"/>
  <c r="CG63" i="3"/>
  <c r="CA63" i="3" s="1"/>
  <c r="R63" i="3" s="1"/>
  <c r="CH65" i="3"/>
  <c r="CB65" i="3" s="1"/>
  <c r="CG65" i="3"/>
  <c r="CA65" i="3" s="1"/>
  <c r="CH67" i="3"/>
  <c r="CB67" i="3" s="1"/>
  <c r="CG67" i="3"/>
  <c r="CA67" i="3" s="1"/>
  <c r="R67" i="3" s="1"/>
  <c r="C184" i="3"/>
  <c r="D155" i="3"/>
  <c r="C114" i="3"/>
  <c r="C144" i="3" s="1"/>
  <c r="A256" i="2"/>
  <c r="E204" i="2"/>
  <c r="D204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E198" i="2"/>
  <c r="D198" i="2"/>
  <c r="C198" i="2" s="1"/>
  <c r="E197" i="2"/>
  <c r="D197" i="2"/>
  <c r="D199" i="2" s="1"/>
  <c r="C199" i="2" s="1"/>
  <c r="Q192" i="2"/>
  <c r="P192" i="2"/>
  <c r="O192" i="2"/>
  <c r="N192" i="2"/>
  <c r="M192" i="2"/>
  <c r="L192" i="2"/>
  <c r="K192" i="2"/>
  <c r="J192" i="2"/>
  <c r="I192" i="2"/>
  <c r="H192" i="2"/>
  <c r="G192" i="2"/>
  <c r="E192" i="2" s="1"/>
  <c r="C192" i="2" s="1"/>
  <c r="F192" i="2"/>
  <c r="D192" i="2" s="1"/>
  <c r="E191" i="2"/>
  <c r="C191" i="2" s="1"/>
  <c r="D191" i="2"/>
  <c r="E190" i="2"/>
  <c r="D190" i="2"/>
  <c r="C190" i="2" s="1"/>
  <c r="Q184" i="2"/>
  <c r="P184" i="2"/>
  <c r="O184" i="2"/>
  <c r="N184" i="2"/>
  <c r="M184" i="2"/>
  <c r="L184" i="2"/>
  <c r="K184" i="2"/>
  <c r="J184" i="2"/>
  <c r="I184" i="2"/>
  <c r="H184" i="2"/>
  <c r="G184" i="2"/>
  <c r="F184" i="2"/>
  <c r="E183" i="2"/>
  <c r="D183" i="2"/>
  <c r="C183" i="2"/>
  <c r="E182" i="2"/>
  <c r="C182" i="2" s="1"/>
  <c r="C184" i="2" s="1"/>
  <c r="D182" i="2"/>
  <c r="E181" i="2"/>
  <c r="D181" i="2"/>
  <c r="C181" i="2" s="1"/>
  <c r="E180" i="2"/>
  <c r="E184" i="2" s="1"/>
  <c r="D180" i="2"/>
  <c r="C180" i="2"/>
  <c r="E175" i="2"/>
  <c r="D175" i="2"/>
  <c r="C175" i="2"/>
  <c r="E174" i="2"/>
  <c r="C174" i="2" s="1"/>
  <c r="D174" i="2"/>
  <c r="E173" i="2"/>
  <c r="D173" i="2"/>
  <c r="E172" i="2"/>
  <c r="D172" i="2"/>
  <c r="C172" i="2"/>
  <c r="E171" i="2"/>
  <c r="D171" i="2"/>
  <c r="C171" i="2"/>
  <c r="E170" i="2"/>
  <c r="C170" i="2" s="1"/>
  <c r="D170" i="2"/>
  <c r="E165" i="2"/>
  <c r="D165" i="2"/>
  <c r="C165" i="2" s="1"/>
  <c r="E164" i="2"/>
  <c r="D164" i="2"/>
  <c r="C164" i="2"/>
  <c r="E163" i="2"/>
  <c r="D163" i="2"/>
  <c r="C163" i="2"/>
  <c r="E162" i="2"/>
  <c r="C162" i="2" s="1"/>
  <c r="D162" i="2"/>
  <c r="E161" i="2"/>
  <c r="D161" i="2"/>
  <c r="E160" i="2"/>
  <c r="D160" i="2"/>
  <c r="C160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4" i="2"/>
  <c r="D154" i="2"/>
  <c r="C154" i="2"/>
  <c r="E153" i="2"/>
  <c r="D153" i="2"/>
  <c r="C153" i="2"/>
  <c r="E152" i="2"/>
  <c r="C152" i="2" s="1"/>
  <c r="D152" i="2"/>
  <c r="E151" i="2"/>
  <c r="D151" i="2"/>
  <c r="C151" i="2" s="1"/>
  <c r="E150" i="2"/>
  <c r="D150" i="2"/>
  <c r="C150" i="2" s="1"/>
  <c r="E149" i="2"/>
  <c r="D149" i="2"/>
  <c r="C149" i="2"/>
  <c r="E148" i="2"/>
  <c r="C148" i="2" s="1"/>
  <c r="D148" i="2"/>
  <c r="E147" i="2"/>
  <c r="E155" i="2" s="1"/>
  <c r="D147" i="2"/>
  <c r="C147" i="2" s="1"/>
  <c r="E146" i="2"/>
  <c r="D146" i="2"/>
  <c r="C146" i="2"/>
  <c r="E145" i="2"/>
  <c r="D145" i="2"/>
  <c r="C145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3" i="2"/>
  <c r="D143" i="2"/>
  <c r="C143" i="2"/>
  <c r="E142" i="2"/>
  <c r="C142" i="2" s="1"/>
  <c r="D142" i="2"/>
  <c r="E141" i="2"/>
  <c r="D141" i="2"/>
  <c r="E140" i="2"/>
  <c r="D140" i="2"/>
  <c r="C140" i="2"/>
  <c r="E139" i="2"/>
  <c r="D139" i="2"/>
  <c r="C139" i="2"/>
  <c r="E138" i="2"/>
  <c r="C138" i="2" s="1"/>
  <c r="D138" i="2"/>
  <c r="E137" i="2"/>
  <c r="D137" i="2"/>
  <c r="C137" i="2" s="1"/>
  <c r="E136" i="2"/>
  <c r="D136" i="2"/>
  <c r="C136" i="2"/>
  <c r="E135" i="2"/>
  <c r="D135" i="2"/>
  <c r="C135" i="2"/>
  <c r="E134" i="2"/>
  <c r="C134" i="2" s="1"/>
  <c r="D134" i="2"/>
  <c r="E133" i="2"/>
  <c r="D133" i="2"/>
  <c r="E132" i="2"/>
  <c r="D132" i="2"/>
  <c r="C132" i="2"/>
  <c r="E131" i="2"/>
  <c r="D131" i="2"/>
  <c r="C131" i="2"/>
  <c r="E130" i="2"/>
  <c r="C130" i="2" s="1"/>
  <c r="D130" i="2"/>
  <c r="E129" i="2"/>
  <c r="D129" i="2"/>
  <c r="C129" i="2" s="1"/>
  <c r="E128" i="2"/>
  <c r="D128" i="2"/>
  <c r="C128" i="2"/>
  <c r="E127" i="2"/>
  <c r="D127" i="2"/>
  <c r="C127" i="2"/>
  <c r="E126" i="2"/>
  <c r="C126" i="2" s="1"/>
  <c r="D126" i="2"/>
  <c r="E125" i="2"/>
  <c r="D125" i="2"/>
  <c r="E124" i="2"/>
  <c r="D124" i="2"/>
  <c r="C124" i="2"/>
  <c r="E123" i="2"/>
  <c r="D123" i="2"/>
  <c r="C123" i="2"/>
  <c r="E122" i="2"/>
  <c r="C122" i="2" s="1"/>
  <c r="D122" i="2"/>
  <c r="E121" i="2"/>
  <c r="D121" i="2"/>
  <c r="C121" i="2" s="1"/>
  <c r="E120" i="2"/>
  <c r="D120" i="2"/>
  <c r="C120" i="2"/>
  <c r="E119" i="2"/>
  <c r="D119" i="2"/>
  <c r="C119" i="2"/>
  <c r="E118" i="2"/>
  <c r="C118" i="2" s="1"/>
  <c r="D118" i="2"/>
  <c r="E117" i="2"/>
  <c r="D117" i="2"/>
  <c r="E116" i="2"/>
  <c r="D116" i="2"/>
  <c r="D144" i="2" s="1"/>
  <c r="C116" i="2"/>
  <c r="E115" i="2"/>
  <c r="D115" i="2"/>
  <c r="C115" i="2"/>
  <c r="E114" i="2"/>
  <c r="D114" i="2"/>
  <c r="E109" i="2"/>
  <c r="D109" i="2"/>
  <c r="C109" i="2" s="1"/>
  <c r="E108" i="2"/>
  <c r="D108" i="2"/>
  <c r="C108" i="2"/>
  <c r="E107" i="2"/>
  <c r="D107" i="2"/>
  <c r="C107" i="2"/>
  <c r="E106" i="2"/>
  <c r="C106" i="2" s="1"/>
  <c r="D106" i="2"/>
  <c r="E105" i="2"/>
  <c r="D105" i="2"/>
  <c r="E104" i="2"/>
  <c r="D104" i="2"/>
  <c r="C104" i="2"/>
  <c r="E103" i="2"/>
  <c r="D103" i="2"/>
  <c r="C103" i="2"/>
  <c r="E102" i="2"/>
  <c r="C102" i="2" s="1"/>
  <c r="D102" i="2"/>
  <c r="E101" i="2"/>
  <c r="D101" i="2"/>
  <c r="C101" i="2" s="1"/>
  <c r="E95" i="2"/>
  <c r="D95" i="2"/>
  <c r="C95" i="2"/>
  <c r="E94" i="2"/>
  <c r="D94" i="2"/>
  <c r="C94" i="2"/>
  <c r="E93" i="2"/>
  <c r="C93" i="2" s="1"/>
  <c r="D93" i="2"/>
  <c r="E92" i="2"/>
  <c r="D92" i="2"/>
  <c r="E91" i="2"/>
  <c r="D91" i="2"/>
  <c r="D90" i="2" s="1"/>
  <c r="C91" i="2"/>
  <c r="I90" i="2"/>
  <c r="H90" i="2"/>
  <c r="G90" i="2"/>
  <c r="F90" i="2"/>
  <c r="CI80" i="2"/>
  <c r="CC80" i="2" s="1"/>
  <c r="CH80" i="2"/>
  <c r="CG80" i="2"/>
  <c r="CA80" i="2" s="1"/>
  <c r="CB80" i="2"/>
  <c r="CI79" i="2"/>
  <c r="CC79" i="2" s="1"/>
  <c r="CH79" i="2"/>
  <c r="CB79" i="2" s="1"/>
  <c r="CG79" i="2"/>
  <c r="CA79" i="2"/>
  <c r="C72" i="2"/>
  <c r="E67" i="2"/>
  <c r="C67" i="2" s="1"/>
  <c r="CH67" i="2" s="1"/>
  <c r="CB67" i="2" s="1"/>
  <c r="D67" i="2"/>
  <c r="CH66" i="2"/>
  <c r="CB66" i="2" s="1"/>
  <c r="CG66" i="2"/>
  <c r="CA66" i="2" s="1"/>
  <c r="R66" i="2"/>
  <c r="E66" i="2"/>
  <c r="C66" i="2" s="1"/>
  <c r="D66" i="2"/>
  <c r="CH65" i="2"/>
  <c r="CB65" i="2" s="1"/>
  <c r="CG65" i="2"/>
  <c r="CA65" i="2" s="1"/>
  <c r="R65" i="2" s="1"/>
  <c r="E65" i="2"/>
  <c r="C65" i="2" s="1"/>
  <c r="D65" i="2"/>
  <c r="CH64" i="2"/>
  <c r="CB64" i="2" s="1"/>
  <c r="E64" i="2"/>
  <c r="C64" i="2" s="1"/>
  <c r="CG64" i="2" s="1"/>
  <c r="CA64" i="2" s="1"/>
  <c r="R64" i="2" s="1"/>
  <c r="D64" i="2"/>
  <c r="E63" i="2"/>
  <c r="C63" i="2" s="1"/>
  <c r="CH63" i="2" s="1"/>
  <c r="CB63" i="2" s="1"/>
  <c r="D63" i="2"/>
  <c r="CH62" i="2"/>
  <c r="CB62" i="2" s="1"/>
  <c r="CG62" i="2"/>
  <c r="E62" i="2"/>
  <c r="C62" i="2" s="1"/>
  <c r="D62" i="2"/>
  <c r="E61" i="2"/>
  <c r="D61" i="2"/>
  <c r="C61" i="2" s="1"/>
  <c r="E56" i="2"/>
  <c r="D56" i="2"/>
  <c r="C56" i="2"/>
  <c r="E55" i="2"/>
  <c r="D55" i="2"/>
  <c r="C55" i="2"/>
  <c r="E54" i="2"/>
  <c r="C54" i="2" s="1"/>
  <c r="D54" i="2"/>
  <c r="I53" i="2"/>
  <c r="H53" i="2"/>
  <c r="G53" i="2"/>
  <c r="F53" i="2"/>
  <c r="E53" i="2"/>
  <c r="D53" i="2"/>
  <c r="C53" i="2" s="1"/>
  <c r="E48" i="2"/>
  <c r="C48" i="2" s="1"/>
  <c r="CA48" i="2" s="1"/>
  <c r="R48" i="2" s="1"/>
  <c r="D48" i="2"/>
  <c r="E47" i="2"/>
  <c r="D47" i="2"/>
  <c r="C47" i="2"/>
  <c r="CA47" i="2" s="1"/>
  <c r="R47" i="2" s="1"/>
  <c r="CA46" i="2"/>
  <c r="R46" i="2" s="1"/>
  <c r="E46" i="2"/>
  <c r="D46" i="2"/>
  <c r="C46" i="2"/>
  <c r="E45" i="2"/>
  <c r="D45" i="2"/>
  <c r="C45" i="2" s="1"/>
  <c r="CA45" i="2" s="1"/>
  <c r="R45" i="2" s="1"/>
  <c r="E40" i="2"/>
  <c r="D40" i="2"/>
  <c r="C40" i="2"/>
  <c r="E39" i="2"/>
  <c r="D39" i="2"/>
  <c r="C39" i="2"/>
  <c r="E38" i="2"/>
  <c r="C38" i="2" s="1"/>
  <c r="D38" i="2"/>
  <c r="E37" i="2"/>
  <c r="D37" i="2"/>
  <c r="C37" i="2" s="1"/>
  <c r="E36" i="2"/>
  <c r="C36" i="2" s="1"/>
  <c r="D36" i="2"/>
  <c r="E35" i="2"/>
  <c r="D35" i="2"/>
  <c r="C35" i="2" s="1"/>
  <c r="E34" i="2"/>
  <c r="D34" i="2"/>
  <c r="C34" i="2"/>
  <c r="E33" i="2"/>
  <c r="D33" i="2"/>
  <c r="C33" i="2" s="1"/>
  <c r="E32" i="2"/>
  <c r="D32" i="2"/>
  <c r="C32" i="2" s="1"/>
  <c r="E31" i="2"/>
  <c r="D31" i="2"/>
  <c r="C31" i="2"/>
  <c r="E30" i="2"/>
  <c r="D30" i="2"/>
  <c r="C30" i="2"/>
  <c r="E29" i="2"/>
  <c r="D29" i="2"/>
  <c r="E28" i="2"/>
  <c r="D28" i="2"/>
  <c r="C28" i="2"/>
  <c r="E27" i="2"/>
  <c r="D27" i="2"/>
  <c r="C27" i="2"/>
  <c r="E26" i="2"/>
  <c r="C26" i="2" s="1"/>
  <c r="D26" i="2"/>
  <c r="E25" i="2"/>
  <c r="D25" i="2"/>
  <c r="C25" i="2" s="1"/>
  <c r="E24" i="2"/>
  <c r="D24" i="2"/>
  <c r="C24" i="2"/>
  <c r="E23" i="2"/>
  <c r="D23" i="2"/>
  <c r="C23" i="2"/>
  <c r="E22" i="2"/>
  <c r="C22" i="2" s="1"/>
  <c r="D22" i="2"/>
  <c r="E21" i="2"/>
  <c r="D21" i="2"/>
  <c r="C21" i="2" s="1"/>
  <c r="E20" i="2"/>
  <c r="C20" i="2" s="1"/>
  <c r="D20" i="2"/>
  <c r="E19" i="2"/>
  <c r="D19" i="2"/>
  <c r="C19" i="2" s="1"/>
  <c r="E14" i="2"/>
  <c r="D14" i="2"/>
  <c r="C14" i="2"/>
  <c r="E13" i="2"/>
  <c r="D13" i="2"/>
  <c r="C13" i="2" s="1"/>
  <c r="E12" i="2"/>
  <c r="D12" i="2"/>
  <c r="C12" i="2" s="1"/>
  <c r="A5" i="2"/>
  <c r="A4" i="2"/>
  <c r="A3" i="2"/>
  <c r="A2" i="2"/>
  <c r="R65" i="3" l="1"/>
  <c r="R64" i="3"/>
  <c r="B256" i="3"/>
  <c r="CA62" i="3"/>
  <c r="R62" i="3" s="1"/>
  <c r="R66" i="3"/>
  <c r="G80" i="2"/>
  <c r="E144" i="2"/>
  <c r="C114" i="2"/>
  <c r="D155" i="2"/>
  <c r="CA62" i="2"/>
  <c r="R62" i="2" s="1"/>
  <c r="G79" i="2"/>
  <c r="D184" i="2"/>
  <c r="CG63" i="2"/>
  <c r="CA63" i="2" s="1"/>
  <c r="R63" i="2" s="1"/>
  <c r="CG67" i="2"/>
  <c r="CA67" i="2" s="1"/>
  <c r="R67" i="2" s="1"/>
  <c r="E90" i="2"/>
  <c r="C155" i="2"/>
  <c r="C29" i="2"/>
  <c r="C92" i="2"/>
  <c r="C90" i="2" s="1"/>
  <c r="C105" i="2"/>
  <c r="C117" i="2"/>
  <c r="C125" i="2"/>
  <c r="C133" i="2"/>
  <c r="C141" i="2"/>
  <c r="C161" i="2"/>
  <c r="C173" i="2"/>
  <c r="C197" i="2"/>
  <c r="C204" i="2"/>
  <c r="A256" i="10"/>
  <c r="E204" i="10"/>
  <c r="D204" i="10"/>
  <c r="C204" i="10" s="1"/>
  <c r="AE199" i="10"/>
  <c r="AD199" i="10"/>
  <c r="AC199" i="10"/>
  <c r="AB199" i="10"/>
  <c r="AA199" i="10"/>
  <c r="Z199" i="10"/>
  <c r="Y199" i="10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8" i="10"/>
  <c r="E199" i="10" s="1"/>
  <c r="D198" i="10"/>
  <c r="E197" i="10"/>
  <c r="D197" i="10"/>
  <c r="D199" i="10" s="1"/>
  <c r="C197" i="10"/>
  <c r="Q192" i="10"/>
  <c r="P192" i="10"/>
  <c r="O192" i="10"/>
  <c r="N192" i="10"/>
  <c r="M192" i="10"/>
  <c r="L192" i="10"/>
  <c r="K192" i="10"/>
  <c r="J192" i="10"/>
  <c r="I192" i="10"/>
  <c r="H192" i="10"/>
  <c r="G192" i="10"/>
  <c r="E192" i="10" s="1"/>
  <c r="F192" i="10"/>
  <c r="D192" i="10" s="1"/>
  <c r="C192" i="10" s="1"/>
  <c r="E191" i="10"/>
  <c r="C191" i="10" s="1"/>
  <c r="D191" i="10"/>
  <c r="E190" i="10"/>
  <c r="D190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2" i="10"/>
  <c r="D182" i="10"/>
  <c r="C182" i="10"/>
  <c r="E181" i="10"/>
  <c r="C181" i="10" s="1"/>
  <c r="C184" i="10" s="1"/>
  <c r="D181" i="10"/>
  <c r="E180" i="10"/>
  <c r="D180" i="10"/>
  <c r="C180" i="10" s="1"/>
  <c r="E175" i="10"/>
  <c r="D175" i="10"/>
  <c r="C175" i="10" s="1"/>
  <c r="E174" i="10"/>
  <c r="D174" i="10"/>
  <c r="C174" i="10"/>
  <c r="E173" i="10"/>
  <c r="C173" i="10" s="1"/>
  <c r="D173" i="10"/>
  <c r="E172" i="10"/>
  <c r="D172" i="10"/>
  <c r="C172" i="10" s="1"/>
  <c r="E171" i="10"/>
  <c r="D171" i="10"/>
  <c r="C171" i="10"/>
  <c r="E170" i="10"/>
  <c r="D170" i="10"/>
  <c r="C170" i="10"/>
  <c r="E165" i="10"/>
  <c r="C165" i="10" s="1"/>
  <c r="D165" i="10"/>
  <c r="E164" i="10"/>
  <c r="D164" i="10"/>
  <c r="C164" i="10" s="1"/>
  <c r="E163" i="10"/>
  <c r="D163" i="10"/>
  <c r="C163" i="10" s="1"/>
  <c r="E162" i="10"/>
  <c r="D162" i="10"/>
  <c r="C162" i="10"/>
  <c r="E161" i="10"/>
  <c r="C161" i="10" s="1"/>
  <c r="D161" i="10"/>
  <c r="E160" i="10"/>
  <c r="D160" i="10"/>
  <c r="C160" i="10" s="1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4" i="10"/>
  <c r="D154" i="10"/>
  <c r="E153" i="10"/>
  <c r="D153" i="10"/>
  <c r="C153" i="10"/>
  <c r="E152" i="10"/>
  <c r="D152" i="10"/>
  <c r="C152" i="10"/>
  <c r="E151" i="10"/>
  <c r="C151" i="10" s="1"/>
  <c r="D151" i="10"/>
  <c r="E150" i="10"/>
  <c r="D150" i="10"/>
  <c r="C150" i="10" s="1"/>
  <c r="E149" i="10"/>
  <c r="D149" i="10"/>
  <c r="C149" i="10"/>
  <c r="E148" i="10"/>
  <c r="D148" i="10"/>
  <c r="C148" i="10"/>
  <c r="E147" i="10"/>
  <c r="C147" i="10" s="1"/>
  <c r="D147" i="10"/>
  <c r="E146" i="10"/>
  <c r="E155" i="10" s="1"/>
  <c r="D146" i="10"/>
  <c r="E145" i="10"/>
  <c r="D145" i="10"/>
  <c r="D155" i="10" s="1"/>
  <c r="C145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3" i="10"/>
  <c r="D143" i="10"/>
  <c r="C143" i="10"/>
  <c r="E142" i="10"/>
  <c r="D142" i="10"/>
  <c r="C142" i="10"/>
  <c r="E141" i="10"/>
  <c r="C141" i="10" s="1"/>
  <c r="D141" i="10"/>
  <c r="E140" i="10"/>
  <c r="D140" i="10"/>
  <c r="C140" i="10" s="1"/>
  <c r="E139" i="10"/>
  <c r="D139" i="10"/>
  <c r="C139" i="10" s="1"/>
  <c r="E138" i="10"/>
  <c r="D138" i="10"/>
  <c r="C138" i="10"/>
  <c r="E137" i="10"/>
  <c r="C137" i="10" s="1"/>
  <c r="D137" i="10"/>
  <c r="E136" i="10"/>
  <c r="D136" i="10"/>
  <c r="C136" i="10" s="1"/>
  <c r="E135" i="10"/>
  <c r="D135" i="10"/>
  <c r="C135" i="10"/>
  <c r="E134" i="10"/>
  <c r="D134" i="10"/>
  <c r="C134" i="10"/>
  <c r="E133" i="10"/>
  <c r="C133" i="10" s="1"/>
  <c r="D133" i="10"/>
  <c r="E132" i="10"/>
  <c r="D132" i="10"/>
  <c r="C132" i="10" s="1"/>
  <c r="E131" i="10"/>
  <c r="D131" i="10"/>
  <c r="C131" i="10" s="1"/>
  <c r="E130" i="10"/>
  <c r="D130" i="10"/>
  <c r="C130" i="10"/>
  <c r="E129" i="10"/>
  <c r="C129" i="10" s="1"/>
  <c r="D129" i="10"/>
  <c r="E128" i="10"/>
  <c r="D128" i="10"/>
  <c r="C128" i="10" s="1"/>
  <c r="E127" i="10"/>
  <c r="D127" i="10"/>
  <c r="C127" i="10"/>
  <c r="E126" i="10"/>
  <c r="D126" i="10"/>
  <c r="C126" i="10"/>
  <c r="E125" i="10"/>
  <c r="C125" i="10" s="1"/>
  <c r="D125" i="10"/>
  <c r="E124" i="10"/>
  <c r="D124" i="10"/>
  <c r="C124" i="10" s="1"/>
  <c r="E123" i="10"/>
  <c r="D123" i="10"/>
  <c r="C123" i="10" s="1"/>
  <c r="E122" i="10"/>
  <c r="D122" i="10"/>
  <c r="C122" i="10"/>
  <c r="E121" i="10"/>
  <c r="C121" i="10" s="1"/>
  <c r="D121" i="10"/>
  <c r="E120" i="10"/>
  <c r="D120" i="10"/>
  <c r="C120" i="10" s="1"/>
  <c r="E119" i="10"/>
  <c r="D119" i="10"/>
  <c r="C119" i="10"/>
  <c r="E118" i="10"/>
  <c r="D118" i="10"/>
  <c r="C118" i="10"/>
  <c r="E117" i="10"/>
  <c r="C117" i="10" s="1"/>
  <c r="D117" i="10"/>
  <c r="E116" i="10"/>
  <c r="D116" i="10"/>
  <c r="C116" i="10" s="1"/>
  <c r="E115" i="10"/>
  <c r="D115" i="10"/>
  <c r="C115" i="10" s="1"/>
  <c r="E114" i="10"/>
  <c r="D114" i="10"/>
  <c r="C114" i="10"/>
  <c r="E109" i="10"/>
  <c r="C109" i="10" s="1"/>
  <c r="D109" i="10"/>
  <c r="E108" i="10"/>
  <c r="D108" i="10"/>
  <c r="C108" i="10" s="1"/>
  <c r="E107" i="10"/>
  <c r="D107" i="10"/>
  <c r="C107" i="10"/>
  <c r="E106" i="10"/>
  <c r="D106" i="10"/>
  <c r="C106" i="10"/>
  <c r="E105" i="10"/>
  <c r="C105" i="10" s="1"/>
  <c r="D105" i="10"/>
  <c r="E104" i="10"/>
  <c r="D104" i="10"/>
  <c r="C104" i="10" s="1"/>
  <c r="E103" i="10"/>
  <c r="D103" i="10"/>
  <c r="C103" i="10" s="1"/>
  <c r="E102" i="10"/>
  <c r="D102" i="10"/>
  <c r="C102" i="10"/>
  <c r="E101" i="10"/>
  <c r="C101" i="10" s="1"/>
  <c r="D101" i="10"/>
  <c r="E95" i="10"/>
  <c r="D95" i="10"/>
  <c r="C95" i="10" s="1"/>
  <c r="E94" i="10"/>
  <c r="D94" i="10"/>
  <c r="C94" i="10"/>
  <c r="E93" i="10"/>
  <c r="D93" i="10"/>
  <c r="C93" i="10"/>
  <c r="E92" i="10"/>
  <c r="C92" i="10" s="1"/>
  <c r="D92" i="10"/>
  <c r="E91" i="10"/>
  <c r="D91" i="10"/>
  <c r="C91" i="10" s="1"/>
  <c r="I90" i="10"/>
  <c r="H90" i="10"/>
  <c r="G90" i="10"/>
  <c r="F90" i="10"/>
  <c r="C90" i="10"/>
  <c r="CI80" i="10"/>
  <c r="CH80" i="10"/>
  <c r="CB80" i="10" s="1"/>
  <c r="CG80" i="10"/>
  <c r="CA80" i="10" s="1"/>
  <c r="G80" i="10" s="1"/>
  <c r="CC80" i="10"/>
  <c r="CI79" i="10"/>
  <c r="CC79" i="10" s="1"/>
  <c r="CH79" i="10"/>
  <c r="CG79" i="10"/>
  <c r="CA79" i="10" s="1"/>
  <c r="CB79" i="10"/>
  <c r="C72" i="10"/>
  <c r="CH67" i="10"/>
  <c r="CB67" i="10" s="1"/>
  <c r="E67" i="10"/>
  <c r="C67" i="10" s="1"/>
  <c r="CG67" i="10" s="1"/>
  <c r="CA67" i="10" s="1"/>
  <c r="D67" i="10"/>
  <c r="CH66" i="10"/>
  <c r="CB66" i="10" s="1"/>
  <c r="E66" i="10"/>
  <c r="D66" i="10"/>
  <c r="C66" i="10" s="1"/>
  <c r="CG66" i="10" s="1"/>
  <c r="CA66" i="10" s="1"/>
  <c r="E65" i="10"/>
  <c r="D65" i="10"/>
  <c r="C65" i="10"/>
  <c r="CH65" i="10" s="1"/>
  <c r="CB65" i="10" s="1"/>
  <c r="E64" i="10"/>
  <c r="D64" i="10"/>
  <c r="C64" i="10"/>
  <c r="E63" i="10"/>
  <c r="C63" i="10" s="1"/>
  <c r="CG63" i="10" s="1"/>
  <c r="CA63" i="10" s="1"/>
  <c r="D63" i="10"/>
  <c r="E62" i="10"/>
  <c r="D62" i="10"/>
  <c r="E61" i="10"/>
  <c r="D61" i="10"/>
  <c r="C61" i="10"/>
  <c r="E56" i="10"/>
  <c r="D56" i="10"/>
  <c r="C56" i="10"/>
  <c r="E55" i="10"/>
  <c r="C55" i="10" s="1"/>
  <c r="D55" i="10"/>
  <c r="E54" i="10"/>
  <c r="D54" i="10"/>
  <c r="C54" i="10" s="1"/>
  <c r="I53" i="10"/>
  <c r="H53" i="10"/>
  <c r="G53" i="10"/>
  <c r="E53" i="10" s="1"/>
  <c r="F53" i="10"/>
  <c r="D53" i="10"/>
  <c r="C53" i="10" s="1"/>
  <c r="E48" i="10"/>
  <c r="D48" i="10"/>
  <c r="C48" i="10" s="1"/>
  <c r="CA48" i="10" s="1"/>
  <c r="R48" i="10" s="1"/>
  <c r="E47" i="10"/>
  <c r="C47" i="10" s="1"/>
  <c r="CA47" i="10" s="1"/>
  <c r="R47" i="10" s="1"/>
  <c r="D47" i="10"/>
  <c r="E46" i="10"/>
  <c r="D46" i="10"/>
  <c r="C46" i="10"/>
  <c r="CA46" i="10" s="1"/>
  <c r="R46" i="10" s="1"/>
  <c r="CA45" i="10"/>
  <c r="R45" i="10" s="1"/>
  <c r="E45" i="10"/>
  <c r="D45" i="10"/>
  <c r="C45" i="10"/>
  <c r="E40" i="10"/>
  <c r="D40" i="10"/>
  <c r="C40" i="10"/>
  <c r="E39" i="10"/>
  <c r="C39" i="10" s="1"/>
  <c r="D39" i="10"/>
  <c r="E38" i="10"/>
  <c r="D38" i="10"/>
  <c r="C38" i="10" s="1"/>
  <c r="E37" i="10"/>
  <c r="D37" i="10"/>
  <c r="C37" i="10" s="1"/>
  <c r="E36" i="10"/>
  <c r="D36" i="10"/>
  <c r="C36" i="10"/>
  <c r="E35" i="10"/>
  <c r="D35" i="10"/>
  <c r="C35" i="10"/>
  <c r="E34" i="10"/>
  <c r="D34" i="10"/>
  <c r="E33" i="10"/>
  <c r="D33" i="10"/>
  <c r="C33" i="10"/>
  <c r="E32" i="10"/>
  <c r="D32" i="10"/>
  <c r="C32" i="10"/>
  <c r="E31" i="10"/>
  <c r="C31" i="10" s="1"/>
  <c r="D31" i="10"/>
  <c r="E30" i="10"/>
  <c r="D30" i="10"/>
  <c r="C30" i="10" s="1"/>
  <c r="E29" i="10"/>
  <c r="D29" i="10"/>
  <c r="C29" i="10"/>
  <c r="E28" i="10"/>
  <c r="D28" i="10"/>
  <c r="C28" i="10"/>
  <c r="E27" i="10"/>
  <c r="C27" i="10" s="1"/>
  <c r="D27" i="10"/>
  <c r="E26" i="10"/>
  <c r="D26" i="10"/>
  <c r="C26" i="10" s="1"/>
  <c r="E25" i="10"/>
  <c r="C25" i="10" s="1"/>
  <c r="D25" i="10"/>
  <c r="E24" i="10"/>
  <c r="D24" i="10"/>
  <c r="C24" i="10" s="1"/>
  <c r="E23" i="10"/>
  <c r="D23" i="10"/>
  <c r="C23" i="10"/>
  <c r="E22" i="10"/>
  <c r="D22" i="10"/>
  <c r="C22" i="10" s="1"/>
  <c r="E21" i="10"/>
  <c r="D21" i="10"/>
  <c r="C21" i="10" s="1"/>
  <c r="E20" i="10"/>
  <c r="D20" i="10"/>
  <c r="C20" i="10"/>
  <c r="E19" i="10"/>
  <c r="D19" i="10"/>
  <c r="C19" i="10"/>
  <c r="E14" i="10"/>
  <c r="D14" i="10"/>
  <c r="E13" i="10"/>
  <c r="D13" i="10"/>
  <c r="C13" i="10"/>
  <c r="E12" i="10"/>
  <c r="D12" i="10"/>
  <c r="C12" i="10"/>
  <c r="A5" i="10"/>
  <c r="A4" i="10"/>
  <c r="A3" i="10"/>
  <c r="A2" i="10"/>
  <c r="B256" i="2" l="1"/>
  <c r="C144" i="2"/>
  <c r="CG65" i="10"/>
  <c r="CA65" i="10" s="1"/>
  <c r="G79" i="10"/>
  <c r="C144" i="10"/>
  <c r="D144" i="10"/>
  <c r="D90" i="10"/>
  <c r="E144" i="10"/>
  <c r="C199" i="10"/>
  <c r="CH63" i="10"/>
  <c r="CB63" i="10" s="1"/>
  <c r="D184" i="10"/>
  <c r="C14" i="10"/>
  <c r="C34" i="10"/>
  <c r="C62" i="10"/>
  <c r="CH64" i="10"/>
  <c r="CB64" i="10" s="1"/>
  <c r="CG64" i="10"/>
  <c r="CA64" i="10" s="1"/>
  <c r="E90" i="10"/>
  <c r="C146" i="10"/>
  <c r="C155" i="10" s="1"/>
  <c r="C154" i="10"/>
  <c r="E184" i="10"/>
  <c r="C190" i="10"/>
  <c r="C198" i="10"/>
  <c r="A256" i="9"/>
  <c r="E204" i="9"/>
  <c r="D204" i="9"/>
  <c r="C204" i="9" s="1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8" i="9"/>
  <c r="D198" i="9"/>
  <c r="D199" i="9" s="1"/>
  <c r="E197" i="9"/>
  <c r="E199" i="9" s="1"/>
  <c r="D197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 s="1"/>
  <c r="E191" i="9"/>
  <c r="D191" i="9"/>
  <c r="C191" i="9"/>
  <c r="E190" i="9"/>
  <c r="D190" i="9"/>
  <c r="C190" i="9" s="1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E182" i="9"/>
  <c r="D182" i="9"/>
  <c r="C182" i="9" s="1"/>
  <c r="E181" i="9"/>
  <c r="D181" i="9"/>
  <c r="C181" i="9"/>
  <c r="E180" i="9"/>
  <c r="D180" i="9"/>
  <c r="C180" i="9" s="1"/>
  <c r="C184" i="9" s="1"/>
  <c r="E175" i="9"/>
  <c r="C175" i="9" s="1"/>
  <c r="D175" i="9"/>
  <c r="E174" i="9"/>
  <c r="D174" i="9"/>
  <c r="C174" i="9" s="1"/>
  <c r="E173" i="9"/>
  <c r="D173" i="9"/>
  <c r="C173" i="9"/>
  <c r="E172" i="9"/>
  <c r="D172" i="9"/>
  <c r="C172" i="9" s="1"/>
  <c r="E171" i="9"/>
  <c r="C171" i="9" s="1"/>
  <c r="D171" i="9"/>
  <c r="E170" i="9"/>
  <c r="D170" i="9"/>
  <c r="C170" i="9" s="1"/>
  <c r="E165" i="9"/>
  <c r="D165" i="9"/>
  <c r="C165" i="9"/>
  <c r="E164" i="9"/>
  <c r="D164" i="9"/>
  <c r="C164" i="9" s="1"/>
  <c r="E163" i="9"/>
  <c r="C163" i="9" s="1"/>
  <c r="D163" i="9"/>
  <c r="E162" i="9"/>
  <c r="D162" i="9"/>
  <c r="C162" i="9" s="1"/>
  <c r="E161" i="9"/>
  <c r="D161" i="9"/>
  <c r="C161" i="9"/>
  <c r="E160" i="9"/>
  <c r="D160" i="9"/>
  <c r="C160" i="9" s="1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4" i="9"/>
  <c r="D154" i="9"/>
  <c r="C154" i="9" s="1"/>
  <c r="E153" i="9"/>
  <c r="C153" i="9" s="1"/>
  <c r="D153" i="9"/>
  <c r="E152" i="9"/>
  <c r="D152" i="9"/>
  <c r="C152" i="9" s="1"/>
  <c r="E151" i="9"/>
  <c r="D151" i="9"/>
  <c r="C151" i="9"/>
  <c r="E150" i="9"/>
  <c r="D150" i="9"/>
  <c r="C150" i="9" s="1"/>
  <c r="E149" i="9"/>
  <c r="C149" i="9" s="1"/>
  <c r="D149" i="9"/>
  <c r="E148" i="9"/>
  <c r="D148" i="9"/>
  <c r="C148" i="9" s="1"/>
  <c r="E147" i="9"/>
  <c r="D147" i="9"/>
  <c r="C147" i="9"/>
  <c r="E146" i="9"/>
  <c r="D146" i="9"/>
  <c r="C146" i="9" s="1"/>
  <c r="E145" i="9"/>
  <c r="E155" i="9" s="1"/>
  <c r="D145" i="9"/>
  <c r="D155" i="9" s="1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3" i="9"/>
  <c r="C143" i="9" s="1"/>
  <c r="D143" i="9"/>
  <c r="E142" i="9"/>
  <c r="D142" i="9"/>
  <c r="C142" i="9" s="1"/>
  <c r="E141" i="9"/>
  <c r="D141" i="9"/>
  <c r="C141" i="9"/>
  <c r="E140" i="9"/>
  <c r="D140" i="9"/>
  <c r="C140" i="9" s="1"/>
  <c r="E139" i="9"/>
  <c r="C139" i="9" s="1"/>
  <c r="D139" i="9"/>
  <c r="E138" i="9"/>
  <c r="D138" i="9"/>
  <c r="C138" i="9" s="1"/>
  <c r="E137" i="9"/>
  <c r="D137" i="9"/>
  <c r="C137" i="9"/>
  <c r="E136" i="9"/>
  <c r="D136" i="9"/>
  <c r="C136" i="9" s="1"/>
  <c r="E135" i="9"/>
  <c r="C135" i="9" s="1"/>
  <c r="D135" i="9"/>
  <c r="E134" i="9"/>
  <c r="D134" i="9"/>
  <c r="C134" i="9" s="1"/>
  <c r="E133" i="9"/>
  <c r="D133" i="9"/>
  <c r="C133" i="9"/>
  <c r="E132" i="9"/>
  <c r="D132" i="9"/>
  <c r="C132" i="9" s="1"/>
  <c r="E131" i="9"/>
  <c r="C131" i="9" s="1"/>
  <c r="D131" i="9"/>
  <c r="E130" i="9"/>
  <c r="D130" i="9"/>
  <c r="C130" i="9" s="1"/>
  <c r="E129" i="9"/>
  <c r="D129" i="9"/>
  <c r="C129" i="9"/>
  <c r="E128" i="9"/>
  <c r="D128" i="9"/>
  <c r="C128" i="9" s="1"/>
  <c r="E127" i="9"/>
  <c r="C127" i="9" s="1"/>
  <c r="D127" i="9"/>
  <c r="E126" i="9"/>
  <c r="D126" i="9"/>
  <c r="C126" i="9" s="1"/>
  <c r="E125" i="9"/>
  <c r="D125" i="9"/>
  <c r="C125" i="9"/>
  <c r="E124" i="9"/>
  <c r="D124" i="9"/>
  <c r="C124" i="9" s="1"/>
  <c r="E123" i="9"/>
  <c r="C123" i="9" s="1"/>
  <c r="D123" i="9"/>
  <c r="E122" i="9"/>
  <c r="D122" i="9"/>
  <c r="C122" i="9" s="1"/>
  <c r="E121" i="9"/>
  <c r="D121" i="9"/>
  <c r="C121" i="9"/>
  <c r="E120" i="9"/>
  <c r="D120" i="9"/>
  <c r="C120" i="9" s="1"/>
  <c r="E119" i="9"/>
  <c r="C119" i="9" s="1"/>
  <c r="D119" i="9"/>
  <c r="E118" i="9"/>
  <c r="D118" i="9"/>
  <c r="C118" i="9" s="1"/>
  <c r="E117" i="9"/>
  <c r="D117" i="9"/>
  <c r="C117" i="9"/>
  <c r="E116" i="9"/>
  <c r="D116" i="9"/>
  <c r="C116" i="9" s="1"/>
  <c r="E115" i="9"/>
  <c r="C115" i="9" s="1"/>
  <c r="D115" i="9"/>
  <c r="E114" i="9"/>
  <c r="E144" i="9" s="1"/>
  <c r="D114" i="9"/>
  <c r="C114" i="9" s="1"/>
  <c r="C144" i="9" s="1"/>
  <c r="E109" i="9"/>
  <c r="D109" i="9"/>
  <c r="C109" i="9"/>
  <c r="E108" i="9"/>
  <c r="D108" i="9"/>
  <c r="C108" i="9" s="1"/>
  <c r="E107" i="9"/>
  <c r="C107" i="9" s="1"/>
  <c r="D107" i="9"/>
  <c r="E106" i="9"/>
  <c r="D106" i="9"/>
  <c r="C106" i="9" s="1"/>
  <c r="E105" i="9"/>
  <c r="D105" i="9"/>
  <c r="C105" i="9"/>
  <c r="E104" i="9"/>
  <c r="D104" i="9"/>
  <c r="C104" i="9" s="1"/>
  <c r="E103" i="9"/>
  <c r="C103" i="9" s="1"/>
  <c r="D103" i="9"/>
  <c r="E102" i="9"/>
  <c r="D102" i="9"/>
  <c r="C102" i="9" s="1"/>
  <c r="E101" i="9"/>
  <c r="D101" i="9"/>
  <c r="C101" i="9"/>
  <c r="E95" i="9"/>
  <c r="D95" i="9"/>
  <c r="C95" i="9" s="1"/>
  <c r="E94" i="9"/>
  <c r="C94" i="9" s="1"/>
  <c r="D94" i="9"/>
  <c r="E93" i="9"/>
  <c r="D93" i="9"/>
  <c r="C93" i="9" s="1"/>
  <c r="E92" i="9"/>
  <c r="D92" i="9"/>
  <c r="C92" i="9"/>
  <c r="E91" i="9"/>
  <c r="D91" i="9"/>
  <c r="C91" i="9" s="1"/>
  <c r="C90" i="9" s="1"/>
  <c r="I90" i="9"/>
  <c r="H90" i="9"/>
  <c r="G90" i="9"/>
  <c r="F90" i="9"/>
  <c r="E90" i="9"/>
  <c r="CI80" i="9"/>
  <c r="CH80" i="9"/>
  <c r="CB80" i="9" s="1"/>
  <c r="CG80" i="9"/>
  <c r="CC80" i="9"/>
  <c r="CA80" i="9"/>
  <c r="G80" i="9" s="1"/>
  <c r="CI79" i="9"/>
  <c r="CC79" i="9" s="1"/>
  <c r="CH79" i="9"/>
  <c r="CG79" i="9"/>
  <c r="CA79" i="9" s="1"/>
  <c r="CB79" i="9"/>
  <c r="C72" i="9"/>
  <c r="E67" i="9"/>
  <c r="D67" i="9"/>
  <c r="C67" i="9"/>
  <c r="CG67" i="9" s="1"/>
  <c r="CA67" i="9" s="1"/>
  <c r="E66" i="9"/>
  <c r="D66" i="9"/>
  <c r="C66" i="9" s="1"/>
  <c r="E65" i="9"/>
  <c r="C65" i="9" s="1"/>
  <c r="D65" i="9"/>
  <c r="E64" i="9"/>
  <c r="D64" i="9"/>
  <c r="C64" i="9" s="1"/>
  <c r="E63" i="9"/>
  <c r="D63" i="9"/>
  <c r="C63" i="9"/>
  <c r="CG63" i="9" s="1"/>
  <c r="CA63" i="9" s="1"/>
  <c r="E62" i="9"/>
  <c r="D62" i="9"/>
  <c r="C62" i="9" s="1"/>
  <c r="E61" i="9"/>
  <c r="C61" i="9" s="1"/>
  <c r="D61" i="9"/>
  <c r="E56" i="9"/>
  <c r="D56" i="9"/>
  <c r="C56" i="9" s="1"/>
  <c r="E55" i="9"/>
  <c r="D55" i="9"/>
  <c r="C55" i="9"/>
  <c r="E54" i="9"/>
  <c r="D54" i="9"/>
  <c r="C54" i="9" s="1"/>
  <c r="I53" i="9"/>
  <c r="H53" i="9"/>
  <c r="G53" i="9"/>
  <c r="F53" i="9"/>
  <c r="D53" i="9" s="1"/>
  <c r="C53" i="9" s="1"/>
  <c r="E53" i="9"/>
  <c r="E48" i="9"/>
  <c r="D48" i="9"/>
  <c r="C48" i="9" s="1"/>
  <c r="CA48" i="9" s="1"/>
  <c r="R48" i="9" s="1"/>
  <c r="E47" i="9"/>
  <c r="D47" i="9"/>
  <c r="C47" i="9"/>
  <c r="CA47" i="9" s="1"/>
  <c r="R47" i="9" s="1"/>
  <c r="E46" i="9"/>
  <c r="D46" i="9"/>
  <c r="C46" i="9" s="1"/>
  <c r="CA46" i="9" s="1"/>
  <c r="R46" i="9" s="1"/>
  <c r="E45" i="9"/>
  <c r="C45" i="9" s="1"/>
  <c r="CA45" i="9" s="1"/>
  <c r="R45" i="9" s="1"/>
  <c r="D45" i="9"/>
  <c r="E40" i="9"/>
  <c r="D40" i="9"/>
  <c r="C40" i="9" s="1"/>
  <c r="E39" i="9"/>
  <c r="D39" i="9"/>
  <c r="C39" i="9"/>
  <c r="E38" i="9"/>
  <c r="D38" i="9"/>
  <c r="C38" i="9" s="1"/>
  <c r="E37" i="9"/>
  <c r="C37" i="9" s="1"/>
  <c r="D37" i="9"/>
  <c r="E36" i="9"/>
  <c r="D36" i="9"/>
  <c r="C36" i="9" s="1"/>
  <c r="E35" i="9"/>
  <c r="D35" i="9"/>
  <c r="C35" i="9"/>
  <c r="E34" i="9"/>
  <c r="D34" i="9"/>
  <c r="C34" i="9" s="1"/>
  <c r="E33" i="9"/>
  <c r="C33" i="9" s="1"/>
  <c r="D33" i="9"/>
  <c r="E32" i="9"/>
  <c r="D32" i="9"/>
  <c r="C32" i="9" s="1"/>
  <c r="E31" i="9"/>
  <c r="D31" i="9"/>
  <c r="C31" i="9"/>
  <c r="E30" i="9"/>
  <c r="D30" i="9"/>
  <c r="C30" i="9" s="1"/>
  <c r="E29" i="9"/>
  <c r="C29" i="9" s="1"/>
  <c r="D29" i="9"/>
  <c r="E28" i="9"/>
  <c r="D28" i="9"/>
  <c r="C28" i="9" s="1"/>
  <c r="E27" i="9"/>
  <c r="D27" i="9"/>
  <c r="C27" i="9"/>
  <c r="E26" i="9"/>
  <c r="D26" i="9"/>
  <c r="C26" i="9" s="1"/>
  <c r="E25" i="9"/>
  <c r="C25" i="9" s="1"/>
  <c r="D25" i="9"/>
  <c r="E24" i="9"/>
  <c r="D24" i="9"/>
  <c r="C24" i="9" s="1"/>
  <c r="E23" i="9"/>
  <c r="D23" i="9"/>
  <c r="C23" i="9"/>
  <c r="E22" i="9"/>
  <c r="D22" i="9"/>
  <c r="C22" i="9" s="1"/>
  <c r="E21" i="9"/>
  <c r="C21" i="9" s="1"/>
  <c r="D21" i="9"/>
  <c r="E20" i="9"/>
  <c r="D20" i="9"/>
  <c r="C20" i="9" s="1"/>
  <c r="E19" i="9"/>
  <c r="D19" i="9"/>
  <c r="C19" i="9"/>
  <c r="E14" i="9"/>
  <c r="D14" i="9"/>
  <c r="C14" i="9" s="1"/>
  <c r="E13" i="9"/>
  <c r="C13" i="9" s="1"/>
  <c r="D13" i="9"/>
  <c r="E12" i="9"/>
  <c r="D12" i="9"/>
  <c r="C12" i="9" s="1"/>
  <c r="A5" i="9"/>
  <c r="A4" i="9"/>
  <c r="A3" i="9"/>
  <c r="A2" i="9"/>
  <c r="CH62" i="10" l="1"/>
  <c r="CB62" i="10" s="1"/>
  <c r="CG62" i="10"/>
  <c r="CH64" i="9"/>
  <c r="CB64" i="9" s="1"/>
  <c r="CG64" i="9"/>
  <c r="CA64" i="9" s="1"/>
  <c r="CH66" i="9"/>
  <c r="CB66" i="9" s="1"/>
  <c r="CG66" i="9"/>
  <c r="CA66" i="9" s="1"/>
  <c r="C199" i="9"/>
  <c r="CH62" i="9"/>
  <c r="CB62" i="9" s="1"/>
  <c r="CG62" i="9"/>
  <c r="CH65" i="9"/>
  <c r="CB65" i="9" s="1"/>
  <c r="CG65" i="9"/>
  <c r="CA65" i="9" s="1"/>
  <c r="G79" i="9"/>
  <c r="CH63" i="9"/>
  <c r="CB63" i="9" s="1"/>
  <c r="CH67" i="9"/>
  <c r="CB67" i="9" s="1"/>
  <c r="D144" i="9"/>
  <c r="C145" i="9"/>
  <c r="C155" i="9" s="1"/>
  <c r="C197" i="9"/>
  <c r="D90" i="9"/>
  <c r="D184" i="9"/>
  <c r="C198" i="9"/>
  <c r="B256" i="10" l="1"/>
  <c r="CA62" i="10"/>
  <c r="B256" i="9"/>
  <c r="CA62" i="9"/>
  <c r="Q183" i="1" l="1"/>
  <c r="P183" i="1"/>
  <c r="O183" i="1"/>
  <c r="N183" i="1"/>
  <c r="M183" i="1"/>
  <c r="L183" i="1"/>
  <c r="K183" i="1"/>
  <c r="J183" i="1"/>
  <c r="I183" i="1"/>
  <c r="H183" i="1"/>
  <c r="G183" i="1"/>
  <c r="F183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A256" i="1" l="1"/>
  <c r="E204" i="1"/>
  <c r="D204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8" i="1"/>
  <c r="D198" i="1"/>
  <c r="E197" i="1"/>
  <c r="E199" i="1" s="1"/>
  <c r="D197" i="1"/>
  <c r="Q192" i="1"/>
  <c r="P192" i="1"/>
  <c r="O192" i="1"/>
  <c r="N192" i="1"/>
  <c r="M192" i="1"/>
  <c r="L192" i="1"/>
  <c r="K192" i="1"/>
  <c r="J192" i="1"/>
  <c r="I192" i="1"/>
  <c r="H192" i="1"/>
  <c r="G192" i="1"/>
  <c r="E192" i="1" s="1"/>
  <c r="F192" i="1"/>
  <c r="D192" i="1"/>
  <c r="E191" i="1"/>
  <c r="D191" i="1"/>
  <c r="E190" i="1"/>
  <c r="D190" i="1"/>
  <c r="C190" i="1" s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3" i="1"/>
  <c r="D183" i="1"/>
  <c r="E182" i="1"/>
  <c r="D182" i="1"/>
  <c r="E181" i="1"/>
  <c r="D181" i="1"/>
  <c r="E180" i="1"/>
  <c r="D180" i="1"/>
  <c r="E175" i="1"/>
  <c r="D175" i="1"/>
  <c r="C175" i="1"/>
  <c r="E174" i="1"/>
  <c r="D174" i="1"/>
  <c r="E173" i="1"/>
  <c r="D173" i="1"/>
  <c r="E172" i="1"/>
  <c r="D172" i="1"/>
  <c r="E171" i="1"/>
  <c r="D171" i="1"/>
  <c r="C171" i="1" s="1"/>
  <c r="E170" i="1"/>
  <c r="C170" i="1" s="1"/>
  <c r="D170" i="1"/>
  <c r="E165" i="1"/>
  <c r="D165" i="1"/>
  <c r="C165" i="1" s="1"/>
  <c r="E164" i="1"/>
  <c r="D164" i="1"/>
  <c r="C164" i="1" s="1"/>
  <c r="E163" i="1"/>
  <c r="D163" i="1"/>
  <c r="C163" i="1" s="1"/>
  <c r="E162" i="1"/>
  <c r="C162" i="1" s="1"/>
  <c r="D162" i="1"/>
  <c r="E161" i="1"/>
  <c r="D161" i="1"/>
  <c r="C161" i="1" s="1"/>
  <c r="E160" i="1"/>
  <c r="D160" i="1"/>
  <c r="C160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4" i="1"/>
  <c r="D154" i="1"/>
  <c r="C154" i="1"/>
  <c r="E153" i="1"/>
  <c r="D153" i="1"/>
  <c r="C153" i="1" s="1"/>
  <c r="E152" i="1"/>
  <c r="D152" i="1"/>
  <c r="E151" i="1"/>
  <c r="D151" i="1"/>
  <c r="C151" i="1" s="1"/>
  <c r="E150" i="1"/>
  <c r="D150" i="1"/>
  <c r="C150" i="1" s="1"/>
  <c r="E149" i="1"/>
  <c r="D149" i="1"/>
  <c r="C149" i="1" s="1"/>
  <c r="E148" i="1"/>
  <c r="C148" i="1" s="1"/>
  <c r="D148" i="1"/>
  <c r="E147" i="1"/>
  <c r="D147" i="1"/>
  <c r="C147" i="1" s="1"/>
  <c r="E146" i="1"/>
  <c r="D146" i="1"/>
  <c r="E145" i="1"/>
  <c r="D145" i="1"/>
  <c r="C145" i="1" s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3" i="1"/>
  <c r="D143" i="1"/>
  <c r="C143" i="1" s="1"/>
  <c r="E142" i="1"/>
  <c r="D142" i="1"/>
  <c r="E141" i="1"/>
  <c r="D141" i="1"/>
  <c r="C141" i="1" s="1"/>
  <c r="E140" i="1"/>
  <c r="D140" i="1"/>
  <c r="C140" i="1"/>
  <c r="E139" i="1"/>
  <c r="D139" i="1"/>
  <c r="E138" i="1"/>
  <c r="D138" i="1"/>
  <c r="E137" i="1"/>
  <c r="D137" i="1"/>
  <c r="E136" i="1"/>
  <c r="D136" i="1"/>
  <c r="C136" i="1"/>
  <c r="E135" i="1"/>
  <c r="D135" i="1"/>
  <c r="C135" i="1" s="1"/>
  <c r="E134" i="1"/>
  <c r="D134" i="1"/>
  <c r="E133" i="1"/>
  <c r="D133" i="1"/>
  <c r="C133" i="1" s="1"/>
  <c r="E132" i="1"/>
  <c r="D132" i="1"/>
  <c r="C132" i="1" s="1"/>
  <c r="E131" i="1"/>
  <c r="D131" i="1"/>
  <c r="C131" i="1" s="1"/>
  <c r="E130" i="1"/>
  <c r="C130" i="1" s="1"/>
  <c r="D130" i="1"/>
  <c r="E129" i="1"/>
  <c r="D129" i="1"/>
  <c r="C129" i="1" s="1"/>
  <c r="E128" i="1"/>
  <c r="C128" i="1" s="1"/>
  <c r="D128" i="1"/>
  <c r="E127" i="1"/>
  <c r="D127" i="1"/>
  <c r="C127" i="1" s="1"/>
  <c r="E126" i="1"/>
  <c r="D126" i="1"/>
  <c r="E125" i="1"/>
  <c r="D125" i="1"/>
  <c r="C125" i="1" s="1"/>
  <c r="E124" i="1"/>
  <c r="D124" i="1"/>
  <c r="C124" i="1"/>
  <c r="E123" i="1"/>
  <c r="D123" i="1"/>
  <c r="E122" i="1"/>
  <c r="D122" i="1"/>
  <c r="E121" i="1"/>
  <c r="D121" i="1"/>
  <c r="E120" i="1"/>
  <c r="D120" i="1"/>
  <c r="C120" i="1"/>
  <c r="E119" i="1"/>
  <c r="D119" i="1"/>
  <c r="C119" i="1" s="1"/>
  <c r="E118" i="1"/>
  <c r="D118" i="1"/>
  <c r="E117" i="1"/>
  <c r="D117" i="1"/>
  <c r="C117" i="1" s="1"/>
  <c r="E116" i="1"/>
  <c r="D116" i="1"/>
  <c r="C116" i="1" s="1"/>
  <c r="E115" i="1"/>
  <c r="D115" i="1"/>
  <c r="E114" i="1"/>
  <c r="D114" i="1"/>
  <c r="E109" i="1"/>
  <c r="D109" i="1"/>
  <c r="C109" i="1" s="1"/>
  <c r="E108" i="1"/>
  <c r="C108" i="1" s="1"/>
  <c r="D108" i="1"/>
  <c r="E107" i="1"/>
  <c r="D107" i="1"/>
  <c r="C107" i="1" s="1"/>
  <c r="E106" i="1"/>
  <c r="D106" i="1"/>
  <c r="E105" i="1"/>
  <c r="D105" i="1"/>
  <c r="C105" i="1" s="1"/>
  <c r="E104" i="1"/>
  <c r="D104" i="1"/>
  <c r="C104" i="1"/>
  <c r="E103" i="1"/>
  <c r="D103" i="1"/>
  <c r="E102" i="1"/>
  <c r="D102" i="1"/>
  <c r="E101" i="1"/>
  <c r="D101" i="1"/>
  <c r="E95" i="1"/>
  <c r="D95" i="1"/>
  <c r="C95" i="1"/>
  <c r="E94" i="1"/>
  <c r="D94" i="1"/>
  <c r="E93" i="1"/>
  <c r="D93" i="1"/>
  <c r="E92" i="1"/>
  <c r="D92" i="1"/>
  <c r="E91" i="1"/>
  <c r="E90" i="1" s="1"/>
  <c r="D91" i="1"/>
  <c r="C91" i="1" s="1"/>
  <c r="I90" i="1"/>
  <c r="H90" i="1"/>
  <c r="G90" i="1"/>
  <c r="F90" i="1"/>
  <c r="CI80" i="1"/>
  <c r="CC80" i="1" s="1"/>
  <c r="CH80" i="1"/>
  <c r="CB80" i="1" s="1"/>
  <c r="CG80" i="1"/>
  <c r="CA80" i="1" s="1"/>
  <c r="CI79" i="1"/>
  <c r="CC79" i="1" s="1"/>
  <c r="CH79" i="1"/>
  <c r="CB79" i="1" s="1"/>
  <c r="CG79" i="1"/>
  <c r="CA79" i="1" s="1"/>
  <c r="C72" i="1"/>
  <c r="E67" i="1"/>
  <c r="C67" i="1" s="1"/>
  <c r="D67" i="1"/>
  <c r="E66" i="1"/>
  <c r="D66" i="1"/>
  <c r="E65" i="1"/>
  <c r="C65" i="1" s="1"/>
  <c r="D65" i="1"/>
  <c r="E64" i="1"/>
  <c r="D64" i="1"/>
  <c r="E63" i="1"/>
  <c r="C63" i="1" s="1"/>
  <c r="D63" i="1"/>
  <c r="E62" i="1"/>
  <c r="D62" i="1"/>
  <c r="E61" i="1"/>
  <c r="D61" i="1"/>
  <c r="E56" i="1"/>
  <c r="D56" i="1"/>
  <c r="C56" i="1"/>
  <c r="E55" i="1"/>
  <c r="D55" i="1"/>
  <c r="C55" i="1" s="1"/>
  <c r="E54" i="1"/>
  <c r="D54" i="1"/>
  <c r="I53" i="1"/>
  <c r="H53" i="1"/>
  <c r="G53" i="1"/>
  <c r="F53" i="1"/>
  <c r="E53" i="1"/>
  <c r="D53" i="1"/>
  <c r="C53" i="1" s="1"/>
  <c r="E48" i="1"/>
  <c r="D48" i="1"/>
  <c r="E47" i="1"/>
  <c r="D47" i="1"/>
  <c r="C47" i="1" s="1"/>
  <c r="CA47" i="1" s="1"/>
  <c r="R47" i="1" s="1"/>
  <c r="E46" i="1"/>
  <c r="D46" i="1"/>
  <c r="C46" i="1"/>
  <c r="CA46" i="1" s="1"/>
  <c r="R46" i="1" s="1"/>
  <c r="E45" i="1"/>
  <c r="D45" i="1"/>
  <c r="E40" i="1"/>
  <c r="D40" i="1"/>
  <c r="C40" i="1"/>
  <c r="E39" i="1"/>
  <c r="D39" i="1"/>
  <c r="C39" i="1" s="1"/>
  <c r="E38" i="1"/>
  <c r="D38" i="1"/>
  <c r="E37" i="1"/>
  <c r="D37" i="1"/>
  <c r="C37" i="1" s="1"/>
  <c r="E36" i="1"/>
  <c r="D36" i="1"/>
  <c r="C36" i="1" s="1"/>
  <c r="E35" i="1"/>
  <c r="D35" i="1"/>
  <c r="C35" i="1" s="1"/>
  <c r="E34" i="1"/>
  <c r="C34" i="1" s="1"/>
  <c r="D34" i="1"/>
  <c r="E33" i="1"/>
  <c r="D33" i="1"/>
  <c r="C33" i="1" s="1"/>
  <c r="E32" i="1"/>
  <c r="C32" i="1" s="1"/>
  <c r="D32" i="1"/>
  <c r="E31" i="1"/>
  <c r="D31" i="1"/>
  <c r="C31" i="1" s="1"/>
  <c r="E30" i="1"/>
  <c r="D30" i="1"/>
  <c r="E29" i="1"/>
  <c r="D29" i="1"/>
  <c r="C29" i="1" s="1"/>
  <c r="E28" i="1"/>
  <c r="D28" i="1"/>
  <c r="C28" i="1"/>
  <c r="E27" i="1"/>
  <c r="D27" i="1"/>
  <c r="E26" i="1"/>
  <c r="D26" i="1"/>
  <c r="E25" i="1"/>
  <c r="D25" i="1"/>
  <c r="E24" i="1"/>
  <c r="D24" i="1"/>
  <c r="C24" i="1"/>
  <c r="E23" i="1"/>
  <c r="D23" i="1"/>
  <c r="C23" i="1" s="1"/>
  <c r="E22" i="1"/>
  <c r="D22" i="1"/>
  <c r="E21" i="1"/>
  <c r="D21" i="1"/>
  <c r="C21" i="1" s="1"/>
  <c r="E20" i="1"/>
  <c r="D20" i="1"/>
  <c r="C20" i="1" s="1"/>
  <c r="E19" i="1"/>
  <c r="D19" i="1"/>
  <c r="C19" i="1" s="1"/>
  <c r="E14" i="1"/>
  <c r="C14" i="1" s="1"/>
  <c r="D14" i="1"/>
  <c r="E13" i="1"/>
  <c r="D13" i="1"/>
  <c r="C13" i="1" s="1"/>
  <c r="E12" i="1"/>
  <c r="C12" i="1" s="1"/>
  <c r="D12" i="1"/>
  <c r="A5" i="1"/>
  <c r="A4" i="1"/>
  <c r="A3" i="1"/>
  <c r="A2" i="1"/>
  <c r="C22" i="1" l="1"/>
  <c r="C38" i="1"/>
  <c r="C118" i="1"/>
  <c r="E155" i="1"/>
  <c r="C146" i="1"/>
  <c r="C155" i="1" s="1"/>
  <c r="D144" i="1"/>
  <c r="C192" i="1"/>
  <c r="E144" i="1"/>
  <c r="C152" i="1"/>
  <c r="C26" i="1"/>
  <c r="C25" i="1"/>
  <c r="C27" i="1"/>
  <c r="C30" i="1"/>
  <c r="C45" i="1"/>
  <c r="CA45" i="1" s="1"/>
  <c r="R45" i="1" s="1"/>
  <c r="C48" i="1"/>
  <c r="CA48" i="1" s="1"/>
  <c r="R48" i="1" s="1"/>
  <c r="C54" i="1"/>
  <c r="G80" i="1"/>
  <c r="C93" i="1"/>
  <c r="C134" i="1"/>
  <c r="C62" i="1"/>
  <c r="C64" i="1"/>
  <c r="C66" i="1"/>
  <c r="CH66" i="1" s="1"/>
  <c r="CB66" i="1" s="1"/>
  <c r="C92" i="1"/>
  <c r="C94" i="1"/>
  <c r="C102" i="1"/>
  <c r="C122" i="1"/>
  <c r="C138" i="1"/>
  <c r="C173" i="1"/>
  <c r="C198" i="1"/>
  <c r="C204" i="1"/>
  <c r="C61" i="1"/>
  <c r="C101" i="1"/>
  <c r="C103" i="1"/>
  <c r="C106" i="1"/>
  <c r="C121" i="1"/>
  <c r="C123" i="1"/>
  <c r="C126" i="1"/>
  <c r="C137" i="1"/>
  <c r="C139" i="1"/>
  <c r="C142" i="1"/>
  <c r="C172" i="1"/>
  <c r="C174" i="1"/>
  <c r="C191" i="1"/>
  <c r="C181" i="1"/>
  <c r="C183" i="1"/>
  <c r="C182" i="1"/>
  <c r="E184" i="1"/>
  <c r="CH62" i="1"/>
  <c r="CB62" i="1" s="1"/>
  <c r="CG62" i="1"/>
  <c r="CH64" i="1"/>
  <c r="CB64" i="1" s="1"/>
  <c r="CG64" i="1"/>
  <c r="CA64" i="1" s="1"/>
  <c r="G79" i="1"/>
  <c r="C90" i="1"/>
  <c r="CH63" i="1"/>
  <c r="CB63" i="1" s="1"/>
  <c r="CG63" i="1"/>
  <c r="CA63" i="1" s="1"/>
  <c r="CH65" i="1"/>
  <c r="CB65" i="1" s="1"/>
  <c r="CG65" i="1"/>
  <c r="CA65" i="1" s="1"/>
  <c r="CH67" i="1"/>
  <c r="CB67" i="1" s="1"/>
  <c r="CG67" i="1"/>
  <c r="CA67" i="1" s="1"/>
  <c r="D155" i="1"/>
  <c r="C115" i="1"/>
  <c r="C197" i="1"/>
  <c r="C114" i="1"/>
  <c r="D90" i="1"/>
  <c r="D184" i="1"/>
  <c r="C180" i="1"/>
  <c r="D199" i="1"/>
  <c r="C199" i="1" s="1"/>
  <c r="CG66" i="1" l="1"/>
  <c r="CA66" i="1" s="1"/>
  <c r="C144" i="1"/>
  <c r="C184" i="1"/>
  <c r="R67" i="1"/>
  <c r="R63" i="1"/>
  <c r="R66" i="1"/>
  <c r="B256" i="1"/>
  <c r="CA62" i="1"/>
  <c r="R62" i="1" s="1"/>
  <c r="R65" i="1"/>
  <c r="R64" i="1"/>
</calcChain>
</file>

<file path=xl/sharedStrings.xml><?xml version="1.0" encoding="utf-8"?>
<sst xmlns="http://schemas.openxmlformats.org/spreadsheetml/2006/main" count="7995" uniqueCount="244">
  <si>
    <t>SERVICIO DE SALUD</t>
  </si>
  <si>
    <t xml:space="preserve">REM-A03.   APLICACIÓN Y RESULTADOS DE ESCALAS DE EVALUACIÓN </t>
  </si>
  <si>
    <t>SECCIÓN A: APLICACIÓN DE INSTRUMENTO Y RESULTADO EN EL NIÑO (A)</t>
  </si>
  <si>
    <t>SECCIÓN A.1: APLICACIÓN Y RESULTADOS DE PAUTA BREVE</t>
  </si>
  <si>
    <t>EVALUACIONES POR EDAD DEL NIÑO</t>
  </si>
  <si>
    <t xml:space="preserve">TOTAL  </t>
  </si>
  <si>
    <t>GRUPO DE EDAD</t>
  </si>
  <si>
    <t>Menor de 1 mes</t>
  </si>
  <si>
    <t>1 mes</t>
  </si>
  <si>
    <t>2 meses</t>
  </si>
  <si>
    <t>3 meses</t>
  </si>
  <si>
    <t>4 meses</t>
  </si>
  <si>
    <t xml:space="preserve"> 5 meses</t>
  </si>
  <si>
    <t>6 meses</t>
  </si>
  <si>
    <t xml:space="preserve"> 7 - 11 meses</t>
  </si>
  <si>
    <t>12 - 17 meses</t>
  </si>
  <si>
    <t>18 - 24 meses</t>
  </si>
  <si>
    <t>Ambos Sexos</t>
  </si>
  <si>
    <t>Hombres</t>
  </si>
  <si>
    <t>Mujeres</t>
  </si>
  <si>
    <t>APLICACIÓN PAUTA BREVE</t>
  </si>
  <si>
    <t>RESULTADOS</t>
  </si>
  <si>
    <t>NORMAL</t>
  </si>
  <si>
    <t>ALTERADO</t>
  </si>
  <si>
    <t>SECCIÓN A.2: RESULTADOS DE LA APLICACIÓN DE ESCALA DE EVALUACIÓN DEL DESARROLLO PSICOMOTOR</t>
  </si>
  <si>
    <t>ACTIVIDAD</t>
  </si>
  <si>
    <t>RESULTADO</t>
  </si>
  <si>
    <t xml:space="preserve">TOTAL    </t>
  </si>
  <si>
    <t>POR EDAD</t>
  </si>
  <si>
    <t>MIGRANTES</t>
  </si>
  <si>
    <t>Menor 7 meses</t>
  </si>
  <si>
    <t>7 - 11 meses</t>
  </si>
  <si>
    <t>18 - 23 meses</t>
  </si>
  <si>
    <t>24 - 47 meses</t>
  </si>
  <si>
    <t>48 - 59 meses</t>
  </si>
  <si>
    <t>APLICACIÓN TEST DE DESARROLLO PSICOMOTOR</t>
  </si>
  <si>
    <t>PRIMERA EVALUACIÓN</t>
  </si>
  <si>
    <t>NORMAL CON REZAGO</t>
  </si>
  <si>
    <t>RIESGO</t>
  </si>
  <si>
    <t>RETRASO</t>
  </si>
  <si>
    <t>REEVALUACIÓN</t>
  </si>
  <si>
    <t>NORMAL (desde normal con rezago)</t>
  </si>
  <si>
    <t>NORMAL (desde riesgo)</t>
  </si>
  <si>
    <t>NORMAL (desde retraso)</t>
  </si>
  <si>
    <t>NORMAL CON REZAGO (desde riesgo)</t>
  </si>
  <si>
    <t>NORMAL CON REZAGO (desde retraso)</t>
  </si>
  <si>
    <t>RIESGO (desde retraso)</t>
  </si>
  <si>
    <t>NORMAL CON REZAGO (desde normal con rezago)</t>
  </si>
  <si>
    <t>RIESGO (desde riesgo)</t>
  </si>
  <si>
    <t>RIESGO (desde normal con rezago)</t>
  </si>
  <si>
    <t>RETRASO (desde retraso)</t>
  </si>
  <si>
    <t>RETRASO (desde riesgo)</t>
  </si>
  <si>
    <t>RETRASO (desde normal con rezago)</t>
  </si>
  <si>
    <t>DERIVADOS A ESPECIALIDAD</t>
  </si>
  <si>
    <t>TRASLADO DE ESTABLECIMIENTO</t>
  </si>
  <si>
    <t>SECCIÓN A.3: NIÑOS Y NIÑAS CON REZAGO, DÉFICIT U OTRA VULNERABILIDAD DERIVADOS A ALGUNA MODALIDAD DE ESTIMULACIÓN EN LA PRIMERA EVALUACIÓN</t>
  </si>
  <si>
    <t>NIÑO / A</t>
  </si>
  <si>
    <t>OTRA VULNERABILIDAD</t>
  </si>
  <si>
    <t>SECCIÓN A.4: RESULTADOS DE LA APLICACIÓN DE PROTOCOLO NEUROSENSORIAL</t>
  </si>
  <si>
    <t>APLICACIÓN DE PROTOCOLO NEUROSENSORIAL (1-2 MESES)</t>
  </si>
  <si>
    <t>ANORMAL</t>
  </si>
  <si>
    <t>MUY ANORMAL</t>
  </si>
  <si>
    <t>SECCIÓN A.5:  LACTANCIA MATERNA EN MENORES CONTROLADOS</t>
  </si>
  <si>
    <t>TIPO DE ALIMENTACIÓN</t>
  </si>
  <si>
    <t>TOTAL</t>
  </si>
  <si>
    <t>SEGÚN CONTROL PROGRAMÁTICO</t>
  </si>
  <si>
    <t>Pueblos Originarios</t>
  </si>
  <si>
    <t>Migrantes</t>
  </si>
  <si>
    <t>Del 1° mes</t>
  </si>
  <si>
    <t>Del 3° mes</t>
  </si>
  <si>
    <t>Del 6° mes</t>
  </si>
  <si>
    <t>Del 12° mes</t>
  </si>
  <si>
    <t>Del 24° mes</t>
  </si>
  <si>
    <t>MENORES CONTROLADOS</t>
  </si>
  <si>
    <t>LACTANCIA MATERNA EXCLUSIVA</t>
  </si>
  <si>
    <t>LACTANCIA MATERNA / FORMULA LÁCTEA</t>
  </si>
  <si>
    <t>FORMULA LÁCTEA</t>
  </si>
  <si>
    <t>LACTANCIA MATERNA MAS SÓLIDOS</t>
  </si>
  <si>
    <t>LACTANCIA MATERNA/FORMULA LÁCTEA MAS SÓLIDOS</t>
  </si>
  <si>
    <t>FORMULA LÁCTEA MAS SÓLIDOS</t>
  </si>
  <si>
    <t>SECCION B: EVALUACIÓN, APLICACIÓN Y RESULTADOS DE ESCALAS EN  LA MUJER</t>
  </si>
  <si>
    <t>SECCIÓN B.1: EVALUACIÓN DEL ESTADO NUTRICIONAL A MUJERES CONTROLADAS AL OCTAVO MES POST PARTO</t>
  </si>
  <si>
    <t>ESTADO NUTRICIONAL</t>
  </si>
  <si>
    <t>OBESA</t>
  </si>
  <si>
    <t>SOBREPESO</t>
  </si>
  <si>
    <t>BAJO PESO</t>
  </si>
  <si>
    <t>SECCIÓN B.2: APLICACIÓN DE ESCALA SEGÚN EVALUACIÓN DE RIESGO PSICOSOCIAL ABREVIADA A GESTANTES</t>
  </si>
  <si>
    <t>TIPO</t>
  </si>
  <si>
    <t>TOTAL DE APLICACIONES</t>
  </si>
  <si>
    <t>DERIVADAS A EQUIPO DE CABECERA</t>
  </si>
  <si>
    <t>VIOLENCIA INTRAFAMILIAR</t>
  </si>
  <si>
    <t>EVALUACIÓN AL INGRESO</t>
  </si>
  <si>
    <t>EVALUACIÓN AL TERCER TRIMESTRE</t>
  </si>
  <si>
    <t>SECCIÓN B.3: APLICACIÓN DE ESCALA DE EDIMBURGO A GESTANTES Y MUJERES POST PARTO</t>
  </si>
  <si>
    <t>CONCEPTO</t>
  </si>
  <si>
    <t>RESULTADOS  
10 O MÁS PTOS. O RESULTADO DISTINTO DE 0 EN PREG 10 . (PUERPERAS)</t>
  </si>
  <si>
    <t>RESULTADOS  
13 O MÁS PTOS O RESULTADO DISTINTO DE 0 EN PREG 10. (GESTANTES)</t>
  </si>
  <si>
    <t>TOTAL DE CASOS ALTERADOS DERIVADOS A SALUD MENTAL</t>
  </si>
  <si>
    <t>EVALUACIÓN A GESTANTES</t>
  </si>
  <si>
    <t>PRIMERA EVALUACIÓN (2º control prenatal)</t>
  </si>
  <si>
    <t>REEVALUACIÓN (con puntaje elevado en la primera evaluación)</t>
  </si>
  <si>
    <t>EVALUACIÓN A MUJERES POST PARTO O SÍNTOMAS DE DEPRESIÓN</t>
  </si>
  <si>
    <t>A los 2 meses</t>
  </si>
  <si>
    <t>A los 6 meses</t>
  </si>
  <si>
    <t>SECCIÓN C: RESULTADOS DE LA EVALUACIÓN DEL ESTADO NUTRICIONAL DEL ADOLESCENTE CON CONTROL SALUD INTEGRAL</t>
  </si>
  <si>
    <t>ESTADO 
NUTRICIONAL</t>
  </si>
  <si>
    <t>10 A 14</t>
  </si>
  <si>
    <t>15 A 19</t>
  </si>
  <si>
    <t>OBESOS</t>
  </si>
  <si>
    <t>OBESOS SEVEROS</t>
  </si>
  <si>
    <t>SECCIÓN D: OTRAS EVALUACIONES, APLICACIONES Y RESULTADOS DE ESCALAS EN TODAS LAS EDADES</t>
  </si>
  <si>
    <t>SECCIÓN D.1: APLICACIÓN DE TAMIZAJE PARA EVALUAR EL NIVEL DE RIESGO DE CONSUMO DE  ALCOHOL, TABACO Y OTRAS DROGAS</t>
  </si>
  <si>
    <t>COMPONENTE</t>
  </si>
  <si>
    <t xml:space="preserve">TOTAL              </t>
  </si>
  <si>
    <t>10-14 años</t>
  </si>
  <si>
    <t>15-19 años</t>
  </si>
  <si>
    <t>20-24 años</t>
  </si>
  <si>
    <t>25-44 años</t>
  </si>
  <si>
    <t>45-64 años</t>
  </si>
  <si>
    <t>65-69 años</t>
  </si>
  <si>
    <t>70-79 años</t>
  </si>
  <si>
    <t>80 y más</t>
  </si>
  <si>
    <t>Nº DE AUDIT (EMP/EMPAM)</t>
  </si>
  <si>
    <t>Nº DE AUDIT APLICADO</t>
  </si>
  <si>
    <t>Nº DE ASSIST (EMP/EMPAM)</t>
  </si>
  <si>
    <t>N° DE ASSIST APLICADO</t>
  </si>
  <si>
    <t xml:space="preserve">N° DE CRAFFT EN CONTROL DE SALUD INTEGRAL DEL ADOLESCENTE </t>
  </si>
  <si>
    <t>N° DE CRAFFT APLICADO</t>
  </si>
  <si>
    <t>RESULTADOS DE EVALUACIÓN</t>
  </si>
  <si>
    <t xml:space="preserve">BAJO RIESGO </t>
  </si>
  <si>
    <t>CONSUMO RIESGOSO / INTERMEDIO</t>
  </si>
  <si>
    <t xml:space="preserve">POSIBLE CONSUMO PERJUDICIAL O DEPENDENCIA </t>
  </si>
  <si>
    <t>SECCIÓN D.2: RESULTADOS DE LA APLICACIÓN DE INSTRUMENTO DE VALORACIÓN DE DESEMPEÑO EN COMUNIDAD (IVADEC-CIF)</t>
  </si>
  <si>
    <t>6 -11 meses</t>
  </si>
  <si>
    <t>12 - 23 meses</t>
  </si>
  <si>
    <t>2 - 4 años</t>
  </si>
  <si>
    <t>5 - 9 años</t>
  </si>
  <si>
    <t>10 a 14 años</t>
  </si>
  <si>
    <t>15 a 19 años</t>
  </si>
  <si>
    <t>20 a 24 años</t>
  </si>
  <si>
    <t>25 a 64 años</t>
  </si>
  <si>
    <t>65 a 69 años</t>
  </si>
  <si>
    <t>70 a 79 años</t>
  </si>
  <si>
    <t>80 y más años</t>
  </si>
  <si>
    <t>ORIGEN FÍSICO</t>
  </si>
  <si>
    <t>SIN DISCAPACIDAD</t>
  </si>
  <si>
    <t>DISCAPACIDAD LEVE</t>
  </si>
  <si>
    <t>DISCAPACIDAD MODERADA</t>
  </si>
  <si>
    <t>DISCAPACIDAD SEVERA</t>
  </si>
  <si>
    <t>DISCAPACIDAD PROFUNDA</t>
  </si>
  <si>
    <t>ORIGEN SENSORIAL VISUAL</t>
  </si>
  <si>
    <t>ORIGEN SENSORIAL AUDITIVO</t>
  </si>
  <si>
    <t>ORIGEN MENTAL PSÍQUICO</t>
  </si>
  <si>
    <t>ORIGEN MENTAL INTELECTUAL</t>
  </si>
  <si>
    <t>ORIGEN MÚLTIPLE</t>
  </si>
  <si>
    <t>TOTAL DE EVALUACIONES</t>
  </si>
  <si>
    <t>EVALUACIÓN INGRESO</t>
  </si>
  <si>
    <t>EVALUACIÓN EGRESO</t>
  </si>
  <si>
    <t>SECCION D.3: APLICACIÓN Y RESULTADO DE PAUTA DE EVALUACIÓN Y SALUD MENTAL</t>
  </si>
  <si>
    <t>0 a 4 años</t>
  </si>
  <si>
    <t>5 a 9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</si>
  <si>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</si>
  <si>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</si>
  <si>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</si>
  <si>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</si>
  <si>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</si>
  <si>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</si>
  <si>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</si>
  <si>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</si>
  <si>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70 a 74 años</t>
  </si>
  <si>
    <t>75 a 79 años</t>
  </si>
  <si>
    <t>EVALUACION AL INGRESO</t>
  </si>
  <si>
    <t>BAJO</t>
  </si>
  <si>
    <t>MEDIO</t>
  </si>
  <si>
    <t>ALTO</t>
  </si>
  <si>
    <t>EVALUACION AL EGRESO</t>
  </si>
  <si>
    <t>SECCIÓN D.4: RESULTADO DE APLICACIÓN DE CONDICIÓN DE FUNCIONALIDAD AL EGRESO PROGRAMA "MÁS ADULTOS MAYORES AUTOVALENTES"</t>
  </si>
  <si>
    <t>TIMED UP AND GO</t>
  </si>
  <si>
    <t>MEJORA</t>
  </si>
  <si>
    <t>MANTIENE</t>
  </si>
  <si>
    <t>DISMINUYE</t>
  </si>
  <si>
    <t xml:space="preserve">CUESTIONARIO </t>
  </si>
  <si>
    <t>SECCIÓN D.5: VARIACIÓN  DE RESULTADO DE APLICACIÓN DEL ÍNDICE DE BARTHEL ENTRE EL INGRESO Y EGRESO HOSPITALARIO</t>
  </si>
  <si>
    <t>ÍNDICE DE BARTHEL</t>
  </si>
  <si>
    <t>80 a 84 años</t>
  </si>
  <si>
    <t>85 a 89 años</t>
  </si>
  <si>
    <t>90 y mas años</t>
  </si>
  <si>
    <t>MEJORA PUNTUACIÓN ÍNDICE DE BARTHEL</t>
  </si>
  <si>
    <t>MANTIENE PUNTUACIÓN ÍNDICE DE BARTHEL</t>
  </si>
  <si>
    <t>DISMINUYE PUNTUACIÓN ÍNDICE DE BARTHEL</t>
  </si>
  <si>
    <t xml:space="preserve">PUNTUACIÓN ÍNDICE DE BARTHEL BASAL </t>
  </si>
  <si>
    <t>** * El resultado que se consigna es la comparacion del indice de Barthel aplicado al Ingreso y Egreso de la Hospitalizacion</t>
  </si>
  <si>
    <t>SECCIÓN D.6: APLICACIÓN DE ESCALA ZARIT ABREVIADO EN CUIDADORES DE PERSONAS CON DEPENDENCIA SEVERA</t>
  </si>
  <si>
    <t>ESCALA DE SOBRECARGA DEL CUIDADOR "ZARIT ABREVIADO"</t>
  </si>
  <si>
    <t>65 o más</t>
  </si>
  <si>
    <t>CUIDADORA (O) CON SOBRECARGA INTENSA</t>
  </si>
  <si>
    <t>CUIDADORA (O) SIN SOBRECARGA INTENSA</t>
  </si>
  <si>
    <t>TOTAL CUIDADORES EVALUADOS</t>
  </si>
  <si>
    <t>SECCIÓN D.7: APLICACIÓN Y RESULTADOS DE PAUTA DE EVALUACIÓN CON ENFOQUE DE RIESGO ODONTOLÓGICO (CERO)</t>
  </si>
  <si>
    <t xml:space="preserve">PAUTA CERO </t>
  </si>
  <si>
    <t>NIÑOS, NIÑAS Y ADOLESCENTES RED SENAME</t>
  </si>
  <si>
    <t>&lt;1 año</t>
  </si>
  <si>
    <t>1 año</t>
  </si>
  <si>
    <t>2 años</t>
  </si>
  <si>
    <t xml:space="preserve">3 años </t>
  </si>
  <si>
    <t>4 años</t>
  </si>
  <si>
    <t>5 años</t>
  </si>
  <si>
    <t>6 años</t>
  </si>
  <si>
    <t>7 años</t>
  </si>
  <si>
    <t>8 años</t>
  </si>
  <si>
    <t>9 años</t>
  </si>
  <si>
    <t>Ambos sexos</t>
  </si>
  <si>
    <t>EVALUACIÓN DE RIESGO</t>
  </si>
  <si>
    <t>ALTO RIESGO</t>
  </si>
  <si>
    <t xml:space="preserve">TOTAL </t>
  </si>
  <si>
    <t>SECCION E: APLICACIÓN DE PAUTA DETECCIÓN DE FACTORES DE RIESGO PSICOSOCIAL INFANTIL</t>
  </si>
  <si>
    <t>EVALUACIÓN</t>
  </si>
  <si>
    <t>Pueblo originarios</t>
  </si>
  <si>
    <t>DERIVACIÓN</t>
  </si>
  <si>
    <t>24- 48 meses</t>
  </si>
  <si>
    <t>5 A 9 AÑOS</t>
  </si>
  <si>
    <t>Riesgo</t>
  </si>
  <si>
    <t>Derivadas a equipos de cabecera</t>
  </si>
  <si>
    <t>derivada a MADI  0  4 años</t>
  </si>
  <si>
    <t>Derivado a Salud Mental 5 a 9 años</t>
  </si>
  <si>
    <t>ESCALA DE  RIESGO PSICOSOCIAL EN CONTROL DE SALUD INFANTIL</t>
  </si>
  <si>
    <t xml:space="preserve">SECCIÓN F: TAMIZAJE TRASTORNO ESPECTRO AUTISTA  (MCHAT) </t>
  </si>
  <si>
    <t>Niños/as con Control a los 18 meses</t>
  </si>
  <si>
    <t>Niños/as con alteración de área Lenguaje y/o Social en Control de los 18 meses</t>
  </si>
  <si>
    <t>Niños/as con Tamizaje Trastorno Espectro Autista (MCHAT) realizado   con alteración del área de lenguaje y/o Social en el control de los 18 meses</t>
  </si>
  <si>
    <t xml:space="preserve">Niños/as con Tamizaje Trastorno Espectro Autista (MCHAT) alterado y  con alteración del área de lenguaje y/o Social en el control </t>
  </si>
  <si>
    <t>SECCIÓN G: APLICACIÓN ESCALA MRS EN MUJERES EN EDAD DE CLIMATERIO</t>
  </si>
  <si>
    <t xml:space="preserve">
TOTAL DE APLICACIONES SEGÚN AREA DE AFECTACIÓN 
</t>
  </si>
  <si>
    <t xml:space="preserve">Momento y condiciones de de aplicación </t>
  </si>
  <si>
    <t xml:space="preserve">Ingreso </t>
  </si>
  <si>
    <t>MRS Control</t>
  </si>
  <si>
    <t>Control sin THM</t>
  </si>
  <si>
    <t>Control con THM</t>
  </si>
  <si>
    <t xml:space="preserve">TOTAL APLICACIONES  </t>
  </si>
  <si>
    <t>TOTAL MRS ALTO</t>
  </si>
  <si>
    <t xml:space="preserve">AFECTACIÓN PREDOMINIO SOMÁTICO </t>
  </si>
  <si>
    <t>AFECTACIÓN PREDOMINIO PSICOLÓGICO</t>
  </si>
  <si>
    <t xml:space="preserve">AFECTACIÓN PREDOMINIO UROGENITAL </t>
  </si>
  <si>
    <t>** * El resultado que se consigna es la comparacion del indice de Barthel aplicado al Egreso de la 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</si>
</sst>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Calibri"/>
      <family val="2"/>
      <scheme val="minor"/>
    </font>
    <font>
      <sz val="12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7"/>
      <name val="Verdana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2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6" borderId="31" applyNumberFormat="0" applyFont="0" applyAlignment="0" applyProtection="0"/>
    <xf numFmtId="0" fontId="13" fillId="0" borderId="0"/>
    <xf numFmtId="0" fontId="13" fillId="0" borderId="0"/>
    <xf numFmtId="0" fontId="13" fillId="0" borderId="0"/>
  </cellStyleXfs>
  <cellXfs count="3485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Alignment="1">
      <alignment wrapText="1"/>
    </xf>
    <xf numFmtId="1" fontId="4" fillId="3" borderId="0" xfId="0" applyNumberFormat="1" applyFont="1" applyFill="1"/>
    <xf numFmtId="1" fontId="4" fillId="3" borderId="0" xfId="0" applyNumberFormat="1" applyFont="1" applyFill="1" applyProtection="1">
      <protection locked="0"/>
    </xf>
    <xf numFmtId="1" fontId="4" fillId="4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1" fontId="4" fillId="2" borderId="0" xfId="0" applyNumberFormat="1" applyFont="1" applyFill="1"/>
    <xf numFmtId="1" fontId="3" fillId="2" borderId="0" xfId="0" applyNumberFormat="1" applyFont="1" applyFill="1"/>
    <xf numFmtId="1" fontId="3" fillId="2" borderId="0" xfId="0" applyNumberFormat="1" applyFont="1" applyFill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5" fillId="2" borderId="0" xfId="0" applyNumberFormat="1" applyFont="1" applyFill="1" applyAlignment="1">
      <alignment wrapText="1"/>
    </xf>
    <xf numFmtId="1" fontId="6" fillId="0" borderId="2" xfId="0" applyNumberFormat="1" applyFont="1" applyBorder="1"/>
    <xf numFmtId="1" fontId="6" fillId="2" borderId="2" xfId="0" applyNumberFormat="1" applyFont="1" applyFill="1" applyBorder="1"/>
    <xf numFmtId="1" fontId="6" fillId="2" borderId="0" xfId="0" applyNumberFormat="1" applyFont="1" applyFill="1"/>
    <xf numFmtId="1" fontId="4" fillId="0" borderId="0" xfId="0" applyNumberFormat="1" applyFont="1"/>
    <xf numFmtId="1" fontId="4" fillId="0" borderId="3" xfId="0" applyNumberFormat="1" applyFont="1" applyBorder="1"/>
    <xf numFmtId="1" fontId="4" fillId="0" borderId="4" xfId="0" applyNumberFormat="1" applyFont="1" applyBorder="1"/>
    <xf numFmtId="1" fontId="4" fillId="0" borderId="5" xfId="0" applyNumberFormat="1" applyFont="1" applyBorder="1"/>
    <xf numFmtId="1" fontId="4" fillId="0" borderId="1" xfId="0" applyNumberFormat="1" applyFont="1" applyBorder="1"/>
    <xf numFmtId="1" fontId="4" fillId="3" borderId="1" xfId="0" applyNumberFormat="1" applyFont="1" applyFill="1" applyBorder="1"/>
    <xf numFmtId="1" fontId="2" fillId="3" borderId="13" xfId="0" applyNumberFormat="1" applyFont="1" applyFill="1" applyBorder="1" applyAlignment="1">
      <alignment wrapText="1"/>
    </xf>
    <xf numFmtId="1" fontId="2" fillId="3" borderId="14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1" fontId="2" fillId="3" borderId="20" xfId="0" applyNumberFormat="1" applyFont="1" applyFill="1" applyBorder="1" applyAlignment="1">
      <alignment wrapText="1"/>
    </xf>
    <xf numFmtId="1" fontId="2" fillId="3" borderId="21" xfId="0" applyNumberFormat="1" applyFont="1" applyFill="1" applyBorder="1" applyAlignment="1">
      <alignment wrapText="1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5" borderId="17" xfId="0" applyNumberFormat="1" applyFont="1" applyFill="1" applyBorder="1" applyProtection="1">
      <protection locked="0"/>
    </xf>
    <xf numFmtId="1" fontId="2" fillId="5" borderId="12" xfId="0" applyNumberFormat="1" applyFont="1" applyFill="1" applyBorder="1" applyProtection="1">
      <protection locked="0"/>
    </xf>
    <xf numFmtId="1" fontId="2" fillId="3" borderId="2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top" wrapText="1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right" wrapText="1"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5" borderId="24" xfId="0" applyNumberFormat="1" applyFont="1" applyFill="1" applyBorder="1" applyProtection="1">
      <protection locked="0"/>
    </xf>
    <xf numFmtId="1" fontId="2" fillId="5" borderId="26" xfId="0" applyNumberFormat="1" applyFont="1" applyFill="1" applyBorder="1" applyProtection="1">
      <protection locked="0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right" wrapText="1"/>
    </xf>
    <xf numFmtId="1" fontId="2" fillId="0" borderId="29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2" fillId="6" borderId="32" xfId="1" applyNumberFormat="1" applyFont="1" applyBorder="1" applyProtection="1">
      <protection locked="0"/>
    </xf>
    <xf numFmtId="1" fontId="2" fillId="6" borderId="33" xfId="1" applyNumberFormat="1" applyFont="1" applyBorder="1" applyProtection="1">
      <protection locked="0"/>
    </xf>
    <xf numFmtId="1" fontId="2" fillId="5" borderId="28" xfId="0" applyNumberFormat="1" applyFont="1" applyFill="1" applyBorder="1" applyProtection="1">
      <protection locked="0"/>
    </xf>
    <xf numFmtId="1" fontId="2" fillId="5" borderId="30" xfId="0" applyNumberFormat="1" applyFont="1" applyFill="1" applyBorder="1" applyProtection="1">
      <protection locked="0"/>
    </xf>
    <xf numFmtId="1" fontId="2" fillId="6" borderId="34" xfId="1" applyNumberFormat="1" applyFont="1" applyBorder="1" applyProtection="1">
      <protection locked="0"/>
    </xf>
    <xf numFmtId="1" fontId="2" fillId="3" borderId="35" xfId="0" applyNumberFormat="1" applyFont="1" applyFill="1" applyBorder="1" applyAlignment="1">
      <alignment wrapText="1"/>
    </xf>
    <xf numFmtId="1" fontId="6" fillId="2" borderId="0" xfId="0" applyNumberFormat="1" applyFont="1" applyFill="1" applyAlignment="1">
      <alignment wrapText="1"/>
    </xf>
    <xf numFmtId="1" fontId="3" fillId="3" borderId="0" xfId="0" applyNumberFormat="1" applyFont="1" applyFill="1" applyAlignment="1">
      <alignment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right" wrapText="1"/>
    </xf>
    <xf numFmtId="1" fontId="2" fillId="0" borderId="42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2" fillId="5" borderId="43" xfId="0" applyNumberFormat="1" applyFont="1" applyFill="1" applyBorder="1" applyProtection="1">
      <protection locked="0"/>
    </xf>
    <xf numFmtId="1" fontId="2" fillId="5" borderId="10" xfId="0" applyNumberFormat="1" applyFont="1" applyFill="1" applyBorder="1" applyProtection="1">
      <protection locked="0"/>
    </xf>
    <xf numFmtId="1" fontId="2" fillId="5" borderId="44" xfId="0" applyNumberFormat="1" applyFont="1" applyFill="1" applyBorder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1" fontId="2" fillId="0" borderId="23" xfId="0" applyNumberFormat="1" applyFont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right" wrapText="1"/>
    </xf>
    <xf numFmtId="1" fontId="2" fillId="5" borderId="45" xfId="0" applyNumberFormat="1" applyFont="1" applyFill="1" applyBorder="1" applyProtection="1">
      <protection locked="0"/>
    </xf>
    <xf numFmtId="1" fontId="2" fillId="5" borderId="46" xfId="0" applyNumberFormat="1" applyFont="1" applyFill="1" applyBorder="1" applyProtection="1">
      <protection locked="0"/>
    </xf>
    <xf numFmtId="1" fontId="2" fillId="5" borderId="47" xfId="0" applyNumberFormat="1" applyFont="1" applyFill="1" applyBorder="1" applyProtection="1">
      <protection locked="0"/>
    </xf>
    <xf numFmtId="1" fontId="2" fillId="5" borderId="48" xfId="0" applyNumberFormat="1" applyFont="1" applyFill="1" applyBorder="1" applyProtection="1">
      <protection locked="0"/>
    </xf>
    <xf numFmtId="1" fontId="2" fillId="5" borderId="49" xfId="0" applyNumberFormat="1" applyFont="1" applyFill="1" applyBorder="1" applyProtection="1">
      <protection locked="0"/>
    </xf>
    <xf numFmtId="1" fontId="2" fillId="3" borderId="0" xfId="0" applyNumberFormat="1" applyFont="1" applyFill="1" applyAlignment="1" applyProtection="1">
      <alignment wrapText="1"/>
      <protection locked="0"/>
    </xf>
    <xf numFmtId="1" fontId="2" fillId="0" borderId="50" xfId="0" applyNumberFormat="1" applyFont="1" applyBorder="1" applyAlignment="1">
      <alignment horizontal="left" vertical="center" wrapText="1"/>
    </xf>
    <xf numFmtId="1" fontId="2" fillId="0" borderId="45" xfId="0" applyNumberFormat="1" applyFont="1" applyBorder="1" applyAlignment="1">
      <alignment horizontal="right" wrapText="1"/>
    </xf>
    <xf numFmtId="1" fontId="2" fillId="0" borderId="51" xfId="0" applyNumberFormat="1" applyFont="1" applyBorder="1" applyAlignment="1">
      <alignment horizontal="right" wrapText="1"/>
    </xf>
    <xf numFmtId="1" fontId="2" fillId="0" borderId="49" xfId="0" applyNumberFormat="1" applyFont="1" applyBorder="1" applyAlignment="1">
      <alignment horizontal="right"/>
    </xf>
    <xf numFmtId="1" fontId="2" fillId="5" borderId="52" xfId="0" applyNumberFormat="1" applyFont="1" applyFill="1" applyBorder="1" applyProtection="1">
      <protection locked="0"/>
    </xf>
    <xf numFmtId="1" fontId="2" fillId="5" borderId="53" xfId="0" applyNumberFormat="1" applyFont="1" applyFill="1" applyBorder="1" applyProtection="1">
      <protection locked="0"/>
    </xf>
    <xf numFmtId="1" fontId="2" fillId="5" borderId="54" xfId="0" applyNumberFormat="1" applyFont="1" applyFill="1" applyBorder="1" applyProtection="1">
      <protection locked="0"/>
    </xf>
    <xf numFmtId="1" fontId="2" fillId="5" borderId="55" xfId="0" applyNumberFormat="1" applyFont="1" applyFill="1" applyBorder="1" applyProtection="1">
      <protection locked="0"/>
    </xf>
    <xf numFmtId="1" fontId="2" fillId="5" borderId="56" xfId="0" applyNumberFormat="1" applyFont="1" applyFill="1" applyBorder="1" applyProtection="1">
      <protection locked="0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52" xfId="0" applyNumberFormat="1" applyFont="1" applyBorder="1" applyAlignment="1">
      <alignment horizontal="right" wrapText="1"/>
    </xf>
    <xf numFmtId="1" fontId="2" fillId="0" borderId="58" xfId="0" applyNumberFormat="1" applyFont="1" applyBorder="1" applyAlignment="1">
      <alignment horizontal="right" wrapText="1"/>
    </xf>
    <xf numFmtId="1" fontId="2" fillId="0" borderId="5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right" wrapText="1"/>
    </xf>
    <xf numFmtId="1" fontId="2" fillId="5" borderId="60" xfId="0" applyNumberFormat="1" applyFont="1" applyFill="1" applyBorder="1" applyProtection="1">
      <protection locked="0"/>
    </xf>
    <xf numFmtId="1" fontId="2" fillId="5" borderId="61" xfId="0" applyNumberFormat="1" applyFont="1" applyFill="1" applyBorder="1" applyProtection="1">
      <protection locked="0"/>
    </xf>
    <xf numFmtId="1" fontId="2" fillId="5" borderId="62" xfId="0" applyNumberFormat="1" applyFont="1" applyFill="1" applyBorder="1" applyProtection="1">
      <protection locked="0"/>
    </xf>
    <xf numFmtId="1" fontId="2" fillId="5" borderId="63" xfId="0" applyNumberFormat="1" applyFont="1" applyFill="1" applyBorder="1" applyProtection="1">
      <protection locked="0"/>
    </xf>
    <xf numFmtId="1" fontId="2" fillId="5" borderId="64" xfId="0" applyNumberFormat="1" applyFont="1" applyFill="1" applyBorder="1" applyProtection="1">
      <protection locked="0"/>
    </xf>
    <xf numFmtId="1" fontId="2" fillId="5" borderId="65" xfId="0" applyNumberFormat="1" applyFont="1" applyFill="1" applyBorder="1" applyProtection="1">
      <protection locked="0"/>
    </xf>
    <xf numFmtId="1" fontId="2" fillId="0" borderId="47" xfId="0" applyNumberFormat="1" applyFont="1" applyBorder="1" applyAlignment="1">
      <alignment horizontal="left" vertical="center" wrapText="1"/>
    </xf>
    <xf numFmtId="1" fontId="2" fillId="3" borderId="47" xfId="0" applyNumberFormat="1" applyFont="1" applyFill="1" applyBorder="1" applyAlignment="1">
      <alignment horizontal="left" vertical="center" wrapText="1"/>
    </xf>
    <xf numFmtId="1" fontId="2" fillId="3" borderId="45" xfId="0" applyNumberFormat="1" applyFont="1" applyFill="1" applyBorder="1" applyAlignment="1">
      <alignment horizontal="right" wrapText="1"/>
    </xf>
    <xf numFmtId="1" fontId="2" fillId="3" borderId="51" xfId="0" applyNumberFormat="1" applyFont="1" applyFill="1" applyBorder="1" applyAlignment="1">
      <alignment horizontal="right" wrapText="1"/>
    </xf>
    <xf numFmtId="1" fontId="2" fillId="3" borderId="49" xfId="0" applyNumberFormat="1" applyFont="1" applyFill="1" applyBorder="1" applyAlignment="1">
      <alignment horizontal="right"/>
    </xf>
    <xf numFmtId="0" fontId="2" fillId="0" borderId="0" xfId="0" applyFont="1"/>
    <xf numFmtId="1" fontId="2" fillId="5" borderId="66" xfId="0" applyNumberFormat="1" applyFont="1" applyFill="1" applyBorder="1" applyProtection="1">
      <protection locked="0"/>
    </xf>
    <xf numFmtId="1" fontId="2" fillId="5" borderId="67" xfId="0" applyNumberFormat="1" applyFont="1" applyFill="1" applyBorder="1" applyProtection="1">
      <protection locked="0"/>
    </xf>
    <xf numFmtId="1" fontId="2" fillId="5" borderId="68" xfId="0" applyNumberFormat="1" applyFont="1" applyFill="1" applyBorder="1" applyProtection="1">
      <protection locked="0"/>
    </xf>
    <xf numFmtId="1" fontId="2" fillId="5" borderId="69" xfId="0" applyNumberFormat="1" applyFont="1" applyFill="1" applyBorder="1" applyProtection="1">
      <protection locked="0"/>
    </xf>
    <xf numFmtId="1" fontId="2" fillId="5" borderId="70" xfId="0" applyNumberFormat="1" applyFont="1" applyFill="1" applyBorder="1" applyProtection="1">
      <protection locked="0"/>
    </xf>
    <xf numFmtId="0" fontId="2" fillId="0" borderId="57" xfId="0" applyFont="1" applyBorder="1"/>
    <xf numFmtId="1" fontId="2" fillId="0" borderId="71" xfId="0" applyNumberFormat="1" applyFont="1" applyBorder="1" applyAlignment="1">
      <alignment horizontal="right" wrapText="1"/>
    </xf>
    <xf numFmtId="1" fontId="2" fillId="0" borderId="72" xfId="0" applyNumberFormat="1" applyFont="1" applyBorder="1" applyAlignment="1">
      <alignment horizontal="right" wrapText="1"/>
    </xf>
    <xf numFmtId="1" fontId="2" fillId="0" borderId="73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 horizontal="right" wrapText="1"/>
    </xf>
    <xf numFmtId="1" fontId="2" fillId="0" borderId="74" xfId="0" applyNumberFormat="1" applyFont="1" applyBorder="1" applyAlignment="1">
      <alignment horizontal="right" wrapText="1"/>
    </xf>
    <xf numFmtId="1" fontId="2" fillId="0" borderId="70" xfId="0" applyNumberFormat="1" applyFont="1" applyBorder="1" applyAlignment="1">
      <alignment horizontal="right"/>
    </xf>
    <xf numFmtId="1" fontId="2" fillId="0" borderId="76" xfId="0" applyNumberFormat="1" applyFont="1" applyBorder="1" applyAlignment="1">
      <alignment horizontal="left" vertical="center" wrapText="1"/>
    </xf>
    <xf numFmtId="1" fontId="2" fillId="0" borderId="77" xfId="0" applyNumberFormat="1" applyFont="1" applyBorder="1" applyAlignment="1">
      <alignment horizontal="right" wrapText="1"/>
    </xf>
    <xf numFmtId="1" fontId="2" fillId="0" borderId="78" xfId="0" applyNumberFormat="1" applyFont="1" applyBorder="1" applyAlignment="1">
      <alignment horizontal="right" wrapText="1"/>
    </xf>
    <xf numFmtId="1" fontId="2" fillId="0" borderId="79" xfId="0" applyNumberFormat="1" applyFont="1" applyBorder="1" applyAlignment="1">
      <alignment horizontal="right"/>
    </xf>
    <xf numFmtId="1" fontId="2" fillId="5" borderId="77" xfId="0" applyNumberFormat="1" applyFont="1" applyFill="1" applyBorder="1" applyProtection="1">
      <protection locked="0"/>
    </xf>
    <xf numFmtId="1" fontId="2" fillId="5" borderId="80" xfId="0" applyNumberFormat="1" applyFont="1" applyFill="1" applyBorder="1" applyProtection="1">
      <protection locked="0"/>
    </xf>
    <xf numFmtId="1" fontId="2" fillId="5" borderId="81" xfId="0" applyNumberFormat="1" applyFont="1" applyFill="1" applyBorder="1" applyProtection="1">
      <protection locked="0"/>
    </xf>
    <xf numFmtId="1" fontId="2" fillId="5" borderId="82" xfId="0" applyNumberFormat="1" applyFont="1" applyFill="1" applyBorder="1" applyProtection="1">
      <protection locked="0"/>
    </xf>
    <xf numFmtId="1" fontId="2" fillId="5" borderId="79" xfId="0" applyNumberFormat="1" applyFont="1" applyFill="1" applyBorder="1" applyProtection="1">
      <protection locked="0"/>
    </xf>
    <xf numFmtId="1" fontId="2" fillId="0" borderId="83" xfId="0" applyNumberFormat="1" applyFont="1" applyBorder="1" applyAlignment="1">
      <alignment horizontal="left" vertical="center" wrapText="1"/>
    </xf>
    <xf numFmtId="1" fontId="2" fillId="0" borderId="36" xfId="0" applyNumberFormat="1" applyFont="1" applyBorder="1" applyAlignment="1">
      <alignment horizontal="left" vertical="center" wrapText="1"/>
    </xf>
    <xf numFmtId="1" fontId="6" fillId="0" borderId="11" xfId="0" applyNumberFormat="1" applyFont="1" applyBorder="1"/>
    <xf numFmtId="1" fontId="2" fillId="0" borderId="1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vertical="center" wrapText="1"/>
    </xf>
    <xf numFmtId="1" fontId="2" fillId="0" borderId="25" xfId="0" applyNumberFormat="1" applyFont="1" applyBorder="1" applyAlignment="1">
      <alignment vertical="center" wrapText="1"/>
    </xf>
    <xf numFmtId="1" fontId="2" fillId="0" borderId="26" xfId="0" applyNumberFormat="1" applyFont="1" applyBorder="1"/>
    <xf numFmtId="1" fontId="2" fillId="3" borderId="22" xfId="0" applyNumberFormat="1" applyFont="1" applyFill="1" applyBorder="1" applyAlignment="1">
      <alignment vertical="center"/>
    </xf>
    <xf numFmtId="1" fontId="2" fillId="0" borderId="45" xfId="0" applyNumberFormat="1" applyFont="1" applyBorder="1" applyAlignment="1">
      <alignment vertical="center" wrapText="1"/>
    </xf>
    <xf numFmtId="1" fontId="2" fillId="0" borderId="51" xfId="0" applyNumberFormat="1" applyFont="1" applyBorder="1" applyAlignment="1">
      <alignment vertical="center" wrapText="1"/>
    </xf>
    <xf numFmtId="1" fontId="2" fillId="0" borderId="49" xfId="0" applyNumberFormat="1" applyFont="1" applyBorder="1"/>
    <xf numFmtId="1" fontId="2" fillId="0" borderId="28" xfId="0" applyNumberFormat="1" applyFont="1" applyBorder="1" applyAlignment="1">
      <alignment vertical="center" wrapText="1"/>
    </xf>
    <xf numFmtId="1" fontId="2" fillId="0" borderId="59" xfId="0" applyNumberFormat="1" applyFont="1" applyBorder="1" applyAlignment="1">
      <alignment vertical="center" wrapText="1"/>
    </xf>
    <xf numFmtId="1" fontId="2" fillId="0" borderId="30" xfId="0" applyNumberFormat="1" applyFont="1" applyBorder="1"/>
    <xf numFmtId="1" fontId="2" fillId="0" borderId="17" xfId="0" applyNumberFormat="1" applyFont="1" applyBorder="1" applyAlignment="1">
      <alignment vertical="center" wrapText="1"/>
    </xf>
    <xf numFmtId="1" fontId="2" fillId="0" borderId="41" xfId="0" applyNumberFormat="1" applyFont="1" applyBorder="1" applyAlignment="1">
      <alignment vertical="center" wrapText="1"/>
    </xf>
    <xf numFmtId="1" fontId="2" fillId="0" borderId="12" xfId="0" applyNumberFormat="1" applyFont="1" applyBorder="1"/>
    <xf numFmtId="1" fontId="2" fillId="0" borderId="17" xfId="0" applyNumberFormat="1" applyFont="1" applyBorder="1" applyAlignment="1">
      <alignment horizontal="right" wrapText="1"/>
    </xf>
    <xf numFmtId="1" fontId="2" fillId="0" borderId="41" xfId="0" applyNumberFormat="1" applyFont="1" applyBorder="1" applyAlignment="1">
      <alignment horizontal="right" wrapText="1"/>
    </xf>
    <xf numFmtId="1" fontId="2" fillId="0" borderId="17" xfId="0" applyNumberFormat="1" applyFont="1" applyBorder="1"/>
    <xf numFmtId="1" fontId="2" fillId="0" borderId="10" xfId="0" applyNumberFormat="1" applyFont="1" applyBorder="1"/>
    <xf numFmtId="1" fontId="2" fillId="0" borderId="43" xfId="0" applyNumberFormat="1" applyFont="1" applyBorder="1"/>
    <xf numFmtId="1" fontId="2" fillId="0" borderId="45" xfId="0" applyNumberFormat="1" applyFont="1" applyBorder="1" applyAlignment="1">
      <alignment horizontal="right"/>
    </xf>
    <xf numFmtId="1" fontId="2" fillId="0" borderId="51" xfId="0" applyNumberFormat="1" applyFont="1" applyBorder="1" applyAlignment="1">
      <alignment horizontal="right"/>
    </xf>
    <xf numFmtId="1" fontId="8" fillId="2" borderId="0" xfId="0" applyNumberFormat="1" applyFont="1" applyFill="1"/>
    <xf numFmtId="1" fontId="2" fillId="0" borderId="11" xfId="0" applyNumberFormat="1" applyFont="1" applyBorder="1" applyAlignment="1">
      <alignment horizontal="center" vertical="center" wrapText="1"/>
    </xf>
    <xf numFmtId="1" fontId="2" fillId="3" borderId="86" xfId="0" applyNumberFormat="1" applyFont="1" applyFill="1" applyBorder="1"/>
    <xf numFmtId="1" fontId="4" fillId="3" borderId="86" xfId="0" applyNumberFormat="1" applyFont="1" applyFill="1" applyBorder="1"/>
    <xf numFmtId="1" fontId="2" fillId="5" borderId="18" xfId="0" applyNumberFormat="1" applyFont="1" applyFill="1" applyBorder="1" applyProtection="1">
      <protection locked="0"/>
    </xf>
    <xf numFmtId="1" fontId="2" fillId="5" borderId="87" xfId="0" applyNumberFormat="1" applyFont="1" applyFill="1" applyBorder="1" applyProtection="1">
      <protection locked="0"/>
    </xf>
    <xf numFmtId="1" fontId="2" fillId="5" borderId="88" xfId="0" applyNumberFormat="1" applyFont="1" applyFill="1" applyBorder="1" applyProtection="1">
      <protection locked="0"/>
    </xf>
    <xf numFmtId="1" fontId="4" fillId="3" borderId="89" xfId="0" applyNumberFormat="1" applyFont="1" applyFill="1" applyBorder="1"/>
    <xf numFmtId="1" fontId="2" fillId="0" borderId="49" xfId="0" applyNumberFormat="1" applyFont="1" applyBorder="1" applyAlignment="1">
      <alignment horizontal="right" wrapText="1"/>
    </xf>
    <xf numFmtId="1" fontId="2" fillId="5" borderId="90" xfId="0" applyNumberFormat="1" applyFont="1" applyFill="1" applyBorder="1" applyProtection="1">
      <protection locked="0"/>
    </xf>
    <xf numFmtId="1" fontId="2" fillId="5" borderId="91" xfId="0" applyNumberFormat="1" applyFont="1" applyFill="1" applyBorder="1" applyProtection="1">
      <protection locked="0"/>
    </xf>
    <xf numFmtId="1" fontId="2" fillId="7" borderId="45" xfId="0" applyNumberFormat="1" applyFont="1" applyFill="1" applyBorder="1"/>
    <xf numFmtId="1" fontId="2" fillId="7" borderId="46" xfId="0" applyNumberFormat="1" applyFont="1" applyFill="1" applyBorder="1"/>
    <xf numFmtId="1" fontId="2" fillId="7" borderId="48" xfId="0" applyNumberFormat="1" applyFont="1" applyFill="1" applyBorder="1"/>
    <xf numFmtId="1" fontId="2" fillId="5" borderId="92" xfId="0" applyNumberFormat="1" applyFont="1" applyFill="1" applyBorder="1" applyProtection="1">
      <protection locked="0"/>
    </xf>
    <xf numFmtId="1" fontId="2" fillId="3" borderId="89" xfId="0" applyNumberFormat="1" applyFont="1" applyFill="1" applyBorder="1"/>
    <xf numFmtId="1" fontId="4" fillId="4" borderId="0" xfId="0" applyNumberFormat="1" applyFont="1" applyFill="1" applyProtection="1"/>
    <xf numFmtId="1" fontId="2" fillId="0" borderId="53" xfId="0" applyNumberFormat="1" applyFont="1" applyBorder="1" applyAlignment="1">
      <alignment horizontal="right" wrapText="1"/>
    </xf>
    <xf numFmtId="1" fontId="2" fillId="5" borderId="94" xfId="0" applyNumberFormat="1" applyFont="1" applyFill="1" applyBorder="1" applyProtection="1">
      <protection locked="0"/>
    </xf>
    <xf numFmtId="1" fontId="2" fillId="7" borderId="52" xfId="0" applyNumberFormat="1" applyFont="1" applyFill="1" applyBorder="1"/>
    <xf numFmtId="1" fontId="2" fillId="7" borderId="56" xfId="0" applyNumberFormat="1" applyFont="1" applyFill="1" applyBorder="1"/>
    <xf numFmtId="1" fontId="2" fillId="7" borderId="54" xfId="0" applyNumberFormat="1" applyFont="1" applyFill="1" applyBorder="1"/>
    <xf numFmtId="1" fontId="2" fillId="7" borderId="55" xfId="0" applyNumberFormat="1" applyFont="1" applyFill="1" applyBorder="1"/>
    <xf numFmtId="1" fontId="2" fillId="6" borderId="95" xfId="1" applyNumberFormat="1" applyFont="1" applyBorder="1" applyProtection="1">
      <protection locked="0"/>
    </xf>
    <xf numFmtId="1" fontId="2" fillId="6" borderId="96" xfId="1" applyNumberFormat="1" applyFont="1" applyBorder="1" applyProtection="1">
      <protection locked="0"/>
    </xf>
    <xf numFmtId="1" fontId="2" fillId="6" borderId="97" xfId="1" applyNumberFormat="1" applyFont="1" applyBorder="1" applyProtection="1">
      <protection locked="0"/>
    </xf>
    <xf numFmtId="1" fontId="2" fillId="6" borderId="98" xfId="1" applyNumberFormat="1" applyFont="1" applyBorder="1" applyProtection="1">
      <protection locked="0"/>
    </xf>
    <xf numFmtId="1" fontId="5" fillId="3" borderId="0" xfId="0" applyNumberFormat="1" applyFont="1" applyFill="1" applyAlignment="1">
      <alignment wrapText="1"/>
    </xf>
    <xf numFmtId="1" fontId="2" fillId="3" borderId="89" xfId="0" applyNumberFormat="1" applyFont="1" applyFill="1" applyBorder="1" applyAlignment="1">
      <alignment wrapText="1"/>
    </xf>
    <xf numFmtId="1" fontId="2" fillId="7" borderId="53" xfId="0" applyNumberFormat="1" applyFont="1" applyFill="1" applyBorder="1"/>
    <xf numFmtId="1" fontId="2" fillId="3" borderId="99" xfId="0" applyNumberFormat="1" applyFont="1" applyFill="1" applyBorder="1" applyAlignment="1">
      <alignment wrapText="1"/>
    </xf>
    <xf numFmtId="1" fontId="4" fillId="3" borderId="0" xfId="0" applyNumberFormat="1" applyFont="1" applyFill="1" applyBorder="1"/>
    <xf numFmtId="1" fontId="2" fillId="7" borderId="66" xfId="0" applyNumberFormat="1" applyFont="1" applyFill="1" applyBorder="1"/>
    <xf numFmtId="1" fontId="2" fillId="7" borderId="67" xfId="0" applyNumberFormat="1" applyFont="1" applyFill="1" applyBorder="1"/>
    <xf numFmtId="1" fontId="2" fillId="0" borderId="100" xfId="0" applyNumberFormat="1" applyFont="1" applyBorder="1" applyAlignment="1">
      <alignment horizontal="right" wrapText="1"/>
    </xf>
    <xf numFmtId="1" fontId="2" fillId="0" borderId="30" xfId="0" applyNumberFormat="1" applyFont="1" applyBorder="1" applyAlignment="1">
      <alignment horizontal="right" wrapText="1"/>
    </xf>
    <xf numFmtId="1" fontId="2" fillId="7" borderId="28" xfId="0" applyNumberFormat="1" applyFont="1" applyFill="1" applyBorder="1"/>
    <xf numFmtId="1" fontId="2" fillId="7" borderId="60" xfId="0" applyNumberFormat="1" applyFont="1" applyFill="1" applyBorder="1"/>
    <xf numFmtId="1" fontId="2" fillId="8" borderId="28" xfId="0" applyNumberFormat="1" applyFont="1" applyFill="1" applyBorder="1" applyProtection="1">
      <protection locked="0"/>
    </xf>
    <xf numFmtId="1" fontId="2" fillId="8" borderId="60" xfId="0" applyNumberFormat="1" applyFont="1" applyFill="1" applyBorder="1" applyProtection="1">
      <protection locked="0"/>
    </xf>
    <xf numFmtId="1" fontId="2" fillId="5" borderId="100" xfId="0" applyNumberFormat="1" applyFont="1" applyFill="1" applyBorder="1" applyProtection="1">
      <protection locked="0"/>
    </xf>
    <xf numFmtId="1" fontId="2" fillId="5" borderId="2" xfId="0" applyNumberFormat="1" applyFont="1" applyFill="1" applyBorder="1" applyProtection="1">
      <protection locked="0"/>
    </xf>
    <xf numFmtId="1" fontId="2" fillId="5" borderId="15" xfId="0" applyNumberFormat="1" applyFont="1" applyFill="1" applyBorder="1" applyProtection="1">
      <protection locked="0"/>
    </xf>
    <xf numFmtId="1" fontId="2" fillId="5" borderId="101" xfId="0" applyNumberFormat="1" applyFont="1" applyFill="1" applyBorder="1" applyProtection="1">
      <protection locked="0"/>
    </xf>
    <xf numFmtId="1" fontId="2" fillId="5" borderId="102" xfId="0" applyNumberFormat="1" applyFont="1" applyFill="1" applyBorder="1" applyProtection="1">
      <protection locked="0"/>
    </xf>
    <xf numFmtId="1" fontId="6" fillId="3" borderId="0" xfId="0" applyNumberFormat="1" applyFont="1" applyFill="1"/>
    <xf numFmtId="1" fontId="9" fillId="3" borderId="89" xfId="0" applyNumberFormat="1" applyFont="1" applyFill="1" applyBorder="1"/>
    <xf numFmtId="1" fontId="5" fillId="3" borderId="0" xfId="0" applyNumberFormat="1" applyFont="1" applyFill="1"/>
    <xf numFmtId="1" fontId="2" fillId="2" borderId="22" xfId="0" applyNumberFormat="1" applyFont="1" applyFill="1" applyBorder="1"/>
    <xf numFmtId="1" fontId="1" fillId="2" borderId="0" xfId="0" applyNumberFormat="1" applyFont="1" applyFill="1" applyAlignment="1">
      <alignment wrapText="1"/>
    </xf>
    <xf numFmtId="1" fontId="2" fillId="0" borderId="104" xfId="0" applyNumberFormat="1" applyFont="1" applyBorder="1"/>
    <xf numFmtId="1" fontId="2" fillId="0" borderId="89" xfId="0" applyNumberFormat="1" applyFont="1" applyBorder="1" applyAlignment="1">
      <alignment wrapText="1"/>
    </xf>
    <xf numFmtId="1" fontId="2" fillId="5" borderId="105" xfId="0" applyNumberFormat="1" applyFont="1" applyFill="1" applyBorder="1" applyProtection="1">
      <protection locked="0"/>
    </xf>
    <xf numFmtId="1" fontId="2" fillId="5" borderId="57" xfId="0" applyNumberFormat="1" applyFont="1" applyFill="1" applyBorder="1" applyProtection="1">
      <protection locked="0"/>
    </xf>
    <xf numFmtId="1" fontId="2" fillId="5" borderId="27" xfId="0" applyNumberFormat="1" applyFont="1" applyFill="1" applyBorder="1" applyProtection="1">
      <protection locked="0"/>
    </xf>
    <xf numFmtId="1" fontId="1" fillId="3" borderId="0" xfId="0" applyNumberFormat="1" applyFont="1" applyFill="1" applyAlignment="1">
      <alignment wrapText="1"/>
    </xf>
    <xf numFmtId="1" fontId="2" fillId="0" borderId="104" xfId="0" applyNumberFormat="1" applyFont="1" applyBorder="1" applyAlignment="1">
      <alignment horizontal="center" vertical="center" wrapText="1"/>
    </xf>
    <xf numFmtId="1" fontId="2" fillId="5" borderId="23" xfId="0" applyNumberFormat="1" applyFont="1" applyFill="1" applyBorder="1" applyProtection="1">
      <protection locked="0"/>
    </xf>
    <xf numFmtId="1" fontId="2" fillId="5" borderId="40" xfId="0" applyNumberFormat="1" applyFont="1" applyFill="1" applyBorder="1" applyProtection="1">
      <protection locked="0"/>
    </xf>
    <xf numFmtId="1" fontId="2" fillId="3" borderId="110" xfId="0" applyNumberFormat="1" applyFont="1" applyFill="1" applyBorder="1" applyAlignment="1">
      <alignment wrapText="1"/>
    </xf>
    <xf numFmtId="1" fontId="2" fillId="3" borderId="111" xfId="0" applyNumberFormat="1" applyFont="1" applyFill="1" applyBorder="1" applyAlignment="1">
      <alignment wrapText="1"/>
    </xf>
    <xf numFmtId="1" fontId="6" fillId="3" borderId="89" xfId="0" applyNumberFormat="1" applyFont="1" applyFill="1" applyBorder="1"/>
    <xf numFmtId="1" fontId="2" fillId="0" borderId="103" xfId="0" applyNumberFormat="1" applyFont="1" applyBorder="1" applyAlignment="1">
      <alignment horizontal="center" vertical="center" wrapText="1"/>
    </xf>
    <xf numFmtId="1" fontId="11" fillId="0" borderId="104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left" wrapText="1"/>
    </xf>
    <xf numFmtId="1" fontId="2" fillId="3" borderId="114" xfId="0" applyNumberFormat="1" applyFont="1" applyFill="1" applyBorder="1" applyAlignment="1">
      <alignment wrapText="1"/>
    </xf>
    <xf numFmtId="1" fontId="2" fillId="0" borderId="108" xfId="0" applyNumberFormat="1" applyFont="1" applyBorder="1" applyAlignment="1">
      <alignment vertical="center" wrapText="1"/>
    </xf>
    <xf numFmtId="1" fontId="2" fillId="9" borderId="109" xfId="0" applyNumberFormat="1" applyFont="1" applyFill="1" applyBorder="1"/>
    <xf numFmtId="1" fontId="2" fillId="3" borderId="89" xfId="0" applyNumberFormat="1" applyFont="1" applyFill="1" applyBorder="1" applyAlignment="1">
      <alignment vertical="center"/>
    </xf>
    <xf numFmtId="1" fontId="2" fillId="0" borderId="68" xfId="0" applyNumberFormat="1" applyFont="1" applyBorder="1" applyAlignment="1">
      <alignment vertical="center" wrapText="1"/>
    </xf>
    <xf numFmtId="1" fontId="2" fillId="5" borderId="83" xfId="0" applyNumberFormat="1" applyFont="1" applyFill="1" applyBorder="1" applyProtection="1">
      <protection locked="0"/>
    </xf>
    <xf numFmtId="1" fontId="2" fillId="9" borderId="70" xfId="0" applyNumberFormat="1" applyFont="1" applyFill="1" applyBorder="1"/>
    <xf numFmtId="1" fontId="2" fillId="5" borderId="115" xfId="0" applyNumberFormat="1" applyFont="1" applyFill="1" applyBorder="1" applyProtection="1">
      <protection locked="0"/>
    </xf>
    <xf numFmtId="1" fontId="2" fillId="0" borderId="76" xfId="0" applyNumberFormat="1" applyFont="1" applyBorder="1" applyAlignment="1">
      <alignment vertical="center" wrapText="1"/>
    </xf>
    <xf numFmtId="1" fontId="2" fillId="5" borderId="76" xfId="0" applyNumberFormat="1" applyFont="1" applyFill="1" applyBorder="1" applyProtection="1">
      <protection locked="0"/>
    </xf>
    <xf numFmtId="1" fontId="2" fillId="7" borderId="79" xfId="0" applyNumberFormat="1" applyFont="1" applyFill="1" applyBorder="1"/>
    <xf numFmtId="1" fontId="2" fillId="0" borderId="27" xfId="0" applyNumberFormat="1" applyFont="1" applyBorder="1" applyAlignment="1">
      <alignment vertical="center" wrapText="1"/>
    </xf>
    <xf numFmtId="1" fontId="2" fillId="7" borderId="30" xfId="0" applyNumberFormat="1" applyFont="1" applyFill="1" applyBorder="1"/>
    <xf numFmtId="1" fontId="2" fillId="0" borderId="0" xfId="0" applyNumberFormat="1" applyFont="1" applyAlignment="1">
      <alignment wrapText="1"/>
    </xf>
    <xf numFmtId="1" fontId="2" fillId="0" borderId="0" xfId="0" applyNumberFormat="1" applyFont="1"/>
    <xf numFmtId="1" fontId="2" fillId="3" borderId="118" xfId="0" applyNumberFormat="1" applyFont="1" applyFill="1" applyBorder="1" applyAlignment="1">
      <alignment wrapText="1"/>
    </xf>
    <xf numFmtId="1" fontId="1" fillId="3" borderId="89" xfId="0" applyNumberFormat="1" applyFont="1" applyFill="1" applyBorder="1" applyAlignment="1">
      <alignment wrapText="1"/>
    </xf>
    <xf numFmtId="1" fontId="2" fillId="0" borderId="121" xfId="0" applyNumberFormat="1" applyFont="1" applyBorder="1" applyAlignment="1">
      <alignment wrapText="1"/>
    </xf>
    <xf numFmtId="1" fontId="2" fillId="0" borderId="124" xfId="0" applyNumberFormat="1" applyFont="1" applyBorder="1" applyAlignment="1">
      <alignment horizontal="center" vertical="center" wrapText="1"/>
    </xf>
    <xf numFmtId="1" fontId="2" fillId="0" borderId="125" xfId="0" applyNumberFormat="1" applyFont="1" applyBorder="1" applyAlignment="1">
      <alignment horizontal="center" vertical="center" wrapText="1"/>
    </xf>
    <xf numFmtId="1" fontId="2" fillId="0" borderId="107" xfId="0" applyNumberFormat="1" applyFont="1" applyBorder="1" applyAlignment="1">
      <alignment horizontal="center" vertical="center" wrapText="1"/>
    </xf>
    <xf numFmtId="1" fontId="2" fillId="0" borderId="126" xfId="0" applyNumberFormat="1" applyFont="1" applyBorder="1" applyAlignment="1">
      <alignment horizontal="center" vertical="center" wrapText="1"/>
    </xf>
    <xf numFmtId="1" fontId="2" fillId="0" borderId="126" xfId="0" applyNumberFormat="1" applyFont="1" applyBorder="1"/>
    <xf numFmtId="1" fontId="2" fillId="0" borderId="125" xfId="0" applyNumberFormat="1" applyFont="1" applyBorder="1"/>
    <xf numFmtId="1" fontId="2" fillId="0" borderId="107" xfId="0" applyNumberFormat="1" applyFont="1" applyBorder="1"/>
    <xf numFmtId="1" fontId="2" fillId="0" borderId="106" xfId="0" applyNumberFormat="1" applyFont="1" applyBorder="1"/>
    <xf numFmtId="1" fontId="2" fillId="0" borderId="127" xfId="0" applyNumberFormat="1" applyFont="1" applyBorder="1"/>
    <xf numFmtId="1" fontId="9" fillId="0" borderId="89" xfId="0" applyNumberFormat="1" applyFont="1" applyBorder="1"/>
    <xf numFmtId="1" fontId="2" fillId="0" borderId="129" xfId="0" applyNumberFormat="1" applyFont="1" applyBorder="1"/>
    <xf numFmtId="1" fontId="2" fillId="0" borderId="88" xfId="0" applyNumberFormat="1" applyFont="1" applyBorder="1"/>
    <xf numFmtId="1" fontId="2" fillId="5" borderId="129" xfId="0" applyNumberFormat="1" applyFont="1" applyFill="1" applyBorder="1" applyProtection="1">
      <protection locked="0"/>
    </xf>
    <xf numFmtId="1" fontId="2" fillId="0" borderId="130" xfId="0" applyNumberFormat="1" applyFont="1" applyBorder="1" applyAlignment="1">
      <alignment wrapText="1"/>
    </xf>
    <xf numFmtId="1" fontId="1" fillId="3" borderId="130" xfId="0" applyNumberFormat="1" applyFont="1" applyFill="1" applyBorder="1" applyAlignment="1">
      <alignment wrapText="1"/>
    </xf>
    <xf numFmtId="1" fontId="9" fillId="0" borderId="130" xfId="0" applyNumberFormat="1" applyFont="1" applyBorder="1"/>
    <xf numFmtId="1" fontId="2" fillId="0" borderId="45" xfId="0" applyNumberFormat="1" applyFont="1" applyBorder="1"/>
    <xf numFmtId="1" fontId="2" fillId="0" borderId="90" xfId="0" applyNumberFormat="1" applyFont="1" applyBorder="1"/>
    <xf numFmtId="1" fontId="2" fillId="0" borderId="131" xfId="0" applyNumberFormat="1" applyFont="1" applyBorder="1"/>
    <xf numFmtId="1" fontId="2" fillId="5" borderId="131" xfId="0" applyNumberFormat="1" applyFont="1" applyFill="1" applyBorder="1" applyProtection="1">
      <protection locked="0"/>
    </xf>
    <xf numFmtId="1" fontId="2" fillId="0" borderId="66" xfId="0" applyNumberFormat="1" applyFont="1" applyBorder="1"/>
    <xf numFmtId="1" fontId="2" fillId="0" borderId="132" xfId="0" applyNumberFormat="1" applyFont="1" applyBorder="1"/>
    <xf numFmtId="1" fontId="2" fillId="0" borderId="70" xfId="0" applyNumberFormat="1" applyFont="1" applyBorder="1"/>
    <xf numFmtId="1" fontId="2" fillId="0" borderId="28" xfId="0" applyNumberFormat="1" applyFont="1" applyBorder="1"/>
    <xf numFmtId="1" fontId="2" fillId="0" borderId="102" xfId="0" applyNumberFormat="1" applyFont="1" applyBorder="1"/>
    <xf numFmtId="1" fontId="9" fillId="0" borderId="0" xfId="0" applyNumberFormat="1" applyFont="1"/>
    <xf numFmtId="1" fontId="9" fillId="3" borderId="0" xfId="0" applyNumberFormat="1" applyFont="1" applyFill="1"/>
    <xf numFmtId="1" fontId="9" fillId="4" borderId="0" xfId="0" applyNumberFormat="1" applyFont="1" applyFill="1" applyProtection="1">
      <protection locked="0"/>
    </xf>
    <xf numFmtId="1" fontId="9" fillId="2" borderId="0" xfId="0" applyNumberFormat="1" applyFont="1" applyFill="1"/>
    <xf numFmtId="1" fontId="6" fillId="0" borderId="0" xfId="0" applyNumberFormat="1" applyFont="1" applyAlignment="1">
      <alignment wrapText="1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Protection="1">
      <protection locked="0"/>
    </xf>
    <xf numFmtId="1" fontId="2" fillId="0" borderId="135" xfId="0" applyNumberFormat="1" applyFont="1" applyBorder="1" applyAlignment="1">
      <alignment horizontal="center" vertical="center" wrapText="1"/>
    </xf>
    <xf numFmtId="1" fontId="2" fillId="0" borderId="12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right"/>
    </xf>
    <xf numFmtId="1" fontId="2" fillId="0" borderId="109" xfId="0" applyNumberFormat="1" applyFont="1" applyBorder="1" applyAlignment="1">
      <alignment horizontal="right"/>
    </xf>
    <xf numFmtId="1" fontId="2" fillId="9" borderId="24" xfId="0" applyNumberFormat="1" applyFont="1" applyFill="1" applyBorder="1"/>
    <xf numFmtId="1" fontId="2" fillId="9" borderId="136" xfId="0" applyNumberFormat="1" applyFont="1" applyFill="1" applyBorder="1"/>
    <xf numFmtId="1" fontId="2" fillId="5" borderId="108" xfId="0" applyNumberFormat="1" applyFont="1" applyFill="1" applyBorder="1" applyProtection="1">
      <protection locked="0"/>
    </xf>
    <xf numFmtId="1" fontId="2" fillId="0" borderId="52" xfId="0" applyNumberFormat="1" applyFont="1" applyBorder="1" applyAlignment="1">
      <alignment horizontal="right"/>
    </xf>
    <xf numFmtId="1" fontId="2" fillId="0" borderId="58" xfId="0" applyNumberFormat="1" applyFont="1" applyBorder="1" applyAlignment="1">
      <alignment horizontal="right"/>
    </xf>
    <xf numFmtId="1" fontId="2" fillId="9" borderId="52" xfId="0" applyNumberFormat="1" applyFont="1" applyFill="1" applyBorder="1"/>
    <xf numFmtId="1" fontId="2" fillId="9" borderId="93" xfId="0" applyNumberFormat="1" applyFont="1" applyFill="1" applyBorder="1"/>
    <xf numFmtId="1" fontId="2" fillId="9" borderId="53" xfId="0" applyNumberFormat="1" applyFont="1" applyFill="1" applyBorder="1"/>
    <xf numFmtId="1" fontId="2" fillId="9" borderId="66" xfId="0" applyNumberFormat="1" applyFont="1" applyFill="1" applyBorder="1"/>
    <xf numFmtId="1" fontId="2" fillId="9" borderId="137" xfId="0" applyNumberFormat="1" applyFont="1" applyFill="1" applyBorder="1"/>
    <xf numFmtId="1" fontId="2" fillId="9" borderId="67" xfId="0" applyNumberFormat="1" applyFont="1" applyFill="1" applyBorder="1"/>
    <xf numFmtId="1" fontId="2" fillId="5" borderId="137" xfId="0" applyNumberFormat="1" applyFont="1" applyFill="1" applyBorder="1" applyProtection="1">
      <protection locked="0"/>
    </xf>
    <xf numFmtId="1" fontId="2" fillId="9" borderId="54" xfId="0" applyNumberFormat="1" applyFont="1" applyFill="1" applyBorder="1"/>
    <xf numFmtId="1" fontId="2" fillId="0" borderId="71" xfId="0" applyNumberFormat="1" applyFont="1" applyBorder="1" applyAlignment="1">
      <alignment horizontal="right"/>
    </xf>
    <xf numFmtId="1" fontId="2" fillId="9" borderId="71" xfId="0" applyNumberFormat="1" applyFont="1" applyFill="1" applyBorder="1"/>
    <xf numFmtId="1" fontId="2" fillId="9" borderId="73" xfId="0" applyNumberFormat="1" applyFont="1" applyFill="1" applyBorder="1"/>
    <xf numFmtId="1" fontId="2" fillId="9" borderId="22" xfId="0" applyNumberFormat="1" applyFont="1" applyFill="1" applyBorder="1"/>
    <xf numFmtId="1" fontId="2" fillId="0" borderId="124" xfId="0" applyNumberFormat="1" applyFont="1" applyBorder="1" applyAlignment="1">
      <alignment vertical="center" wrapText="1"/>
    </xf>
    <xf numFmtId="1" fontId="2" fillId="0" borderId="124" xfId="0" applyNumberFormat="1" applyFont="1" applyBorder="1" applyAlignment="1">
      <alignment horizontal="right" wrapText="1"/>
    </xf>
    <xf numFmtId="1" fontId="2" fillId="0" borderId="138" xfId="0" applyNumberFormat="1" applyFont="1" applyBorder="1" applyAlignment="1">
      <alignment horizontal="right" wrapText="1"/>
    </xf>
    <xf numFmtId="1" fontId="2" fillId="8" borderId="136" xfId="0" applyNumberFormat="1" applyFont="1" applyFill="1" applyBorder="1" applyProtection="1">
      <protection locked="0"/>
    </xf>
    <xf numFmtId="1" fontId="2" fillId="5" borderId="109" xfId="0" applyNumberFormat="1" applyFont="1" applyFill="1" applyBorder="1" applyProtection="1">
      <protection locked="0"/>
    </xf>
    <xf numFmtId="1" fontId="2" fillId="0" borderId="52" xfId="0" applyNumberFormat="1" applyFont="1" applyBorder="1" applyAlignment="1">
      <alignment vertical="center" wrapText="1"/>
    </xf>
    <xf numFmtId="1" fontId="2" fillId="0" borderId="70" xfId="0" applyNumberFormat="1" applyFont="1" applyBorder="1" applyAlignment="1">
      <alignment horizontal="right" wrapText="1"/>
    </xf>
    <xf numFmtId="1" fontId="2" fillId="5" borderId="133" xfId="0" applyNumberFormat="1" applyFont="1" applyFill="1" applyBorder="1" applyProtection="1">
      <protection locked="0"/>
    </xf>
    <xf numFmtId="1" fontId="6" fillId="0" borderId="122" xfId="0" applyNumberFormat="1" applyFont="1" applyBorder="1"/>
    <xf numFmtId="1" fontId="2" fillId="0" borderId="122" xfId="0" applyNumberFormat="1" applyFont="1" applyBorder="1" applyAlignment="1">
      <alignment wrapText="1"/>
    </xf>
    <xf numFmtId="1" fontId="1" fillId="0" borderId="122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1" fontId="1" fillId="0" borderId="4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1" fontId="2" fillId="0" borderId="139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3" borderId="4" xfId="0" applyNumberFormat="1" applyFont="1" applyFill="1" applyBorder="1" applyAlignment="1">
      <alignment wrapText="1"/>
    </xf>
    <xf numFmtId="1" fontId="2" fillId="3" borderId="122" xfId="0" applyNumberFormat="1" applyFont="1" applyFill="1" applyBorder="1" applyAlignment="1">
      <alignment wrapText="1"/>
    </xf>
    <xf numFmtId="1" fontId="2" fillId="0" borderId="127" xfId="0" applyNumberFormat="1" applyFont="1" applyBorder="1" applyAlignment="1">
      <alignment horizontal="center" vertical="center" wrapText="1"/>
    </xf>
    <xf numFmtId="1" fontId="2" fillId="3" borderId="125" xfId="0" applyNumberFormat="1" applyFont="1" applyFill="1" applyBorder="1" applyAlignment="1">
      <alignment horizontal="center" vertical="center" wrapText="1"/>
    </xf>
    <xf numFmtId="1" fontId="2" fillId="3" borderId="122" xfId="0" applyNumberFormat="1" applyFont="1" applyFill="1" applyBorder="1" applyAlignment="1">
      <alignment horizontal="center" vertical="center" wrapText="1"/>
    </xf>
    <xf numFmtId="1" fontId="4" fillId="3" borderId="22" xfId="0" applyNumberFormat="1" applyFont="1" applyFill="1" applyBorder="1"/>
    <xf numFmtId="1" fontId="2" fillId="0" borderId="24" xfId="0" applyNumberFormat="1" applyFont="1" applyBorder="1"/>
    <xf numFmtId="1" fontId="2" fillId="0" borderId="25" xfId="0" applyNumberFormat="1" applyFont="1" applyBorder="1"/>
    <xf numFmtId="1" fontId="2" fillId="0" borderId="63" xfId="0" applyNumberFormat="1" applyFont="1" applyBorder="1"/>
    <xf numFmtId="1" fontId="2" fillId="5" borderId="140" xfId="0" applyNumberFormat="1" applyFont="1" applyFill="1" applyBorder="1" applyProtection="1">
      <protection locked="0"/>
    </xf>
    <xf numFmtId="1" fontId="2" fillId="5" borderId="136" xfId="0" applyNumberFormat="1" applyFont="1" applyFill="1" applyBorder="1" applyProtection="1">
      <protection locked="0"/>
    </xf>
    <xf numFmtId="1" fontId="2" fillId="8" borderId="63" xfId="0" applyNumberFormat="1" applyFont="1" applyFill="1" applyBorder="1" applyProtection="1">
      <protection locked="0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51" xfId="0" applyNumberFormat="1" applyFont="1" applyBorder="1"/>
    <xf numFmtId="1" fontId="2" fillId="0" borderId="46" xfId="0" applyNumberFormat="1" applyFont="1" applyBorder="1"/>
    <xf numFmtId="1" fontId="2" fillId="5" borderId="93" xfId="0" applyNumberFormat="1" applyFont="1" applyFill="1" applyBorder="1" applyProtection="1">
      <protection locked="0"/>
    </xf>
    <xf numFmtId="1" fontId="2" fillId="8" borderId="93" xfId="0" applyNumberFormat="1" applyFont="1" applyFill="1" applyBorder="1" applyProtection="1">
      <protection locked="0"/>
    </xf>
    <xf numFmtId="1" fontId="2" fillId="8" borderId="53" xfId="0" applyNumberFormat="1" applyFont="1" applyFill="1" applyBorder="1" applyProtection="1">
      <protection locked="0"/>
    </xf>
    <xf numFmtId="1" fontId="2" fillId="0" borderId="52" xfId="0" applyNumberFormat="1" applyFont="1" applyBorder="1"/>
    <xf numFmtId="1" fontId="2" fillId="0" borderId="58" xfId="0" applyNumberFormat="1" applyFont="1" applyBorder="1"/>
    <xf numFmtId="1" fontId="2" fillId="0" borderId="53" xfId="0" applyNumberFormat="1" applyFont="1" applyBorder="1"/>
    <xf numFmtId="1" fontId="2" fillId="0" borderId="59" xfId="0" applyNumberFormat="1" applyFont="1" applyBorder="1"/>
    <xf numFmtId="1" fontId="2" fillId="0" borderId="60" xfId="0" applyNumberFormat="1" applyFont="1" applyBorder="1"/>
    <xf numFmtId="1" fontId="2" fillId="8" borderId="133" xfId="0" applyNumberFormat="1" applyFont="1" applyFill="1" applyBorder="1" applyProtection="1">
      <protection locked="0"/>
    </xf>
    <xf numFmtId="1" fontId="2" fillId="0" borderId="74" xfId="0" applyNumberFormat="1" applyFont="1" applyBorder="1"/>
    <xf numFmtId="1" fontId="2" fillId="0" borderId="67" xfId="0" applyNumberFormat="1" applyFont="1" applyBorder="1"/>
    <xf numFmtId="1" fontId="2" fillId="5" borderId="132" xfId="0" applyNumberFormat="1" applyFont="1" applyFill="1" applyBorder="1" applyProtection="1">
      <protection locked="0"/>
    </xf>
    <xf numFmtId="1" fontId="2" fillId="8" borderId="137" xfId="0" applyNumberFormat="1" applyFont="1" applyFill="1" applyBorder="1" applyProtection="1">
      <protection locked="0"/>
    </xf>
    <xf numFmtId="1" fontId="2" fillId="8" borderId="67" xfId="0" applyNumberFormat="1" applyFont="1" applyFill="1" applyBorder="1" applyProtection="1">
      <protection locked="0"/>
    </xf>
    <xf numFmtId="1" fontId="2" fillId="0" borderId="126" xfId="0" applyNumberFormat="1" applyFont="1" applyBorder="1" applyAlignment="1">
      <alignment vertical="center"/>
    </xf>
    <xf numFmtId="1" fontId="2" fillId="0" borderId="135" xfId="0" applyNumberFormat="1" applyFont="1" applyBorder="1" applyAlignment="1">
      <alignment vertical="center"/>
    </xf>
    <xf numFmtId="1" fontId="2" fillId="0" borderId="127" xfId="0" applyNumberFormat="1" applyFont="1" applyBorder="1" applyAlignment="1">
      <alignment vertical="center"/>
    </xf>
    <xf numFmtId="1" fontId="2" fillId="0" borderId="141" xfId="0" applyNumberFormat="1" applyFont="1" applyBorder="1" applyAlignment="1">
      <alignment vertical="center"/>
    </xf>
    <xf numFmtId="1" fontId="2" fillId="0" borderId="107" xfId="0" applyNumberFormat="1" applyFont="1" applyBorder="1" applyAlignment="1">
      <alignment vertical="center"/>
    </xf>
    <xf numFmtId="1" fontId="2" fillId="3" borderId="141" xfId="0" applyNumberFormat="1" applyFont="1" applyFill="1" applyBorder="1" applyAlignment="1">
      <alignment vertical="center"/>
    </xf>
    <xf numFmtId="1" fontId="2" fillId="3" borderId="107" xfId="0" applyNumberFormat="1" applyFont="1" applyFill="1" applyBorder="1" applyAlignment="1">
      <alignment vertical="center"/>
    </xf>
    <xf numFmtId="1" fontId="2" fillId="0" borderId="77" xfId="0" applyNumberFormat="1" applyFont="1" applyBorder="1"/>
    <xf numFmtId="1" fontId="2" fillId="0" borderId="78" xfId="0" applyNumberFormat="1" applyFont="1" applyBorder="1"/>
    <xf numFmtId="1" fontId="2" fillId="0" borderId="80" xfId="0" applyNumberFormat="1" applyFont="1" applyBorder="1"/>
    <xf numFmtId="1" fontId="2" fillId="5" borderId="142" xfId="0" applyNumberFormat="1" applyFont="1" applyFill="1" applyBorder="1" applyProtection="1">
      <protection locked="0"/>
    </xf>
    <xf numFmtId="1" fontId="2" fillId="5" borderId="143" xfId="0" applyNumberFormat="1" applyFont="1" applyFill="1" applyBorder="1" applyProtection="1">
      <protection locked="0"/>
    </xf>
    <xf numFmtId="1" fontId="2" fillId="8" borderId="143" xfId="0" applyNumberFormat="1" applyFont="1" applyFill="1" applyBorder="1" applyProtection="1">
      <protection locked="0"/>
    </xf>
    <xf numFmtId="1" fontId="2" fillId="8" borderId="80" xfId="0" applyNumberFormat="1" applyFont="1" applyFill="1" applyBorder="1" applyProtection="1">
      <protection locked="0"/>
    </xf>
    <xf numFmtId="1" fontId="2" fillId="5" borderId="144" xfId="0" applyNumberFormat="1" applyFont="1" applyFill="1" applyBorder="1" applyProtection="1">
      <protection locked="0"/>
    </xf>
    <xf numFmtId="1" fontId="2" fillId="5" borderId="145" xfId="0" applyNumberFormat="1" applyFont="1" applyFill="1" applyBorder="1" applyProtection="1">
      <protection locked="0"/>
    </xf>
    <xf numFmtId="1" fontId="2" fillId="8" borderId="144" xfId="0" applyNumberFormat="1" applyFont="1" applyFill="1" applyBorder="1" applyProtection="1">
      <protection locked="0"/>
    </xf>
    <xf numFmtId="1" fontId="2" fillId="8" borderId="46" xfId="0" applyNumberFormat="1" applyFont="1" applyFill="1" applyBorder="1" applyProtection="1">
      <protection locked="0"/>
    </xf>
    <xf numFmtId="1" fontId="2" fillId="0" borderId="71" xfId="0" applyNumberFormat="1" applyFont="1" applyBorder="1"/>
    <xf numFmtId="1" fontId="2" fillId="0" borderId="72" xfId="0" applyNumberFormat="1" applyFont="1" applyBorder="1"/>
    <xf numFmtId="1" fontId="2" fillId="0" borderId="146" xfId="0" applyNumberFormat="1" applyFont="1" applyBorder="1"/>
    <xf numFmtId="1" fontId="2" fillId="5" borderId="85" xfId="0" applyNumberFormat="1" applyFont="1" applyFill="1" applyBorder="1" applyProtection="1">
      <protection locked="0"/>
    </xf>
    <xf numFmtId="1" fontId="2" fillId="5" borderId="73" xfId="0" applyNumberFormat="1" applyFont="1" applyFill="1" applyBorder="1" applyProtection="1">
      <protection locked="0"/>
    </xf>
    <xf numFmtId="1" fontId="2" fillId="5" borderId="71" xfId="0" applyNumberFormat="1" applyFont="1" applyFill="1" applyBorder="1" applyProtection="1">
      <protection locked="0"/>
    </xf>
    <xf numFmtId="1" fontId="2" fillId="5" borderId="146" xfId="0" applyNumberFormat="1" applyFont="1" applyFill="1" applyBorder="1" applyProtection="1">
      <protection locked="0"/>
    </xf>
    <xf numFmtId="1" fontId="2" fillId="5" borderId="0" xfId="0" applyNumberFormat="1" applyFont="1" applyFill="1" applyProtection="1">
      <protection locked="0"/>
    </xf>
    <xf numFmtId="1" fontId="2" fillId="5" borderId="22" xfId="0" applyNumberFormat="1" applyFont="1" applyFill="1" applyBorder="1" applyProtection="1">
      <protection locked="0"/>
    </xf>
    <xf numFmtId="1" fontId="2" fillId="8" borderId="0" xfId="0" applyNumberFormat="1" applyFont="1" applyFill="1" applyProtection="1">
      <protection locked="0"/>
    </xf>
    <xf numFmtId="1" fontId="2" fillId="8" borderId="146" xfId="0" applyNumberFormat="1" applyFont="1" applyFill="1" applyBorder="1" applyProtection="1">
      <protection locked="0"/>
    </xf>
    <xf numFmtId="1" fontId="2" fillId="0" borderId="100" xfId="0" applyNumberFormat="1" applyFont="1" applyBorder="1"/>
    <xf numFmtId="1" fontId="2" fillId="0" borderId="147" xfId="0" applyNumberFormat="1" applyFont="1" applyBorder="1"/>
    <xf numFmtId="1" fontId="2" fillId="0" borderId="148" xfId="0" applyNumberFormat="1" applyFont="1" applyBorder="1"/>
    <xf numFmtId="1" fontId="2" fillId="5" borderId="149" xfId="0" applyNumberFormat="1" applyFont="1" applyFill="1" applyBorder="1" applyProtection="1">
      <protection locked="0"/>
    </xf>
    <xf numFmtId="1" fontId="2" fillId="5" borderId="123" xfId="0" applyNumberFormat="1" applyFont="1" applyFill="1" applyBorder="1" applyProtection="1">
      <protection locked="0"/>
    </xf>
    <xf numFmtId="1" fontId="2" fillId="5" borderId="148" xfId="0" applyNumberFormat="1" applyFont="1" applyFill="1" applyBorder="1" applyProtection="1">
      <protection locked="0"/>
    </xf>
    <xf numFmtId="1" fontId="2" fillId="5" borderId="122" xfId="0" applyNumberFormat="1" applyFont="1" applyFill="1" applyBorder="1" applyProtection="1">
      <protection locked="0"/>
    </xf>
    <xf numFmtId="1" fontId="2" fillId="5" borderId="134" xfId="0" applyNumberFormat="1" applyFont="1" applyFill="1" applyBorder="1" applyProtection="1">
      <protection locked="0"/>
    </xf>
    <xf numFmtId="1" fontId="2" fillId="8" borderId="122" xfId="0" applyNumberFormat="1" applyFont="1" applyFill="1" applyBorder="1" applyProtection="1">
      <protection locked="0"/>
    </xf>
    <xf numFmtId="1" fontId="2" fillId="8" borderId="148" xfId="0" applyNumberFormat="1" applyFont="1" applyFill="1" applyBorder="1" applyProtection="1">
      <protection locked="0"/>
    </xf>
    <xf numFmtId="1" fontId="2" fillId="3" borderId="126" xfId="0" applyNumberFormat="1" applyFont="1" applyFill="1" applyBorder="1" applyAlignment="1">
      <alignment vertical="center"/>
    </xf>
    <xf numFmtId="1" fontId="6" fillId="2" borderId="122" xfId="0" applyNumberFormat="1" applyFont="1" applyFill="1" applyBorder="1"/>
    <xf numFmtId="1" fontId="2" fillId="0" borderId="122" xfId="0" applyNumberFormat="1" applyFont="1" applyBorder="1"/>
    <xf numFmtId="1" fontId="2" fillId="2" borderId="0" xfId="0" applyNumberFormat="1" applyFont="1" applyFill="1" applyAlignment="1">
      <alignment wrapText="1"/>
    </xf>
    <xf numFmtId="1" fontId="2" fillId="0" borderId="138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1" fontId="2" fillId="0" borderId="124" xfId="0" applyNumberFormat="1" applyFont="1" applyBorder="1" applyAlignment="1">
      <alignment horizontal="center" vertical="center"/>
    </xf>
    <xf numFmtId="1" fontId="2" fillId="0" borderId="147" xfId="0" applyNumberFormat="1" applyFont="1" applyBorder="1" applyAlignment="1">
      <alignment horizontal="center" vertical="center" wrapText="1"/>
    </xf>
    <xf numFmtId="1" fontId="2" fillId="3" borderId="126" xfId="0" applyNumberFormat="1" applyFont="1" applyFill="1" applyBorder="1" applyAlignment="1">
      <alignment horizontal="center" vertical="center" wrapText="1"/>
    </xf>
    <xf numFmtId="1" fontId="2" fillId="3" borderId="123" xfId="0" applyNumberFormat="1" applyFont="1" applyFill="1" applyBorder="1" applyAlignment="1">
      <alignment horizontal="center" vertical="center" wrapText="1"/>
    </xf>
    <xf numFmtId="1" fontId="2" fillId="0" borderId="108" xfId="0" applyNumberFormat="1" applyFont="1" applyBorder="1"/>
    <xf numFmtId="1" fontId="2" fillId="0" borderId="109" xfId="0" applyNumberFormat="1" applyFont="1" applyBorder="1"/>
    <xf numFmtId="1" fontId="2" fillId="5" borderId="25" xfId="0" applyNumberFormat="1" applyFont="1" applyFill="1" applyBorder="1" applyProtection="1">
      <protection locked="0"/>
    </xf>
    <xf numFmtId="1" fontId="2" fillId="8" borderId="24" xfId="0" applyNumberFormat="1" applyFont="1" applyFill="1" applyBorder="1" applyProtection="1">
      <protection locked="0"/>
    </xf>
    <xf numFmtId="1" fontId="2" fillId="8" borderId="140" xfId="0" applyNumberFormat="1" applyFont="1" applyFill="1" applyBorder="1" applyProtection="1">
      <protection locked="0"/>
    </xf>
    <xf numFmtId="1" fontId="2" fillId="0" borderId="54" xfId="0" applyNumberFormat="1" applyFont="1" applyBorder="1"/>
    <xf numFmtId="1" fontId="2" fillId="5" borderId="58" xfId="0" applyNumberFormat="1" applyFont="1" applyFill="1" applyBorder="1" applyProtection="1">
      <protection locked="0"/>
    </xf>
    <xf numFmtId="1" fontId="2" fillId="8" borderId="52" xfId="0" applyNumberFormat="1" applyFont="1" applyFill="1" applyBorder="1" applyProtection="1">
      <protection locked="0"/>
    </xf>
    <xf numFmtId="1" fontId="2" fillId="8" borderId="92" xfId="0" applyNumberFormat="1" applyFont="1" applyFill="1" applyBorder="1" applyProtection="1">
      <protection locked="0"/>
    </xf>
    <xf numFmtId="1" fontId="2" fillId="0" borderId="61" xfId="0" applyNumberFormat="1" applyFont="1" applyBorder="1" applyAlignment="1">
      <alignment horizontal="left"/>
    </xf>
    <xf numFmtId="1" fontId="2" fillId="0" borderId="123" xfId="0" applyNumberFormat="1" applyFont="1" applyBorder="1"/>
    <xf numFmtId="1" fontId="2" fillId="5" borderId="59" xfId="0" applyNumberFormat="1" applyFont="1" applyFill="1" applyBorder="1" applyProtection="1">
      <protection locked="0"/>
    </xf>
    <xf numFmtId="1" fontId="2" fillId="8" borderId="102" xfId="0" applyNumberFormat="1" applyFont="1" applyFill="1" applyBorder="1" applyProtection="1">
      <protection locked="0"/>
    </xf>
    <xf numFmtId="1" fontId="2" fillId="5" borderId="150" xfId="0" applyNumberFormat="1" applyFont="1" applyFill="1" applyBorder="1" applyProtection="1">
      <protection locked="0"/>
    </xf>
    <xf numFmtId="1" fontId="2" fillId="0" borderId="57" xfId="0" applyNumberFormat="1" applyFont="1" applyBorder="1"/>
    <xf numFmtId="1" fontId="2" fillId="0" borderId="73" xfId="0" applyNumberFormat="1" applyFont="1" applyBorder="1"/>
    <xf numFmtId="1" fontId="2" fillId="5" borderId="151" xfId="0" applyNumberFormat="1" applyFont="1" applyFill="1" applyBorder="1" applyProtection="1">
      <protection locked="0"/>
    </xf>
    <xf numFmtId="1" fontId="2" fillId="0" borderId="27" xfId="0" applyNumberFormat="1" applyFont="1" applyBorder="1" applyAlignment="1">
      <alignment wrapText="1"/>
    </xf>
    <xf numFmtId="1" fontId="2" fillId="0" borderId="66" xfId="0" applyNumberFormat="1" applyFont="1" applyBorder="1" applyAlignment="1">
      <alignment wrapText="1"/>
    </xf>
    <xf numFmtId="1" fontId="2" fillId="5" borderId="152" xfId="0" applyNumberFormat="1" applyFont="1" applyFill="1" applyBorder="1" applyProtection="1">
      <protection locked="0"/>
    </xf>
    <xf numFmtId="1" fontId="2" fillId="0" borderId="23" xfId="0" applyNumberFormat="1" applyFont="1" applyBorder="1"/>
    <xf numFmtId="1" fontId="2" fillId="0" borderId="56" xfId="0" applyNumberFormat="1" applyFont="1" applyBorder="1"/>
    <xf numFmtId="1" fontId="2" fillId="0" borderId="27" xfId="0" applyNumberFormat="1" applyFont="1" applyBorder="1"/>
    <xf numFmtId="1" fontId="2" fillId="5" borderId="153" xfId="0" applyNumberFormat="1" applyFont="1" applyFill="1" applyBorder="1" applyProtection="1">
      <protection locked="0"/>
    </xf>
    <xf numFmtId="1" fontId="2" fillId="0" borderId="9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wrapText="1"/>
    </xf>
    <xf numFmtId="1" fontId="2" fillId="0" borderId="100" xfId="0" applyNumberFormat="1" applyFont="1" applyBorder="1" applyAlignment="1">
      <alignment wrapText="1"/>
    </xf>
    <xf numFmtId="1" fontId="2" fillId="0" borderId="135" xfId="0" applyNumberFormat="1" applyFont="1" applyBorder="1"/>
    <xf numFmtId="1" fontId="4" fillId="2" borderId="154" xfId="0" applyNumberFormat="1" applyFont="1" applyFill="1" applyBorder="1"/>
    <xf numFmtId="1" fontId="6" fillId="0" borderId="0" xfId="0" applyNumberFormat="1" applyFont="1"/>
    <xf numFmtId="1" fontId="12" fillId="0" borderId="0" xfId="0" applyNumberFormat="1" applyFont="1"/>
    <xf numFmtId="1" fontId="2" fillId="0" borderId="157" xfId="0" applyNumberFormat="1" applyFont="1" applyBorder="1" applyAlignment="1">
      <alignment horizontal="center" vertical="center" wrapText="1"/>
    </xf>
    <xf numFmtId="1" fontId="2" fillId="0" borderId="158" xfId="0" applyNumberFormat="1" applyFont="1" applyBorder="1" applyAlignment="1">
      <alignment horizontal="center" vertical="center" wrapText="1"/>
    </xf>
    <xf numFmtId="1" fontId="2" fillId="0" borderId="161" xfId="0" applyNumberFormat="1" applyFont="1" applyBorder="1" applyAlignment="1">
      <alignment horizontal="center" vertical="center" wrapText="1"/>
    </xf>
    <xf numFmtId="1" fontId="2" fillId="0" borderId="160" xfId="0" applyNumberFormat="1" applyFont="1" applyBorder="1" applyAlignment="1">
      <alignment horizontal="center" vertical="center" wrapText="1"/>
    </xf>
    <xf numFmtId="1" fontId="2" fillId="0" borderId="159" xfId="0" applyNumberFormat="1" applyFont="1" applyBorder="1" applyAlignment="1">
      <alignment horizontal="center" vertical="center" wrapText="1"/>
    </xf>
    <xf numFmtId="1" fontId="2" fillId="0" borderId="131" xfId="0" applyNumberFormat="1" applyFont="1" applyBorder="1" applyAlignment="1">
      <alignment horizontal="right" wrapText="1"/>
    </xf>
    <xf numFmtId="1" fontId="2" fillId="0" borderId="56" xfId="0" applyNumberFormat="1" applyFont="1" applyBorder="1" applyAlignment="1">
      <alignment horizontal="right" wrapText="1"/>
    </xf>
    <xf numFmtId="1" fontId="2" fillId="0" borderId="170" xfId="4" applyNumberFormat="1" applyFont="1" applyBorder="1" applyAlignment="1" applyProtection="1">
      <alignment horizontal="center" vertical="center"/>
      <protection hidden="1"/>
    </xf>
    <xf numFmtId="1" fontId="2" fillId="0" borderId="171" xfId="2" applyNumberFormat="1" applyFont="1" applyBorder="1" applyAlignment="1">
      <alignment horizontal="center" vertical="center" wrapText="1"/>
    </xf>
    <xf numFmtId="1" fontId="2" fillId="0" borderId="155" xfId="2" applyNumberFormat="1" applyFont="1" applyBorder="1" applyAlignment="1">
      <alignment horizontal="center" vertical="center" wrapText="1"/>
    </xf>
    <xf numFmtId="1" fontId="2" fillId="0" borderId="157" xfId="2" applyNumberFormat="1" applyFont="1" applyBorder="1" applyAlignment="1">
      <alignment horizontal="center" vertical="center" wrapText="1"/>
    </xf>
    <xf numFmtId="1" fontId="2" fillId="0" borderId="159" xfId="2" applyNumberFormat="1" applyFont="1" applyBorder="1" applyAlignment="1">
      <alignment horizontal="center" vertical="center" wrapText="1"/>
    </xf>
    <xf numFmtId="1" fontId="2" fillId="0" borderId="169" xfId="2" applyNumberFormat="1" applyFont="1" applyBorder="1" applyAlignment="1">
      <alignment horizontal="center" vertical="center" wrapText="1"/>
    </xf>
    <xf numFmtId="1" fontId="2" fillId="0" borderId="160" xfId="2" applyNumberFormat="1" applyFont="1" applyBorder="1" applyAlignment="1">
      <alignment horizontal="center" vertical="center" wrapText="1"/>
    </xf>
    <xf numFmtId="1" fontId="2" fillId="0" borderId="173" xfId="2" applyNumberFormat="1" applyFont="1" applyBorder="1"/>
    <xf numFmtId="1" fontId="2" fillId="0" borderId="156" xfId="2" applyNumberFormat="1" applyFont="1" applyBorder="1"/>
    <xf numFmtId="1" fontId="2" fillId="0" borderId="25" xfId="2" applyNumberFormat="1" applyFont="1" applyBorder="1"/>
    <xf numFmtId="1" fontId="2" fillId="0" borderId="163" xfId="2" applyNumberFormat="1" applyFont="1" applyBorder="1"/>
    <xf numFmtId="1" fontId="2" fillId="5" borderId="156" xfId="2" applyNumberFormat="1" applyFont="1" applyFill="1" applyBorder="1" applyProtection="1">
      <protection locked="0"/>
    </xf>
    <xf numFmtId="1" fontId="2" fillId="5" borderId="174" xfId="2" applyNumberFormat="1" applyFont="1" applyFill="1" applyBorder="1" applyProtection="1">
      <protection locked="0"/>
    </xf>
    <xf numFmtId="1" fontId="2" fillId="5" borderId="163" xfId="2" applyNumberFormat="1" applyFont="1" applyFill="1" applyBorder="1" applyProtection="1">
      <protection locked="0"/>
    </xf>
    <xf numFmtId="1" fontId="2" fillId="5" borderId="175" xfId="2" applyNumberFormat="1" applyFont="1" applyFill="1" applyBorder="1" applyProtection="1">
      <protection locked="0"/>
    </xf>
    <xf numFmtId="1" fontId="2" fillId="0" borderId="27" xfId="2" applyNumberFormat="1" applyFont="1" applyBorder="1"/>
    <xf numFmtId="1" fontId="2" fillId="0" borderId="45" xfId="2" applyNumberFormat="1" applyFont="1" applyBorder="1"/>
    <xf numFmtId="1" fontId="2" fillId="0" borderId="51" xfId="2" applyNumberFormat="1" applyFont="1" applyBorder="1"/>
    <xf numFmtId="1" fontId="2" fillId="0" borderId="131" xfId="2" applyNumberFormat="1" applyFont="1" applyBorder="1"/>
    <xf numFmtId="1" fontId="2" fillId="5" borderId="28" xfId="2" applyNumberFormat="1" applyFont="1" applyFill="1" applyBorder="1" applyProtection="1">
      <protection locked="0"/>
    </xf>
    <xf numFmtId="1" fontId="2" fillId="5" borderId="92" xfId="2" applyNumberFormat="1" applyFont="1" applyFill="1" applyBorder="1" applyProtection="1">
      <protection locked="0"/>
    </xf>
    <xf numFmtId="1" fontId="2" fillId="5" borderId="30" xfId="2" applyNumberFormat="1" applyFont="1" applyFill="1" applyBorder="1" applyProtection="1">
      <protection locked="0"/>
    </xf>
    <xf numFmtId="1" fontId="2" fillId="5" borderId="176" xfId="2" applyNumberFormat="1" applyFont="1" applyFill="1" applyBorder="1" applyProtection="1">
      <protection locked="0"/>
    </xf>
    <xf numFmtId="1" fontId="2" fillId="5" borderId="102" xfId="2" applyNumberFormat="1" applyFont="1" applyFill="1" applyBorder="1" applyProtection="1">
      <protection locked="0"/>
    </xf>
    <xf numFmtId="1" fontId="2" fillId="0" borderId="157" xfId="2" applyNumberFormat="1" applyFont="1" applyBorder="1"/>
    <xf numFmtId="1" fontId="2" fillId="0" borderId="158" xfId="2" applyNumberFormat="1" applyFont="1" applyBorder="1"/>
    <xf numFmtId="1" fontId="2" fillId="0" borderId="161" xfId="2" applyNumberFormat="1" applyFont="1" applyBorder="1"/>
    <xf numFmtId="1" fontId="2" fillId="0" borderId="159" xfId="2" applyNumberFormat="1" applyFont="1" applyBorder="1"/>
    <xf numFmtId="1" fontId="2" fillId="0" borderId="169" xfId="2" applyNumberFormat="1" applyFont="1" applyBorder="1"/>
    <xf numFmtId="1" fontId="2" fillId="0" borderId="160" xfId="2" applyNumberFormat="1" applyFont="1" applyBorder="1"/>
    <xf numFmtId="1" fontId="4" fillId="10" borderId="0" xfId="0" applyNumberFormat="1" applyFont="1" applyFill="1"/>
    <xf numFmtId="1" fontId="2" fillId="5" borderId="157" xfId="2" applyNumberFormat="1" applyFont="1" applyFill="1" applyBorder="1" applyProtection="1">
      <protection locked="0"/>
    </xf>
    <xf numFmtId="1" fontId="2" fillId="5" borderId="160" xfId="2" applyNumberFormat="1" applyFont="1" applyFill="1" applyBorder="1" applyProtection="1">
      <protection locked="0"/>
    </xf>
    <xf numFmtId="1" fontId="2" fillId="5" borderId="178" xfId="2" applyNumberFormat="1" applyFont="1" applyFill="1" applyBorder="1" applyProtection="1">
      <protection locked="0"/>
    </xf>
    <xf numFmtId="1" fontId="2" fillId="5" borderId="161" xfId="2" applyNumberFormat="1" applyFont="1" applyFill="1" applyBorder="1" applyProtection="1">
      <protection locked="0"/>
    </xf>
    <xf numFmtId="1" fontId="2" fillId="5" borderId="166" xfId="2" applyNumberFormat="1" applyFont="1" applyFill="1" applyBorder="1" applyProtection="1">
      <protection locked="0"/>
    </xf>
    <xf numFmtId="1" fontId="2" fillId="5" borderId="52" xfId="2" applyNumberFormat="1" applyFont="1" applyFill="1" applyBorder="1" applyProtection="1">
      <protection locked="0"/>
    </xf>
    <xf numFmtId="1" fontId="2" fillId="5" borderId="56" xfId="2" applyNumberFormat="1" applyFont="1" applyFill="1" applyBorder="1" applyProtection="1">
      <protection locked="0"/>
    </xf>
    <xf numFmtId="1" fontId="2" fillId="5" borderId="100" xfId="2" applyNumberFormat="1" applyFont="1" applyFill="1" applyBorder="1" applyProtection="1">
      <protection locked="0"/>
    </xf>
    <xf numFmtId="1" fontId="2" fillId="5" borderId="123" xfId="2" applyNumberFormat="1" applyFont="1" applyFill="1" applyBorder="1" applyProtection="1">
      <protection locked="0"/>
    </xf>
    <xf numFmtId="0" fontId="4" fillId="0" borderId="0" xfId="0" applyFont="1"/>
    <xf numFmtId="1" fontId="2" fillId="0" borderId="168" xfId="2" applyNumberFormat="1" applyFont="1" applyBorder="1" applyAlignment="1">
      <alignment horizontal="center" vertical="center" wrapText="1"/>
    </xf>
    <xf numFmtId="1" fontId="2" fillId="5" borderId="162" xfId="2" applyNumberFormat="1" applyFont="1" applyFill="1" applyBorder="1" applyProtection="1">
      <protection locked="0"/>
    </xf>
    <xf numFmtId="1" fontId="2" fillId="5" borderId="145" xfId="2" applyNumberFormat="1" applyFont="1" applyFill="1" applyBorder="1" applyProtection="1">
      <protection locked="0"/>
    </xf>
    <xf numFmtId="1" fontId="2" fillId="5" borderId="54" xfId="2" applyNumberFormat="1" applyFont="1" applyFill="1" applyBorder="1" applyProtection="1">
      <protection locked="0"/>
    </xf>
    <xf numFmtId="1" fontId="2" fillId="5" borderId="53" xfId="2" applyNumberFormat="1" applyFont="1" applyFill="1" applyBorder="1" applyProtection="1">
      <protection locked="0"/>
    </xf>
    <xf numFmtId="1" fontId="2" fillId="5" borderId="134" xfId="2" applyNumberFormat="1" applyFont="1" applyFill="1" applyBorder="1" applyProtection="1">
      <protection locked="0"/>
    </xf>
    <xf numFmtId="1" fontId="2" fillId="5" borderId="61" xfId="2" applyNumberFormat="1" applyFont="1" applyFill="1" applyBorder="1" applyProtection="1">
      <protection locked="0"/>
    </xf>
    <xf numFmtId="1" fontId="2" fillId="5" borderId="60" xfId="2" applyNumberFormat="1" applyFont="1" applyFill="1" applyBorder="1" applyProtection="1">
      <protection locked="0"/>
    </xf>
    <xf numFmtId="1" fontId="4" fillId="11" borderId="0" xfId="0" applyNumberFormat="1" applyFont="1" applyFill="1"/>
    <xf numFmtId="1" fontId="4" fillId="11" borderId="0" xfId="0" applyNumberFormat="1" applyFont="1" applyFill="1" applyProtection="1">
      <protection locked="0"/>
    </xf>
    <xf numFmtId="1" fontId="4" fillId="0" borderId="180" xfId="0" applyNumberFormat="1" applyFont="1" applyBorder="1"/>
    <xf numFmtId="1" fontId="2" fillId="0" borderId="131" xfId="0" applyNumberFormat="1" applyFont="1" applyBorder="1" applyAlignment="1">
      <alignment horizontal="right"/>
    </xf>
    <xf numFmtId="1" fontId="2" fillId="0" borderId="145" xfId="0" applyNumberFormat="1" applyFont="1" applyBorder="1" applyAlignment="1">
      <alignment horizontal="left" vertical="center" wrapText="1"/>
    </xf>
    <xf numFmtId="1" fontId="2" fillId="3" borderId="145" xfId="0" applyNumberFormat="1" applyFont="1" applyFill="1" applyBorder="1" applyAlignment="1">
      <alignment horizontal="left" vertical="center" wrapText="1"/>
    </xf>
    <xf numFmtId="1" fontId="2" fillId="3" borderId="131" xfId="0" applyNumberFormat="1" applyFont="1" applyFill="1" applyBorder="1" applyAlignment="1">
      <alignment horizontal="right"/>
    </xf>
    <xf numFmtId="1" fontId="4" fillId="2" borderId="181" xfId="0" applyNumberFormat="1" applyFont="1" applyFill="1" applyBorder="1"/>
    <xf numFmtId="1" fontId="2" fillId="0" borderId="182" xfId="0" applyNumberFormat="1" applyFont="1" applyBorder="1" applyAlignment="1">
      <alignment horizontal="left" vertical="center" wrapText="1"/>
    </xf>
    <xf numFmtId="1" fontId="2" fillId="9" borderId="187" xfId="0" applyNumberFormat="1" applyFont="1" applyFill="1" applyBorder="1"/>
    <xf numFmtId="1" fontId="4" fillId="3" borderId="187" xfId="0" applyNumberFormat="1" applyFont="1" applyFill="1" applyBorder="1"/>
    <xf numFmtId="1" fontId="2" fillId="5" borderId="187" xfId="0" applyNumberFormat="1" applyFont="1" applyFill="1" applyBorder="1" applyProtection="1">
      <protection locked="0"/>
    </xf>
    <xf numFmtId="1" fontId="2" fillId="3" borderId="187" xfId="0" applyNumberFormat="1" applyFont="1" applyFill="1" applyBorder="1" applyAlignment="1" applyProtection="1">
      <alignment vertical="center"/>
      <protection locked="0"/>
    </xf>
    <xf numFmtId="1" fontId="2" fillId="3" borderId="187" xfId="0" applyNumberFormat="1" applyFont="1" applyFill="1" applyBorder="1" applyAlignment="1">
      <alignment vertical="center"/>
    </xf>
    <xf numFmtId="1" fontId="2" fillId="2" borderId="187" xfId="0" applyNumberFormat="1" applyFont="1" applyFill="1" applyBorder="1"/>
    <xf numFmtId="1" fontId="4" fillId="0" borderId="191" xfId="0" applyNumberFormat="1" applyFont="1" applyBorder="1"/>
    <xf numFmtId="1" fontId="5" fillId="2" borderId="192" xfId="0" applyNumberFormat="1" applyFont="1" applyFill="1" applyBorder="1" applyAlignment="1">
      <alignment wrapText="1"/>
    </xf>
    <xf numFmtId="1" fontId="4" fillId="0" borderId="192" xfId="0" applyNumberFormat="1" applyFont="1" applyBorder="1"/>
    <xf numFmtId="1" fontId="4" fillId="3" borderId="192" xfId="0" applyNumberFormat="1" applyFont="1" applyFill="1" applyBorder="1"/>
    <xf numFmtId="1" fontId="2" fillId="3" borderId="192" xfId="0" applyNumberFormat="1" applyFont="1" applyFill="1" applyBorder="1" applyAlignment="1">
      <alignment wrapText="1"/>
    </xf>
    <xf numFmtId="1" fontId="2" fillId="5" borderId="15" xfId="2" applyNumberFormat="1" applyFont="1" applyFill="1" applyBorder="1" applyProtection="1">
      <protection locked="0"/>
    </xf>
    <xf numFmtId="1" fontId="2" fillId="0" borderId="193" xfId="0" applyNumberFormat="1" applyFont="1" applyBorder="1" applyAlignment="1">
      <alignment horizontal="right"/>
    </xf>
    <xf numFmtId="1" fontId="2" fillId="0" borderId="194" xfId="0" applyNumberFormat="1" applyFont="1" applyBorder="1" applyAlignment="1">
      <alignment wrapText="1"/>
    </xf>
    <xf numFmtId="1" fontId="2" fillId="3" borderId="197" xfId="0" applyNumberFormat="1" applyFont="1" applyFill="1" applyBorder="1" applyAlignment="1">
      <alignment wrapText="1"/>
    </xf>
    <xf numFmtId="1" fontId="4" fillId="0" borderId="195" xfId="0" applyNumberFormat="1" applyFont="1" applyBorder="1"/>
    <xf numFmtId="1" fontId="4" fillId="0" borderId="196" xfId="0" applyNumberFormat="1" applyFont="1" applyBorder="1"/>
    <xf numFmtId="1" fontId="2" fillId="5" borderId="117" xfId="0" applyNumberFormat="1" applyFont="1" applyFill="1" applyBorder="1" applyProtection="1">
      <protection locked="0"/>
    </xf>
    <xf numFmtId="1" fontId="2" fillId="3" borderId="198" xfId="0" applyNumberFormat="1" applyFont="1" applyFill="1" applyBorder="1" applyAlignment="1">
      <alignment wrapText="1"/>
    </xf>
    <xf numFmtId="1" fontId="2" fillId="5" borderId="199" xfId="0" applyNumberFormat="1" applyFont="1" applyFill="1" applyBorder="1" applyProtection="1">
      <protection locked="0"/>
    </xf>
    <xf numFmtId="1" fontId="2" fillId="13" borderId="100" xfId="0" applyNumberFormat="1" applyFont="1" applyFill="1" applyBorder="1" applyAlignment="1">
      <alignment wrapText="1"/>
    </xf>
    <xf numFmtId="1" fontId="2" fillId="13" borderId="147" xfId="0" applyNumberFormat="1" applyFont="1" applyFill="1" applyBorder="1"/>
    <xf numFmtId="1" fontId="2" fillId="13" borderId="28" xfId="0" applyNumberFormat="1" applyFont="1" applyFill="1" applyBorder="1" applyProtection="1">
      <protection locked="0"/>
    </xf>
    <xf numFmtId="1" fontId="2" fillId="13" borderId="60" xfId="0" applyNumberFormat="1" applyFont="1" applyFill="1" applyBorder="1" applyProtection="1">
      <protection locked="0"/>
    </xf>
    <xf numFmtId="1" fontId="2" fillId="13" borderId="122" xfId="0" applyNumberFormat="1" applyFont="1" applyFill="1" applyBorder="1" applyProtection="1">
      <protection locked="0"/>
    </xf>
    <xf numFmtId="1" fontId="2" fillId="13" borderId="148" xfId="0" applyNumberFormat="1" applyFont="1" applyFill="1" applyBorder="1" applyProtection="1">
      <protection locked="0"/>
    </xf>
    <xf numFmtId="1" fontId="6" fillId="0" borderId="199" xfId="0" applyNumberFormat="1" applyFont="1" applyBorder="1"/>
    <xf numFmtId="1" fontId="6" fillId="2" borderId="199" xfId="0" applyNumberFormat="1" applyFont="1" applyFill="1" applyBorder="1"/>
    <xf numFmtId="1" fontId="2" fillId="5" borderId="203" xfId="0" applyNumberFormat="1" applyFont="1" applyFill="1" applyBorder="1" applyProtection="1">
      <protection locked="0"/>
    </xf>
    <xf numFmtId="1" fontId="2" fillId="5" borderId="200" xfId="0" applyNumberFormat="1" applyFont="1" applyFill="1" applyBorder="1" applyProtection="1">
      <protection locked="0"/>
    </xf>
    <xf numFmtId="1" fontId="2" fillId="3" borderId="204" xfId="0" applyNumberFormat="1" applyFont="1" applyFill="1" applyBorder="1" applyAlignment="1">
      <alignment wrapText="1"/>
    </xf>
    <xf numFmtId="1" fontId="6" fillId="0" borderId="203" xfId="0" applyNumberFormat="1" applyFont="1" applyBorder="1"/>
    <xf numFmtId="1" fontId="6" fillId="2" borderId="203" xfId="0" applyNumberFormat="1" applyFont="1" applyFill="1" applyBorder="1"/>
    <xf numFmtId="1" fontId="2" fillId="6" borderId="209" xfId="1" applyNumberFormat="1" applyFont="1" applyBorder="1" applyProtection="1">
      <protection locked="0"/>
    </xf>
    <xf numFmtId="1" fontId="2" fillId="0" borderId="210" xfId="0" applyNumberFormat="1" applyFont="1" applyBorder="1" applyAlignment="1">
      <alignment horizontal="right" wrapText="1"/>
    </xf>
    <xf numFmtId="1" fontId="2" fillId="0" borderId="202" xfId="0" applyNumberFormat="1" applyFont="1" applyBorder="1" applyAlignment="1">
      <alignment horizontal="right"/>
    </xf>
    <xf numFmtId="1" fontId="2" fillId="5" borderId="210" xfId="0" applyNumberFormat="1" applyFont="1" applyFill="1" applyBorder="1" applyProtection="1">
      <protection locked="0"/>
    </xf>
    <xf numFmtId="1" fontId="2" fillId="7" borderId="210" xfId="0" applyNumberFormat="1" applyFont="1" applyFill="1" applyBorder="1"/>
    <xf numFmtId="1" fontId="2" fillId="0" borderId="210" xfId="0" applyNumberFormat="1" applyFont="1" applyBorder="1"/>
    <xf numFmtId="1" fontId="2" fillId="0" borderId="215" xfId="0" applyNumberFormat="1" applyFont="1" applyBorder="1" applyAlignment="1">
      <alignment wrapText="1"/>
    </xf>
    <xf numFmtId="1" fontId="2" fillId="5" borderId="216" xfId="0" applyNumberFormat="1" applyFont="1" applyFill="1" applyBorder="1" applyProtection="1">
      <protection locked="0"/>
    </xf>
    <xf numFmtId="1" fontId="2" fillId="5" borderId="214" xfId="0" applyNumberFormat="1" applyFont="1" applyFill="1" applyBorder="1" applyProtection="1">
      <protection locked="0"/>
    </xf>
    <xf numFmtId="1" fontId="2" fillId="3" borderId="214" xfId="0" applyNumberFormat="1" applyFont="1" applyFill="1" applyBorder="1" applyAlignment="1">
      <alignment horizontal="center" vertical="center" wrapText="1"/>
    </xf>
    <xf numFmtId="1" fontId="2" fillId="0" borderId="214" xfId="0" applyNumberFormat="1" applyFont="1" applyBorder="1"/>
    <xf numFmtId="1" fontId="2" fillId="13" borderId="214" xfId="0" applyNumberFormat="1" applyFont="1" applyFill="1" applyBorder="1"/>
    <xf numFmtId="1" fontId="2" fillId="13" borderId="216" xfId="0" applyNumberFormat="1" applyFont="1" applyFill="1" applyBorder="1" applyProtection="1">
      <protection locked="0"/>
    </xf>
    <xf numFmtId="1" fontId="2" fillId="13" borderId="214" xfId="0" applyNumberFormat="1" applyFont="1" applyFill="1" applyBorder="1" applyProtection="1">
      <protection locked="0"/>
    </xf>
    <xf numFmtId="1" fontId="2" fillId="0" borderId="213" xfId="4" applyNumberFormat="1" applyFont="1" applyBorder="1" applyAlignment="1" applyProtection="1">
      <alignment horizontal="center" vertical="center"/>
      <protection hidden="1"/>
    </xf>
    <xf numFmtId="1" fontId="2" fillId="0" borderId="217" xfId="2" applyNumberFormat="1" applyFont="1" applyBorder="1" applyAlignment="1">
      <alignment horizontal="center" vertical="center" wrapText="1"/>
    </xf>
    <xf numFmtId="1" fontId="2" fillId="0" borderId="210" xfId="2" applyNumberFormat="1" applyFont="1" applyBorder="1"/>
    <xf numFmtId="1" fontId="2" fillId="0" borderId="218" xfId="2" applyNumberFormat="1" applyFont="1" applyBorder="1"/>
    <xf numFmtId="1" fontId="2" fillId="0" borderId="217" xfId="2" applyNumberFormat="1" applyFont="1" applyBorder="1"/>
    <xf numFmtId="1" fontId="2" fillId="5" borderId="217" xfId="2" applyNumberFormat="1" applyFont="1" applyFill="1" applyBorder="1" applyProtection="1">
      <protection locked="0"/>
    </xf>
    <xf numFmtId="1" fontId="2" fillId="5" borderId="222" xfId="2" applyNumberFormat="1" applyFont="1" applyFill="1" applyBorder="1" applyProtection="1">
      <protection locked="0"/>
    </xf>
    <xf numFmtId="1" fontId="2" fillId="5" borderId="218" xfId="2" applyNumberFormat="1" applyFont="1" applyFill="1" applyBorder="1" applyProtection="1">
      <protection locked="0"/>
    </xf>
    <xf numFmtId="1" fontId="2" fillId="5" borderId="219" xfId="2" applyNumberFormat="1" applyFont="1" applyFill="1" applyBorder="1" applyProtection="1">
      <protection locked="0"/>
    </xf>
    <xf numFmtId="1" fontId="2" fillId="5" borderId="214" xfId="2" applyNumberFormat="1" applyFont="1" applyFill="1" applyBorder="1" applyProtection="1">
      <protection locked="0"/>
    </xf>
    <xf numFmtId="1" fontId="2" fillId="0" borderId="220" xfId="2" applyNumberFormat="1" applyFont="1" applyBorder="1" applyAlignment="1">
      <alignment horizontal="center" vertical="center" wrapText="1"/>
    </xf>
    <xf numFmtId="1" fontId="2" fillId="0" borderId="155" xfId="2" applyNumberFormat="1" applyFont="1" applyBorder="1" applyAlignment="1">
      <alignment horizontal="center" vertical="center" wrapText="1"/>
    </xf>
    <xf numFmtId="1" fontId="2" fillId="0" borderId="155" xfId="0" applyNumberFormat="1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01" xfId="0" applyNumberFormat="1" applyFont="1" applyBorder="1" applyAlignment="1">
      <alignment horizontal="center" vertical="center" wrapText="1"/>
    </xf>
    <xf numFmtId="1" fontId="2" fillId="0" borderId="165" xfId="0" applyNumberFormat="1" applyFont="1" applyBorder="1" applyAlignment="1">
      <alignment horizontal="center" vertical="center" wrapText="1"/>
    </xf>
    <xf numFmtId="1" fontId="2" fillId="0" borderId="21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155" xfId="0" applyNumberFormat="1" applyFont="1" applyBorder="1" applyAlignment="1">
      <alignment horizontal="center" vertical="center"/>
    </xf>
    <xf numFmtId="1" fontId="2" fillId="5" borderId="223" xfId="0" applyNumberFormat="1" applyFont="1" applyFill="1" applyBorder="1" applyProtection="1">
      <protection locked="0"/>
    </xf>
    <xf numFmtId="1" fontId="2" fillId="0" borderId="224" xfId="0" applyNumberFormat="1" applyFont="1" applyBorder="1" applyAlignment="1">
      <alignment horizontal="left" vertical="center" wrapText="1"/>
    </xf>
    <xf numFmtId="1" fontId="2" fillId="0" borderId="223" xfId="0" applyNumberFormat="1" applyFont="1" applyBorder="1" applyAlignment="1">
      <alignment horizontal="right" wrapText="1"/>
    </xf>
    <xf numFmtId="1" fontId="2" fillId="5" borderId="225" xfId="0" applyNumberFormat="1" applyFont="1" applyFill="1" applyBorder="1" applyProtection="1">
      <protection locked="0"/>
    </xf>
    <xf numFmtId="1" fontId="2" fillId="0" borderId="225" xfId="0" applyNumberFormat="1" applyFont="1" applyBorder="1" applyAlignment="1">
      <alignment horizontal="left" vertical="center" wrapText="1"/>
    </xf>
    <xf numFmtId="1" fontId="2" fillId="3" borderId="225" xfId="0" applyNumberFormat="1" applyFont="1" applyFill="1" applyBorder="1" applyAlignment="1">
      <alignment horizontal="left" vertical="center" wrapText="1"/>
    </xf>
    <xf numFmtId="1" fontId="2" fillId="0" borderId="223" xfId="0" applyNumberFormat="1" applyFont="1" applyBorder="1" applyAlignment="1">
      <alignment vertical="center" wrapText="1"/>
    </xf>
    <xf numFmtId="1" fontId="4" fillId="3" borderId="227" xfId="0" applyNumberFormat="1" applyFont="1" applyFill="1" applyBorder="1"/>
    <xf numFmtId="1" fontId="2" fillId="0" borderId="226" xfId="0" applyNumberFormat="1" applyFont="1" applyBorder="1" applyAlignment="1">
      <alignment horizontal="left" vertical="center" wrapText="1"/>
    </xf>
    <xf numFmtId="1" fontId="2" fillId="3" borderId="227" xfId="0" applyNumberFormat="1" applyFont="1" applyFill="1" applyBorder="1"/>
    <xf numFmtId="1" fontId="2" fillId="6" borderId="228" xfId="1" applyNumberFormat="1" applyFont="1" applyBorder="1" applyProtection="1">
      <protection locked="0"/>
    </xf>
    <xf numFmtId="1" fontId="2" fillId="6" borderId="229" xfId="1" applyNumberFormat="1" applyFont="1" applyBorder="1" applyProtection="1">
      <protection locked="0"/>
    </xf>
    <xf numFmtId="1" fontId="2" fillId="3" borderId="227" xfId="0" applyNumberFormat="1" applyFont="1" applyFill="1" applyBorder="1" applyAlignment="1">
      <alignment wrapText="1"/>
    </xf>
    <xf numFmtId="1" fontId="9" fillId="3" borderId="227" xfId="0" applyNumberFormat="1" applyFont="1" applyFill="1" applyBorder="1"/>
    <xf numFmtId="1" fontId="2" fillId="0" borderId="231" xfId="0" applyNumberFormat="1" applyFont="1" applyBorder="1"/>
    <xf numFmtId="1" fontId="2" fillId="0" borderId="227" xfId="0" applyNumberFormat="1" applyFont="1" applyBorder="1" applyAlignment="1">
      <alignment wrapText="1"/>
    </xf>
    <xf numFmtId="1" fontId="2" fillId="0" borderId="233" xfId="0" applyNumberFormat="1" applyFont="1" applyBorder="1" applyAlignment="1">
      <alignment horizontal="center" vertical="center" wrapText="1"/>
    </xf>
    <xf numFmtId="1" fontId="2" fillId="0" borderId="231" xfId="0" applyNumberFormat="1" applyFont="1" applyBorder="1" applyAlignment="1">
      <alignment horizontal="center" vertical="center" wrapText="1"/>
    </xf>
    <xf numFmtId="1" fontId="2" fillId="5" borderId="224" xfId="0" applyNumberFormat="1" applyFont="1" applyFill="1" applyBorder="1" applyProtection="1">
      <protection locked="0"/>
    </xf>
    <xf numFmtId="1" fontId="2" fillId="3" borderId="236" xfId="0" applyNumberFormat="1" applyFont="1" applyFill="1" applyBorder="1" applyAlignment="1">
      <alignment wrapText="1"/>
    </xf>
    <xf numFmtId="1" fontId="2" fillId="3" borderId="237" xfId="0" applyNumberFormat="1" applyFont="1" applyFill="1" applyBorder="1" applyAlignment="1">
      <alignment wrapText="1"/>
    </xf>
    <xf numFmtId="1" fontId="6" fillId="3" borderId="227" xfId="0" applyNumberFormat="1" applyFont="1" applyFill="1" applyBorder="1"/>
    <xf numFmtId="1" fontId="2" fillId="0" borderId="239" xfId="0" applyNumberFormat="1" applyFont="1" applyBorder="1" applyAlignment="1">
      <alignment horizontal="center" vertical="center" wrapText="1"/>
    </xf>
    <xf numFmtId="1" fontId="2" fillId="0" borderId="230" xfId="0" applyNumberFormat="1" applyFont="1" applyBorder="1" applyAlignment="1">
      <alignment horizontal="center" vertical="center" wrapText="1"/>
    </xf>
    <xf numFmtId="1" fontId="11" fillId="0" borderId="231" xfId="0" applyNumberFormat="1" applyFont="1" applyBorder="1" applyAlignment="1">
      <alignment horizontal="center" vertical="center" wrapText="1"/>
    </xf>
    <xf numFmtId="1" fontId="2" fillId="3" borderId="240" xfId="0" applyNumberFormat="1" applyFont="1" applyFill="1" applyBorder="1" applyAlignment="1">
      <alignment wrapText="1"/>
    </xf>
    <xf numFmtId="1" fontId="2" fillId="0" borderId="234" xfId="0" applyNumberFormat="1" applyFont="1" applyBorder="1" applyAlignment="1">
      <alignment vertical="center" wrapText="1"/>
    </xf>
    <xf numFmtId="1" fontId="2" fillId="9" borderId="235" xfId="0" applyNumberFormat="1" applyFont="1" applyFill="1" applyBorder="1"/>
    <xf numFmtId="1" fontId="2" fillId="3" borderId="227" xfId="0" applyNumberFormat="1" applyFont="1" applyFill="1" applyBorder="1" applyAlignment="1">
      <alignment vertical="center"/>
    </xf>
    <xf numFmtId="1" fontId="1" fillId="3" borderId="227" xfId="0" applyNumberFormat="1" applyFont="1" applyFill="1" applyBorder="1" applyAlignment="1">
      <alignment wrapText="1"/>
    </xf>
    <xf numFmtId="1" fontId="2" fillId="0" borderId="242" xfId="0" applyNumberFormat="1" applyFont="1" applyBorder="1" applyAlignment="1">
      <alignment horizontal="center" vertical="center" wrapText="1"/>
    </xf>
    <xf numFmtId="1" fontId="2" fillId="0" borderId="243" xfId="0" applyNumberFormat="1" applyFont="1" applyBorder="1" applyAlignment="1">
      <alignment wrapText="1"/>
    </xf>
    <xf numFmtId="1" fontId="2" fillId="0" borderId="245" xfId="0" applyNumberFormat="1" applyFont="1" applyBorder="1"/>
    <xf numFmtId="1" fontId="2" fillId="0" borderId="244" xfId="0" applyNumberFormat="1" applyFont="1" applyBorder="1"/>
    <xf numFmtId="1" fontId="2" fillId="5" borderId="245" xfId="0" applyNumberFormat="1" applyFont="1" applyFill="1" applyBorder="1" applyProtection="1">
      <protection locked="0"/>
    </xf>
    <xf numFmtId="1" fontId="2" fillId="5" borderId="244" xfId="0" applyNumberFormat="1" applyFont="1" applyFill="1" applyBorder="1" applyProtection="1">
      <protection locked="0"/>
    </xf>
    <xf numFmtId="1" fontId="2" fillId="0" borderId="246" xfId="0" applyNumberFormat="1" applyFont="1" applyBorder="1"/>
    <xf numFmtId="1" fontId="2" fillId="5" borderId="246" xfId="0" applyNumberFormat="1" applyFont="1" applyFill="1" applyBorder="1" applyProtection="1">
      <protection locked="0"/>
    </xf>
    <xf numFmtId="1" fontId="2" fillId="0" borderId="247" xfId="0" applyNumberFormat="1" applyFont="1" applyBorder="1" applyAlignment="1">
      <alignment horizontal="center" vertical="center" wrapText="1"/>
    </xf>
    <xf numFmtId="1" fontId="2" fillId="0" borderId="223" xfId="0" applyNumberFormat="1" applyFont="1" applyBorder="1" applyAlignment="1">
      <alignment horizontal="right"/>
    </xf>
    <xf numFmtId="1" fontId="2" fillId="0" borderId="235" xfId="0" applyNumberFormat="1" applyFont="1" applyBorder="1" applyAlignment="1">
      <alignment horizontal="right"/>
    </xf>
    <xf numFmtId="1" fontId="2" fillId="9" borderId="223" xfId="0" applyNumberFormat="1" applyFont="1" applyFill="1" applyBorder="1"/>
    <xf numFmtId="1" fontId="2" fillId="5" borderId="234" xfId="0" applyNumberFormat="1" applyFont="1" applyFill="1" applyBorder="1" applyProtection="1">
      <protection locked="0"/>
    </xf>
    <xf numFmtId="1" fontId="2" fillId="5" borderId="235" xfId="0" applyNumberFormat="1" applyFont="1" applyFill="1" applyBorder="1" applyProtection="1">
      <protection locked="0"/>
    </xf>
    <xf numFmtId="1" fontId="2" fillId="0" borderId="223" xfId="0" applyNumberFormat="1" applyFont="1" applyBorder="1"/>
    <xf numFmtId="1" fontId="2" fillId="0" borderId="234" xfId="0" applyNumberFormat="1" applyFont="1" applyBorder="1"/>
    <xf numFmtId="1" fontId="2" fillId="0" borderId="235" xfId="0" applyNumberFormat="1" applyFont="1" applyBorder="1"/>
    <xf numFmtId="1" fontId="2" fillId="8" borderId="223" xfId="0" applyNumberFormat="1" applyFont="1" applyFill="1" applyBorder="1" applyProtection="1">
      <protection locked="0"/>
    </xf>
    <xf numFmtId="1" fontId="2" fillId="0" borderId="224" xfId="0" applyNumberFormat="1" applyFont="1" applyBorder="1"/>
    <xf numFmtId="1" fontId="2" fillId="0" borderId="246" xfId="0" applyNumberFormat="1" applyFont="1" applyBorder="1" applyAlignment="1">
      <alignment horizontal="right" wrapText="1"/>
    </xf>
    <xf numFmtId="1" fontId="2" fillId="0" borderId="247" xfId="2" applyNumberFormat="1" applyFont="1" applyBorder="1" applyAlignment="1">
      <alignment horizontal="center" vertical="center" wrapText="1"/>
    </xf>
    <xf numFmtId="1" fontId="2" fillId="0" borderId="224" xfId="2" applyNumberFormat="1" applyFont="1" applyBorder="1"/>
    <xf numFmtId="1" fontId="2" fillId="0" borderId="223" xfId="2" applyNumberFormat="1" applyFont="1" applyBorder="1"/>
    <xf numFmtId="1" fontId="2" fillId="0" borderId="235" xfId="2" applyNumberFormat="1" applyFont="1" applyBorder="1"/>
    <xf numFmtId="1" fontId="2" fillId="5" borderId="223" xfId="2" applyNumberFormat="1" applyFont="1" applyFill="1" applyBorder="1" applyProtection="1">
      <protection locked="0"/>
    </xf>
    <xf numFmtId="1" fontId="2" fillId="5" borderId="235" xfId="2" applyNumberFormat="1" applyFont="1" applyFill="1" applyBorder="1" applyProtection="1">
      <protection locked="0"/>
    </xf>
    <xf numFmtId="1" fontId="2" fillId="0" borderId="246" xfId="2" applyNumberFormat="1" applyFont="1" applyBorder="1"/>
    <xf numFmtId="1" fontId="2" fillId="0" borderId="247" xfId="2" applyNumberFormat="1" applyFont="1" applyBorder="1"/>
    <xf numFmtId="1" fontId="2" fillId="5" borderId="247" xfId="2" applyNumberFormat="1" applyFont="1" applyFill="1" applyBorder="1" applyProtection="1">
      <protection locked="0"/>
    </xf>
    <xf numFmtId="1" fontId="2" fillId="5" borderId="234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55" xfId="2" applyNumberFormat="1" applyFont="1" applyBorder="1" applyAlignment="1">
      <alignment horizontal="center" vertical="center" wrapText="1"/>
    </xf>
    <xf numFmtId="1" fontId="2" fillId="0" borderId="201" xfId="0" applyNumberFormat="1" applyFont="1" applyBorder="1" applyAlignment="1">
      <alignment horizontal="center" vertical="center" wrapText="1"/>
    </xf>
    <xf numFmtId="1" fontId="2" fillId="0" borderId="214" xfId="0" applyNumberFormat="1" applyFont="1" applyBorder="1" applyAlignment="1">
      <alignment horizontal="center" vertical="center" wrapText="1"/>
    </xf>
    <xf numFmtId="1" fontId="2" fillId="0" borderId="233" xfId="0" applyNumberFormat="1" applyFont="1" applyBorder="1" applyAlignment="1">
      <alignment horizontal="center" vertical="center" wrapText="1"/>
    </xf>
    <xf numFmtId="1" fontId="2" fillId="0" borderId="242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184" xfId="0" applyNumberFormat="1" applyFont="1" applyBorder="1" applyAlignment="1">
      <alignment horizontal="center" vertical="center" wrapText="1"/>
    </xf>
    <xf numFmtId="1" fontId="2" fillId="0" borderId="185" xfId="0" applyNumberFormat="1" applyFont="1" applyBorder="1" applyAlignment="1">
      <alignment horizontal="center" vertical="center" wrapText="1"/>
    </xf>
    <xf numFmtId="1" fontId="2" fillId="0" borderId="184" xfId="0" applyNumberFormat="1" applyFont="1" applyBorder="1" applyAlignment="1">
      <alignment horizontal="center" vertical="center"/>
    </xf>
    <xf numFmtId="1" fontId="4" fillId="0" borderId="251" xfId="0" applyNumberFormat="1" applyFont="1" applyBorder="1"/>
    <xf numFmtId="1" fontId="2" fillId="3" borderId="252" xfId="0" applyNumberFormat="1" applyFont="1" applyFill="1" applyBorder="1" applyAlignment="1">
      <alignment wrapText="1"/>
    </xf>
    <xf numFmtId="1" fontId="2" fillId="0" borderId="253" xfId="0" applyNumberFormat="1" applyFont="1" applyBorder="1" applyAlignment="1">
      <alignment horizontal="center" vertical="center" wrapText="1"/>
    </xf>
    <xf numFmtId="1" fontId="2" fillId="0" borderId="254" xfId="0" applyNumberFormat="1" applyFont="1" applyBorder="1" applyAlignment="1">
      <alignment horizontal="center" vertical="center" wrapText="1"/>
    </xf>
    <xf numFmtId="1" fontId="2" fillId="0" borderId="255" xfId="0" applyNumberFormat="1" applyFont="1" applyBorder="1" applyAlignment="1">
      <alignment horizontal="center" vertical="center"/>
    </xf>
    <xf numFmtId="1" fontId="2" fillId="3" borderId="256" xfId="0" applyNumberFormat="1" applyFont="1" applyFill="1" applyBorder="1" applyAlignment="1">
      <alignment wrapText="1"/>
    </xf>
    <xf numFmtId="1" fontId="2" fillId="0" borderId="253" xfId="0" applyNumberFormat="1" applyFont="1" applyBorder="1" applyAlignment="1">
      <alignment horizontal="right"/>
    </xf>
    <xf numFmtId="1" fontId="2" fillId="0" borderId="254" xfId="0" applyNumberFormat="1" applyFont="1" applyBorder="1" applyAlignment="1">
      <alignment horizontal="right"/>
    </xf>
    <xf numFmtId="1" fontId="2" fillId="0" borderId="233" xfId="0" applyNumberFormat="1" applyFont="1" applyBorder="1" applyAlignment="1">
      <alignment horizontal="right"/>
    </xf>
    <xf numFmtId="1" fontId="2" fillId="5" borderId="253" xfId="0" applyNumberFormat="1" applyFont="1" applyFill="1" applyBorder="1" applyProtection="1">
      <protection locked="0"/>
    </xf>
    <xf numFmtId="1" fontId="2" fillId="5" borderId="233" xfId="0" applyNumberFormat="1" applyFont="1" applyFill="1" applyBorder="1" applyProtection="1">
      <protection locked="0"/>
    </xf>
    <xf numFmtId="1" fontId="2" fillId="0" borderId="224" xfId="0" applyNumberFormat="1" applyFont="1" applyBorder="1" applyAlignment="1">
      <alignment horizontal="center" vertical="center"/>
    </xf>
    <xf numFmtId="1" fontId="2" fillId="6" borderId="257" xfId="1" applyNumberFormat="1" applyFont="1" applyBorder="1" applyProtection="1">
      <protection locked="0"/>
    </xf>
    <xf numFmtId="1" fontId="2" fillId="6" borderId="258" xfId="1" applyNumberFormat="1" applyFont="1" applyBorder="1" applyProtection="1">
      <protection locked="0"/>
    </xf>
    <xf numFmtId="1" fontId="2" fillId="6" borderId="259" xfId="1" applyNumberFormat="1" applyFont="1" applyBorder="1" applyProtection="1">
      <protection locked="0"/>
    </xf>
    <xf numFmtId="1" fontId="2" fillId="0" borderId="255" xfId="0" applyNumberFormat="1" applyFont="1" applyBorder="1" applyAlignment="1">
      <alignment horizontal="center" vertical="center" wrapText="1"/>
    </xf>
    <xf numFmtId="1" fontId="2" fillId="0" borderId="261" xfId="0" applyNumberFormat="1" applyFont="1" applyBorder="1" applyAlignment="1">
      <alignment horizontal="center" vertical="center" wrapText="1"/>
    </xf>
    <xf numFmtId="1" fontId="2" fillId="0" borderId="260" xfId="0" applyNumberFormat="1" applyFont="1" applyBorder="1" applyAlignment="1">
      <alignment horizontal="center" vertical="center" wrapText="1"/>
    </xf>
    <xf numFmtId="1" fontId="2" fillId="0" borderId="255" xfId="0" applyNumberFormat="1" applyFont="1" applyBorder="1" applyAlignment="1">
      <alignment horizontal="right" wrapText="1"/>
    </xf>
    <xf numFmtId="1" fontId="2" fillId="0" borderId="262" xfId="0" applyNumberFormat="1" applyFont="1" applyBorder="1" applyAlignment="1">
      <alignment horizontal="right" wrapText="1"/>
    </xf>
    <xf numFmtId="1" fontId="2" fillId="0" borderId="233" xfId="0" applyNumberFormat="1" applyFont="1" applyBorder="1" applyAlignment="1">
      <alignment horizontal="right" wrapText="1"/>
    </xf>
    <xf numFmtId="1" fontId="2" fillId="5" borderId="263" xfId="0" applyNumberFormat="1" applyFont="1" applyFill="1" applyBorder="1" applyProtection="1">
      <protection locked="0"/>
    </xf>
    <xf numFmtId="1" fontId="2" fillId="5" borderId="232" xfId="0" applyNumberFormat="1" applyFont="1" applyFill="1" applyBorder="1" applyProtection="1">
      <protection locked="0"/>
    </xf>
    <xf numFmtId="1" fontId="2" fillId="5" borderId="264" xfId="0" applyNumberFormat="1" applyFont="1" applyFill="1" applyBorder="1" applyProtection="1">
      <protection locked="0"/>
    </xf>
    <xf numFmtId="1" fontId="2" fillId="3" borderId="246" xfId="0" applyNumberFormat="1" applyFont="1" applyFill="1" applyBorder="1" applyAlignment="1">
      <alignment horizontal="right" wrapText="1"/>
    </xf>
    <xf numFmtId="1" fontId="2" fillId="0" borderId="230" xfId="0" applyNumberFormat="1" applyFont="1" applyBorder="1" applyAlignment="1">
      <alignment horizontal="left" vertical="center" wrapText="1"/>
    </xf>
    <xf numFmtId="1" fontId="6" fillId="0" borderId="242" xfId="0" applyNumberFormat="1" applyFont="1" applyBorder="1"/>
    <xf numFmtId="1" fontId="2" fillId="0" borderId="234" xfId="0" applyNumberFormat="1" applyFont="1" applyBorder="1" applyAlignment="1">
      <alignment vertical="center" wrapText="1"/>
    </xf>
    <xf numFmtId="1" fontId="2" fillId="0" borderId="246" xfId="0" applyNumberFormat="1" applyFont="1" applyBorder="1" applyAlignment="1">
      <alignment vertical="center" wrapText="1"/>
    </xf>
    <xf numFmtId="1" fontId="2" fillId="0" borderId="253" xfId="0" applyNumberFormat="1" applyFont="1" applyBorder="1" applyAlignment="1">
      <alignment vertical="center" wrapText="1"/>
    </xf>
    <xf numFmtId="1" fontId="2" fillId="0" borderId="261" xfId="0" applyNumberFormat="1" applyFont="1" applyBorder="1" applyAlignment="1">
      <alignment vertical="center" wrapText="1"/>
    </xf>
    <xf numFmtId="1" fontId="2" fillId="0" borderId="233" xfId="0" applyNumberFormat="1" applyFont="1" applyBorder="1"/>
    <xf numFmtId="1" fontId="2" fillId="0" borderId="253" xfId="0" applyNumberFormat="1" applyFont="1" applyBorder="1" applyAlignment="1">
      <alignment horizontal="right" wrapText="1"/>
    </xf>
    <xf numFmtId="1" fontId="2" fillId="0" borderId="261" xfId="0" applyNumberFormat="1" applyFont="1" applyBorder="1" applyAlignment="1">
      <alignment horizontal="right" wrapText="1"/>
    </xf>
    <xf numFmtId="1" fontId="2" fillId="0" borderId="253" xfId="0" applyNumberFormat="1" applyFont="1" applyBorder="1"/>
    <xf numFmtId="1" fontId="2" fillId="0" borderId="232" xfId="0" applyNumberFormat="1" applyFont="1" applyBorder="1"/>
    <xf numFmtId="1" fontId="2" fillId="0" borderId="263" xfId="0" applyNumberFormat="1" applyFont="1" applyBorder="1"/>
    <xf numFmtId="1" fontId="2" fillId="0" borderId="246" xfId="0" applyNumberFormat="1" applyFont="1" applyBorder="1" applyAlignment="1">
      <alignment horizontal="right"/>
    </xf>
    <xf numFmtId="1" fontId="2" fillId="5" borderId="254" xfId="0" applyNumberFormat="1" applyFont="1" applyFill="1" applyBorder="1" applyProtection="1">
      <protection locked="0"/>
    </xf>
    <xf numFmtId="1" fontId="2" fillId="5" borderId="266" xfId="0" applyNumberFormat="1" applyFont="1" applyFill="1" applyBorder="1" applyProtection="1">
      <protection locked="0"/>
    </xf>
    <xf numFmtId="1" fontId="2" fillId="5" borderId="267" xfId="0" applyNumberFormat="1" applyFont="1" applyFill="1" applyBorder="1" applyProtection="1">
      <protection locked="0"/>
    </xf>
    <xf numFmtId="1" fontId="4" fillId="3" borderId="268" xfId="0" applyNumberFormat="1" applyFont="1" applyFill="1" applyBorder="1"/>
    <xf numFmtId="1" fontId="4" fillId="4" borderId="0" xfId="0" applyNumberFormat="1" applyFont="1" applyFill="1"/>
    <xf numFmtId="1" fontId="2" fillId="0" borderId="254" xfId="0" applyNumberFormat="1" applyFont="1" applyBorder="1"/>
    <xf numFmtId="1" fontId="9" fillId="0" borderId="227" xfId="0" applyNumberFormat="1" applyFont="1" applyBorder="1"/>
    <xf numFmtId="1" fontId="2" fillId="0" borderId="249" xfId="0" applyNumberFormat="1" applyFont="1" applyBorder="1"/>
    <xf numFmtId="1" fontId="4" fillId="0" borderId="0" xfId="0" applyNumberFormat="1" applyFont="1" applyProtection="1">
      <protection locked="0"/>
    </xf>
    <xf numFmtId="1" fontId="2" fillId="9" borderId="269" xfId="0" applyNumberFormat="1" applyFont="1" applyFill="1" applyBorder="1"/>
    <xf numFmtId="1" fontId="2" fillId="0" borderId="255" xfId="0" applyNumberFormat="1" applyFont="1" applyBorder="1" applyAlignment="1">
      <alignment vertical="center" wrapText="1"/>
    </xf>
    <xf numFmtId="1" fontId="2" fillId="8" borderId="269" xfId="0" applyNumberFormat="1" applyFont="1" applyFill="1" applyBorder="1" applyProtection="1">
      <protection locked="0"/>
    </xf>
    <xf numFmtId="1" fontId="2" fillId="0" borderId="199" xfId="0" applyNumberFormat="1" applyFont="1" applyBorder="1" applyAlignment="1">
      <alignment wrapText="1"/>
    </xf>
    <xf numFmtId="1" fontId="1" fillId="0" borderId="199" xfId="0" applyNumberFormat="1" applyFont="1" applyBorder="1" applyAlignment="1">
      <alignment wrapText="1"/>
    </xf>
    <xf numFmtId="1" fontId="2" fillId="3" borderId="199" xfId="0" applyNumberFormat="1" applyFont="1" applyFill="1" applyBorder="1" applyAlignment="1">
      <alignment wrapText="1"/>
    </xf>
    <xf numFmtId="1" fontId="2" fillId="0" borderId="263" xfId="0" applyNumberFormat="1" applyFont="1" applyBorder="1" applyAlignment="1">
      <alignment horizontal="center" vertical="center" wrapText="1"/>
    </xf>
    <xf numFmtId="1" fontId="2" fillId="3" borderId="254" xfId="0" applyNumberFormat="1" applyFont="1" applyFill="1" applyBorder="1" applyAlignment="1">
      <alignment horizontal="center" vertical="center" wrapText="1"/>
    </xf>
    <xf numFmtId="1" fontId="2" fillId="3" borderId="199" xfId="0" applyNumberFormat="1" applyFont="1" applyFill="1" applyBorder="1" applyAlignment="1">
      <alignment horizontal="center" vertical="center" wrapText="1"/>
    </xf>
    <xf numFmtId="1" fontId="2" fillId="5" borderId="269" xfId="0" applyNumberFormat="1" applyFont="1" applyFill="1" applyBorder="1" applyProtection="1">
      <protection locked="0"/>
    </xf>
    <xf numFmtId="1" fontId="2" fillId="0" borderId="253" xfId="0" applyNumberFormat="1" applyFont="1" applyBorder="1" applyAlignment="1">
      <alignment vertical="center"/>
    </xf>
    <xf numFmtId="1" fontId="2" fillId="0" borderId="261" xfId="0" applyNumberFormat="1" applyFont="1" applyBorder="1" applyAlignment="1">
      <alignment vertical="center"/>
    </xf>
    <xf numFmtId="1" fontId="2" fillId="0" borderId="263" xfId="0" applyNumberFormat="1" applyFont="1" applyBorder="1" applyAlignment="1">
      <alignment vertical="center"/>
    </xf>
    <xf numFmtId="1" fontId="2" fillId="0" borderId="270" xfId="0" applyNumberFormat="1" applyFont="1" applyBorder="1" applyAlignment="1">
      <alignment vertical="center"/>
    </xf>
    <xf numFmtId="1" fontId="2" fillId="0" borderId="233" xfId="0" applyNumberFormat="1" applyFont="1" applyBorder="1" applyAlignment="1">
      <alignment vertical="center"/>
    </xf>
    <xf numFmtId="1" fontId="2" fillId="3" borderId="270" xfId="0" applyNumberFormat="1" applyFont="1" applyFill="1" applyBorder="1" applyAlignment="1">
      <alignment vertical="center"/>
    </xf>
    <xf numFmtId="1" fontId="2" fillId="3" borderId="233" xfId="0" applyNumberFormat="1" applyFont="1" applyFill="1" applyBorder="1" applyAlignment="1">
      <alignment vertical="center"/>
    </xf>
    <xf numFmtId="1" fontId="2" fillId="8" borderId="199" xfId="0" applyNumberFormat="1" applyFont="1" applyFill="1" applyBorder="1" applyProtection="1">
      <protection locked="0"/>
    </xf>
    <xf numFmtId="1" fontId="2" fillId="3" borderId="253" xfId="0" applyNumberFormat="1" applyFont="1" applyFill="1" applyBorder="1" applyAlignment="1">
      <alignment vertical="center"/>
    </xf>
    <xf numFmtId="1" fontId="2" fillId="0" borderId="199" xfId="0" applyNumberFormat="1" applyFont="1" applyBorder="1"/>
    <xf numFmtId="1" fontId="2" fillId="0" borderId="253" xfId="0" applyNumberFormat="1" applyFont="1" applyBorder="1" applyAlignment="1">
      <alignment horizontal="center" vertical="center" wrapText="1"/>
    </xf>
    <xf numFmtId="1" fontId="2" fillId="0" borderId="261" xfId="0" applyNumberFormat="1" applyFont="1" applyBorder="1" applyAlignment="1">
      <alignment horizontal="center" vertical="center" wrapText="1"/>
    </xf>
    <xf numFmtId="1" fontId="2" fillId="0" borderId="262" xfId="0" applyNumberFormat="1" applyFont="1" applyBorder="1" applyAlignment="1">
      <alignment horizontal="center" vertical="center"/>
    </xf>
    <xf numFmtId="1" fontId="2" fillId="3" borderId="253" xfId="0" applyNumberFormat="1" applyFont="1" applyFill="1" applyBorder="1" applyAlignment="1">
      <alignment horizontal="center" vertical="center" wrapText="1"/>
    </xf>
    <xf numFmtId="1" fontId="2" fillId="8" borderId="267" xfId="0" applyNumberFormat="1" applyFont="1" applyFill="1" applyBorder="1" applyProtection="1">
      <protection locked="0"/>
    </xf>
    <xf numFmtId="1" fontId="2" fillId="13" borderId="199" xfId="0" applyNumberFormat="1" applyFont="1" applyFill="1" applyBorder="1" applyProtection="1">
      <protection locked="0"/>
    </xf>
    <xf numFmtId="1" fontId="2" fillId="0" borderId="261" xfId="0" applyNumberFormat="1" applyFont="1" applyBorder="1"/>
    <xf numFmtId="1" fontId="4" fillId="2" borderId="227" xfId="0" applyNumberFormat="1" applyFont="1" applyFill="1" applyBorder="1"/>
    <xf numFmtId="1" fontId="2" fillId="0" borderId="255" xfId="4" applyNumberFormat="1" applyFont="1" applyBorder="1" applyAlignment="1" applyProtection="1">
      <alignment horizontal="center" vertical="center"/>
      <protection hidden="1"/>
    </xf>
    <xf numFmtId="1" fontId="2" fillId="0" borderId="262" xfId="2" applyNumberFormat="1" applyFont="1" applyBorder="1" applyAlignment="1">
      <alignment horizontal="center" vertical="center" wrapText="1"/>
    </xf>
    <xf numFmtId="1" fontId="2" fillId="0" borderId="253" xfId="2" applyNumberFormat="1" applyFont="1" applyBorder="1" applyAlignment="1">
      <alignment horizontal="center" vertical="center" wrapText="1"/>
    </xf>
    <xf numFmtId="1" fontId="2" fillId="0" borderId="263" xfId="2" applyNumberFormat="1" applyFont="1" applyBorder="1" applyAlignment="1">
      <alignment horizontal="center" vertical="center" wrapText="1"/>
    </xf>
    <xf numFmtId="1" fontId="2" fillId="0" borderId="264" xfId="2" applyNumberFormat="1" applyFont="1" applyBorder="1" applyAlignment="1">
      <alignment horizontal="center" vertical="center" wrapText="1"/>
    </xf>
    <xf numFmtId="1" fontId="2" fillId="0" borderId="254" xfId="2" applyNumberFormat="1" applyFont="1" applyBorder="1" applyAlignment="1">
      <alignment horizontal="center" vertical="center" wrapText="1"/>
    </xf>
    <xf numFmtId="1" fontId="2" fillId="5" borderId="267" xfId="2" applyNumberFormat="1" applyFont="1" applyFill="1" applyBorder="1" applyProtection="1">
      <protection locked="0"/>
    </xf>
    <xf numFmtId="1" fontId="2" fillId="5" borderId="272" xfId="2" applyNumberFormat="1" applyFont="1" applyFill="1" applyBorder="1" applyProtection="1">
      <protection locked="0"/>
    </xf>
    <xf numFmtId="1" fontId="2" fillId="0" borderId="253" xfId="2" applyNumberFormat="1" applyFont="1" applyBorder="1"/>
    <xf numFmtId="1" fontId="2" fillId="0" borderId="261" xfId="2" applyNumberFormat="1" applyFont="1" applyBorder="1"/>
    <xf numFmtId="1" fontId="2" fillId="0" borderId="233" xfId="2" applyNumberFormat="1" applyFont="1" applyBorder="1"/>
    <xf numFmtId="1" fontId="2" fillId="0" borderId="263" xfId="2" applyNumberFormat="1" applyFont="1" applyBorder="1"/>
    <xf numFmtId="1" fontId="2" fillId="0" borderId="264" xfId="2" applyNumberFormat="1" applyFont="1" applyBorder="1"/>
    <xf numFmtId="1" fontId="2" fillId="0" borderId="254" xfId="2" applyNumberFormat="1" applyFont="1" applyBorder="1"/>
    <xf numFmtId="1" fontId="2" fillId="5" borderId="253" xfId="2" applyNumberFormat="1" applyFont="1" applyFill="1" applyBorder="1" applyProtection="1">
      <protection locked="0"/>
    </xf>
    <xf numFmtId="1" fontId="2" fillId="5" borderId="254" xfId="2" applyNumberFormat="1" applyFont="1" applyFill="1" applyBorder="1" applyProtection="1">
      <protection locked="0"/>
    </xf>
    <xf numFmtId="1" fontId="2" fillId="5" borderId="260" xfId="2" applyNumberFormat="1" applyFont="1" applyFill="1" applyBorder="1" applyProtection="1">
      <protection locked="0"/>
    </xf>
    <xf numFmtId="1" fontId="2" fillId="5" borderId="233" xfId="2" applyNumberFormat="1" applyFont="1" applyFill="1" applyBorder="1" applyProtection="1">
      <protection locked="0"/>
    </xf>
    <xf numFmtId="1" fontId="2" fillId="5" borderId="231" xfId="2" applyNumberFormat="1" applyFont="1" applyFill="1" applyBorder="1" applyProtection="1">
      <protection locked="0"/>
    </xf>
    <xf numFmtId="1" fontId="2" fillId="0" borderId="232" xfId="2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193" xfId="0" applyNumberFormat="1" applyFont="1" applyBorder="1" applyAlignment="1">
      <alignment horizontal="center" vertical="center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105" xfId="0" applyNumberFormat="1" applyFont="1" applyBorder="1" applyAlignment="1">
      <alignment horizontal="left" vertical="center" wrapText="1"/>
    </xf>
    <xf numFmtId="1" fontId="4" fillId="0" borderId="273" xfId="0" applyNumberFormat="1" applyFont="1" applyBorder="1"/>
    <xf numFmtId="1" fontId="2" fillId="3" borderId="281" xfId="0" applyNumberFormat="1" applyFont="1" applyFill="1" applyBorder="1" applyAlignment="1">
      <alignment wrapText="1"/>
    </xf>
    <xf numFmtId="1" fontId="2" fillId="3" borderId="282" xfId="0" applyNumberFormat="1" applyFont="1" applyFill="1" applyBorder="1" applyAlignment="1">
      <alignment wrapText="1"/>
    </xf>
    <xf numFmtId="1" fontId="2" fillId="0" borderId="283" xfId="0" applyNumberFormat="1" applyFont="1" applyBorder="1" applyAlignment="1">
      <alignment horizontal="center" vertical="center" wrapText="1"/>
    </xf>
    <xf numFmtId="1" fontId="2" fillId="0" borderId="284" xfId="0" applyNumberFormat="1" applyFont="1" applyBorder="1" applyAlignment="1">
      <alignment horizontal="center" vertical="center" wrapText="1"/>
    </xf>
    <xf numFmtId="1" fontId="2" fillId="0" borderId="280" xfId="0" applyNumberFormat="1" applyFont="1" applyBorder="1" applyAlignment="1">
      <alignment horizontal="center" vertical="center" wrapText="1"/>
    </xf>
    <xf numFmtId="1" fontId="2" fillId="0" borderId="285" xfId="0" applyNumberFormat="1" applyFont="1" applyBorder="1" applyAlignment="1">
      <alignment horizontal="center" vertical="center"/>
    </xf>
    <xf numFmtId="1" fontId="2" fillId="3" borderId="286" xfId="0" applyNumberFormat="1" applyFont="1" applyFill="1" applyBorder="1" applyAlignment="1">
      <alignment wrapText="1"/>
    </xf>
    <xf numFmtId="1" fontId="2" fillId="3" borderId="287" xfId="0" applyNumberFormat="1" applyFont="1" applyFill="1" applyBorder="1" applyAlignment="1">
      <alignment wrapText="1"/>
    </xf>
    <xf numFmtId="1" fontId="2" fillId="0" borderId="283" xfId="0" applyNumberFormat="1" applyFont="1" applyBorder="1" applyAlignment="1">
      <alignment horizontal="right"/>
    </xf>
    <xf numFmtId="1" fontId="2" fillId="0" borderId="284" xfId="0" applyNumberFormat="1" applyFont="1" applyBorder="1" applyAlignment="1">
      <alignment horizontal="right"/>
    </xf>
    <xf numFmtId="1" fontId="2" fillId="0" borderId="280" xfId="0" applyNumberFormat="1" applyFont="1" applyBorder="1" applyAlignment="1">
      <alignment horizontal="right"/>
    </xf>
    <xf numFmtId="1" fontId="2" fillId="5" borderId="283" xfId="0" applyNumberFormat="1" applyFont="1" applyFill="1" applyBorder="1" applyProtection="1">
      <protection locked="0"/>
    </xf>
    <xf numFmtId="1" fontId="2" fillId="5" borderId="280" xfId="0" applyNumberFormat="1" applyFont="1" applyFill="1" applyBorder="1" applyProtection="1">
      <protection locked="0"/>
    </xf>
    <xf numFmtId="1" fontId="2" fillId="0" borderId="288" xfId="0" applyNumberFormat="1" applyFont="1" applyBorder="1" applyAlignment="1">
      <alignment horizontal="right"/>
    </xf>
    <xf numFmtId="1" fontId="2" fillId="5" borderId="288" xfId="0" applyNumberFormat="1" applyFont="1" applyFill="1" applyBorder="1" applyProtection="1">
      <protection locked="0"/>
    </xf>
    <xf numFmtId="1" fontId="2" fillId="0" borderId="216" xfId="0" applyNumberFormat="1" applyFont="1" applyBorder="1" applyAlignment="1">
      <alignment horizontal="right"/>
    </xf>
    <xf numFmtId="1" fontId="2" fillId="6" borderId="289" xfId="1" applyNumberFormat="1" applyFont="1" applyBorder="1" applyProtection="1">
      <protection locked="0"/>
    </xf>
    <xf numFmtId="1" fontId="2" fillId="6" borderId="290" xfId="1" applyNumberFormat="1" applyFont="1" applyBorder="1" applyProtection="1">
      <protection locked="0"/>
    </xf>
    <xf numFmtId="1" fontId="2" fillId="6" borderId="291" xfId="1" applyNumberFormat="1" applyFont="1" applyBorder="1" applyProtection="1">
      <protection locked="0"/>
    </xf>
    <xf numFmtId="1" fontId="2" fillId="0" borderId="285" xfId="0" applyNumberFormat="1" applyFont="1" applyBorder="1" applyAlignment="1">
      <alignment horizontal="center" vertical="center" wrapText="1"/>
    </xf>
    <xf numFmtId="1" fontId="2" fillId="0" borderId="294" xfId="0" applyNumberFormat="1" applyFont="1" applyBorder="1" applyAlignment="1">
      <alignment horizontal="center" vertical="center" wrapText="1"/>
    </xf>
    <xf numFmtId="1" fontId="2" fillId="0" borderId="293" xfId="0" applyNumberFormat="1" applyFont="1" applyBorder="1" applyAlignment="1">
      <alignment horizontal="center" vertical="center" wrapText="1"/>
    </xf>
    <xf numFmtId="1" fontId="2" fillId="0" borderId="285" xfId="0" applyNumberFormat="1" applyFont="1" applyBorder="1" applyAlignment="1">
      <alignment horizontal="right" wrapText="1"/>
    </xf>
    <xf numFmtId="1" fontId="2" fillId="0" borderId="295" xfId="0" applyNumberFormat="1" applyFont="1" applyBorder="1" applyAlignment="1">
      <alignment horizontal="right" wrapText="1"/>
    </xf>
    <xf numFmtId="1" fontId="2" fillId="0" borderId="280" xfId="0" applyNumberFormat="1" applyFont="1" applyBorder="1" applyAlignment="1">
      <alignment horizontal="right" wrapText="1"/>
    </xf>
    <xf numFmtId="1" fontId="2" fillId="5" borderId="296" xfId="0" applyNumberFormat="1" applyFont="1" applyFill="1" applyBorder="1" applyProtection="1">
      <protection locked="0"/>
    </xf>
    <xf numFmtId="1" fontId="2" fillId="5" borderId="278" xfId="0" applyNumberFormat="1" applyFont="1" applyFill="1" applyBorder="1" applyProtection="1">
      <protection locked="0"/>
    </xf>
    <xf numFmtId="1" fontId="2" fillId="5" borderId="297" xfId="0" applyNumberFormat="1" applyFont="1" applyFill="1" applyBorder="1" applyProtection="1">
      <protection locked="0"/>
    </xf>
    <xf numFmtId="1" fontId="2" fillId="3" borderId="299" xfId="0" applyNumberFormat="1" applyFont="1" applyFill="1" applyBorder="1"/>
    <xf numFmtId="1" fontId="4" fillId="3" borderId="299" xfId="0" applyNumberFormat="1" applyFont="1" applyFill="1" applyBorder="1"/>
    <xf numFmtId="1" fontId="2" fillId="5" borderId="300" xfId="0" applyNumberFormat="1" applyFont="1" applyFill="1" applyBorder="1" applyProtection="1">
      <protection locked="0"/>
    </xf>
    <xf numFmtId="1" fontId="4" fillId="3" borderId="301" xfId="0" applyNumberFormat="1" applyFont="1" applyFill="1" applyBorder="1"/>
    <xf numFmtId="1" fontId="2" fillId="3" borderId="301" xfId="0" applyNumberFormat="1" applyFont="1" applyFill="1" applyBorder="1"/>
    <xf numFmtId="1" fontId="2" fillId="3" borderId="299" xfId="0" applyNumberFormat="1" applyFont="1" applyFill="1" applyBorder="1" applyAlignment="1">
      <alignment wrapText="1"/>
    </xf>
    <xf numFmtId="1" fontId="9" fillId="3" borderId="299" xfId="0" applyNumberFormat="1" applyFont="1" applyFill="1" applyBorder="1"/>
    <xf numFmtId="1" fontId="2" fillId="0" borderId="303" xfId="0" applyNumberFormat="1" applyFont="1" applyBorder="1"/>
    <xf numFmtId="1" fontId="2" fillId="0" borderId="299" xfId="0" applyNumberFormat="1" applyFont="1" applyBorder="1" applyAlignment="1">
      <alignment wrapText="1"/>
    </xf>
    <xf numFmtId="1" fontId="2" fillId="0" borderId="303" xfId="0" applyNumberFormat="1" applyFont="1" applyBorder="1" applyAlignment="1">
      <alignment horizontal="center" vertical="center" wrapText="1"/>
    </xf>
    <xf numFmtId="1" fontId="2" fillId="3" borderId="307" xfId="0" applyNumberFormat="1" applyFont="1" applyFill="1" applyBorder="1" applyAlignment="1">
      <alignment wrapText="1"/>
    </xf>
    <xf numFmtId="1" fontId="2" fillId="3" borderId="308" xfId="0" applyNumberFormat="1" applyFont="1" applyFill="1" applyBorder="1" applyAlignment="1">
      <alignment wrapText="1"/>
    </xf>
    <xf numFmtId="1" fontId="6" fillId="3" borderId="299" xfId="0" applyNumberFormat="1" applyFont="1" applyFill="1" applyBorder="1"/>
    <xf numFmtId="1" fontId="2" fillId="0" borderId="302" xfId="0" applyNumberFormat="1" applyFont="1" applyBorder="1" applyAlignment="1">
      <alignment horizontal="center" vertical="center" wrapText="1"/>
    </xf>
    <xf numFmtId="1" fontId="11" fillId="0" borderId="303" xfId="0" applyNumberFormat="1" applyFont="1" applyBorder="1" applyAlignment="1">
      <alignment horizontal="center" vertical="center" wrapText="1"/>
    </xf>
    <xf numFmtId="1" fontId="2" fillId="3" borderId="311" xfId="0" applyNumberFormat="1" applyFont="1" applyFill="1" applyBorder="1" applyAlignment="1">
      <alignment wrapText="1"/>
    </xf>
    <xf numFmtId="1" fontId="2" fillId="3" borderId="301" xfId="0" applyNumberFormat="1" applyFont="1" applyFill="1" applyBorder="1" applyAlignment="1">
      <alignment wrapText="1"/>
    </xf>
    <xf numFmtId="1" fontId="2" fillId="9" borderId="306" xfId="0" applyNumberFormat="1" applyFont="1" applyFill="1" applyBorder="1"/>
    <xf numFmtId="1" fontId="2" fillId="3" borderId="301" xfId="0" applyNumberFormat="1" applyFont="1" applyFill="1" applyBorder="1" applyAlignment="1">
      <alignment vertical="center"/>
    </xf>
    <xf numFmtId="1" fontId="1" fillId="3" borderId="301" xfId="0" applyNumberFormat="1" applyFont="1" applyFill="1" applyBorder="1" applyAlignment="1">
      <alignment wrapText="1"/>
    </xf>
    <xf numFmtId="1" fontId="2" fillId="0" borderId="314" xfId="0" applyNumberFormat="1" applyFont="1" applyBorder="1" applyAlignment="1">
      <alignment wrapText="1"/>
    </xf>
    <xf numFmtId="1" fontId="2" fillId="0" borderId="301" xfId="0" applyNumberFormat="1" applyFont="1" applyBorder="1" applyAlignment="1">
      <alignment wrapText="1"/>
    </xf>
    <xf numFmtId="1" fontId="2" fillId="0" borderId="315" xfId="0" applyNumberFormat="1" applyFont="1" applyBorder="1" applyAlignment="1">
      <alignment horizontal="center" vertical="center" wrapText="1"/>
    </xf>
    <xf numFmtId="1" fontId="2" fillId="0" borderId="316" xfId="0" applyNumberFormat="1" applyFont="1" applyBorder="1" applyAlignment="1">
      <alignment horizontal="center" vertical="center" wrapText="1"/>
    </xf>
    <xf numFmtId="1" fontId="2" fillId="0" borderId="305" xfId="0" applyNumberFormat="1" applyFont="1" applyBorder="1" applyAlignment="1">
      <alignment horizontal="center" vertical="center" wrapText="1"/>
    </xf>
    <xf numFmtId="1" fontId="2" fillId="0" borderId="317" xfId="0" applyNumberFormat="1" applyFont="1" applyBorder="1" applyAlignment="1">
      <alignment horizontal="center" vertical="center" wrapText="1"/>
    </xf>
    <xf numFmtId="1" fontId="2" fillId="0" borderId="317" xfId="0" applyNumberFormat="1" applyFont="1" applyBorder="1"/>
    <xf numFmtId="1" fontId="2" fillId="0" borderId="316" xfId="0" applyNumberFormat="1" applyFont="1" applyBorder="1"/>
    <xf numFmtId="1" fontId="2" fillId="0" borderId="305" xfId="0" applyNumberFormat="1" applyFont="1" applyBorder="1"/>
    <xf numFmtId="1" fontId="2" fillId="0" borderId="304" xfId="0" applyNumberFormat="1" applyFont="1" applyBorder="1"/>
    <xf numFmtId="1" fontId="2" fillId="0" borderId="318" xfId="0" applyNumberFormat="1" applyFont="1" applyBorder="1"/>
    <xf numFmtId="1" fontId="6" fillId="3" borderId="301" xfId="0" applyNumberFormat="1" applyFont="1" applyFill="1" applyBorder="1"/>
    <xf numFmtId="1" fontId="9" fillId="0" borderId="301" xfId="0" applyNumberFormat="1" applyFont="1" applyBorder="1"/>
    <xf numFmtId="1" fontId="2" fillId="0" borderId="321" xfId="0" applyNumberFormat="1" applyFont="1" applyBorder="1"/>
    <xf numFmtId="1" fontId="2" fillId="0" borderId="322" xfId="0" applyNumberFormat="1" applyFont="1" applyBorder="1"/>
    <xf numFmtId="1" fontId="2" fillId="0" borderId="320" xfId="0" applyNumberFormat="1" applyFont="1" applyBorder="1"/>
    <xf numFmtId="1" fontId="2" fillId="5" borderId="321" xfId="0" applyNumberFormat="1" applyFont="1" applyFill="1" applyBorder="1" applyProtection="1">
      <protection locked="0"/>
    </xf>
    <xf numFmtId="1" fontId="2" fillId="5" borderId="320" xfId="0" applyNumberFormat="1" applyFont="1" applyFill="1" applyBorder="1" applyProtection="1">
      <protection locked="0"/>
    </xf>
    <xf numFmtId="1" fontId="2" fillId="0" borderId="323" xfId="0" applyNumberFormat="1" applyFont="1" applyBorder="1" applyAlignment="1">
      <alignment horizontal="center" vertical="center" wrapText="1"/>
    </xf>
    <xf numFmtId="1" fontId="2" fillId="0" borderId="306" xfId="0" applyNumberFormat="1" applyFont="1" applyBorder="1" applyAlignment="1">
      <alignment horizontal="right"/>
    </xf>
    <xf numFmtId="1" fontId="2" fillId="9" borderId="324" xfId="0" applyNumberFormat="1" applyFont="1" applyFill="1" applyBorder="1"/>
    <xf numFmtId="1" fontId="2" fillId="0" borderId="315" xfId="0" applyNumberFormat="1" applyFont="1" applyBorder="1" applyAlignment="1">
      <alignment vertical="center" wrapText="1"/>
    </xf>
    <xf numFmtId="1" fontId="2" fillId="0" borderId="315" xfId="0" applyNumberFormat="1" applyFont="1" applyBorder="1" applyAlignment="1">
      <alignment horizontal="right" wrapText="1"/>
    </xf>
    <xf numFmtId="1" fontId="2" fillId="0" borderId="325" xfId="0" applyNumberFormat="1" applyFont="1" applyBorder="1" applyAlignment="1">
      <alignment horizontal="right" wrapText="1"/>
    </xf>
    <xf numFmtId="1" fontId="2" fillId="8" borderId="324" xfId="0" applyNumberFormat="1" applyFont="1" applyFill="1" applyBorder="1" applyProtection="1">
      <protection locked="0"/>
    </xf>
    <xf numFmtId="1" fontId="2" fillId="5" borderId="306" xfId="0" applyNumberFormat="1" applyFont="1" applyFill="1" applyBorder="1" applyProtection="1">
      <protection locked="0"/>
    </xf>
    <xf numFmtId="1" fontId="2" fillId="0" borderId="195" xfId="0" applyNumberFormat="1" applyFont="1" applyBorder="1" applyAlignment="1">
      <alignment wrapText="1"/>
    </xf>
    <xf numFmtId="1" fontId="2" fillId="0" borderId="196" xfId="0" applyNumberFormat="1" applyFont="1" applyBorder="1" applyAlignment="1">
      <alignment wrapText="1"/>
    </xf>
    <xf numFmtId="1" fontId="2" fillId="3" borderId="196" xfId="0" applyNumberFormat="1" applyFont="1" applyFill="1" applyBorder="1" applyAlignment="1">
      <alignment wrapText="1"/>
    </xf>
    <xf numFmtId="1" fontId="2" fillId="0" borderId="318" xfId="0" applyNumberFormat="1" applyFont="1" applyBorder="1" applyAlignment="1">
      <alignment horizontal="center" vertical="center" wrapText="1"/>
    </xf>
    <xf numFmtId="1" fontId="2" fillId="3" borderId="316" xfId="0" applyNumberFormat="1" applyFont="1" applyFill="1" applyBorder="1" applyAlignment="1">
      <alignment horizontal="center" vertical="center" wrapText="1"/>
    </xf>
    <xf numFmtId="1" fontId="2" fillId="5" borderId="326" xfId="0" applyNumberFormat="1" applyFont="1" applyFill="1" applyBorder="1" applyProtection="1">
      <protection locked="0"/>
    </xf>
    <xf numFmtId="1" fontId="2" fillId="5" borderId="324" xfId="0" applyNumberFormat="1" applyFont="1" applyFill="1" applyBorder="1" applyProtection="1">
      <protection locked="0"/>
    </xf>
    <xf numFmtId="1" fontId="2" fillId="0" borderId="317" xfId="0" applyNumberFormat="1" applyFont="1" applyBorder="1" applyAlignment="1">
      <alignment vertical="center"/>
    </xf>
    <xf numFmtId="1" fontId="2" fillId="0" borderId="323" xfId="0" applyNumberFormat="1" applyFont="1" applyBorder="1" applyAlignment="1">
      <alignment vertical="center"/>
    </xf>
    <xf numFmtId="1" fontId="2" fillId="0" borderId="318" xfId="0" applyNumberFormat="1" applyFont="1" applyBorder="1" applyAlignment="1">
      <alignment vertical="center"/>
    </xf>
    <xf numFmtId="1" fontId="2" fillId="0" borderId="327" xfId="0" applyNumberFormat="1" applyFont="1" applyBorder="1" applyAlignment="1">
      <alignment vertical="center"/>
    </xf>
    <xf numFmtId="1" fontId="2" fillId="0" borderId="305" xfId="0" applyNumberFormat="1" applyFont="1" applyBorder="1" applyAlignment="1">
      <alignment vertical="center"/>
    </xf>
    <xf numFmtId="1" fontId="2" fillId="3" borderId="327" xfId="0" applyNumberFormat="1" applyFont="1" applyFill="1" applyBorder="1" applyAlignment="1">
      <alignment vertical="center"/>
    </xf>
    <xf numFmtId="1" fontId="2" fillId="3" borderId="305" xfId="0" applyNumberFormat="1" applyFont="1" applyFill="1" applyBorder="1" applyAlignment="1">
      <alignment vertical="center"/>
    </xf>
    <xf numFmtId="1" fontId="2" fillId="3" borderId="317" xfId="0" applyNumberFormat="1" applyFont="1" applyFill="1" applyBorder="1" applyAlignment="1">
      <alignment vertical="center"/>
    </xf>
    <xf numFmtId="1" fontId="2" fillId="0" borderId="325" xfId="0" applyNumberFormat="1" applyFont="1" applyBorder="1" applyAlignment="1">
      <alignment horizontal="center" vertical="center"/>
    </xf>
    <xf numFmtId="1" fontId="2" fillId="0" borderId="315" xfId="0" applyNumberFormat="1" applyFont="1" applyBorder="1" applyAlignment="1">
      <alignment horizontal="center" vertical="center"/>
    </xf>
    <xf numFmtId="1" fontId="2" fillId="3" borderId="317" xfId="0" applyNumberFormat="1" applyFont="1" applyFill="1" applyBorder="1" applyAlignment="1">
      <alignment horizontal="center" vertical="center" wrapText="1"/>
    </xf>
    <xf numFmtId="1" fontId="2" fillId="0" borderId="306" xfId="0" applyNumberFormat="1" applyFont="1" applyBorder="1"/>
    <xf numFmtId="1" fontId="2" fillId="8" borderId="326" xfId="0" applyNumberFormat="1" applyFont="1" applyFill="1" applyBorder="1" applyProtection="1">
      <protection locked="0"/>
    </xf>
    <xf numFmtId="1" fontId="2" fillId="13" borderId="328" xfId="0" applyNumberFormat="1" applyFont="1" applyFill="1" applyBorder="1" applyAlignment="1">
      <alignment wrapText="1"/>
    </xf>
    <xf numFmtId="1" fontId="2" fillId="13" borderId="329" xfId="0" applyNumberFormat="1" applyFont="1" applyFill="1" applyBorder="1"/>
    <xf numFmtId="1" fontId="2" fillId="13" borderId="330" xfId="0" applyNumberFormat="1" applyFont="1" applyFill="1" applyBorder="1" applyProtection="1">
      <protection locked="0"/>
    </xf>
    <xf numFmtId="1" fontId="2" fillId="13" borderId="329" xfId="0" applyNumberFormat="1" applyFont="1" applyFill="1" applyBorder="1" applyProtection="1">
      <protection locked="0"/>
    </xf>
    <xf numFmtId="1" fontId="2" fillId="0" borderId="323" xfId="0" applyNumberFormat="1" applyFont="1" applyBorder="1"/>
    <xf numFmtId="1" fontId="2" fillId="0" borderId="329" xfId="0" applyNumberFormat="1" applyFont="1" applyBorder="1" applyAlignment="1">
      <alignment horizontal="center" vertical="center" wrapText="1"/>
    </xf>
    <xf numFmtId="1" fontId="2" fillId="0" borderId="315" xfId="4" applyNumberFormat="1" applyFont="1" applyBorder="1" applyAlignment="1" applyProtection="1">
      <alignment horizontal="center" vertical="center"/>
      <protection hidden="1"/>
    </xf>
    <xf numFmtId="1" fontId="2" fillId="0" borderId="325" xfId="2" applyNumberFormat="1" applyFont="1" applyBorder="1" applyAlignment="1">
      <alignment horizontal="center" vertical="center" wrapText="1"/>
    </xf>
    <xf numFmtId="1" fontId="2" fillId="0" borderId="317" xfId="2" applyNumberFormat="1" applyFont="1" applyBorder="1" applyAlignment="1">
      <alignment horizontal="center" vertical="center" wrapText="1"/>
    </xf>
    <xf numFmtId="1" fontId="2" fillId="0" borderId="318" xfId="2" applyNumberFormat="1" applyFont="1" applyBorder="1" applyAlignment="1">
      <alignment horizontal="center" vertical="center" wrapText="1"/>
    </xf>
    <xf numFmtId="1" fontId="2" fillId="0" borderId="333" xfId="2" applyNumberFormat="1" applyFont="1" applyBorder="1" applyAlignment="1">
      <alignment horizontal="center" vertical="center" wrapText="1"/>
    </xf>
    <xf numFmtId="1" fontId="2" fillId="0" borderId="316" xfId="2" applyNumberFormat="1" applyFont="1" applyBorder="1" applyAlignment="1">
      <alignment horizontal="center" vertical="center" wrapText="1"/>
    </xf>
    <xf numFmtId="1" fontId="2" fillId="0" borderId="306" xfId="2" applyNumberFormat="1" applyFont="1" applyBorder="1"/>
    <xf numFmtId="1" fontId="2" fillId="5" borderId="326" xfId="2" applyNumberFormat="1" applyFont="1" applyFill="1" applyBorder="1" applyProtection="1">
      <protection locked="0"/>
    </xf>
    <xf numFmtId="1" fontId="2" fillId="5" borderId="306" xfId="2" applyNumberFormat="1" applyFont="1" applyFill="1" applyBorder="1" applyProtection="1">
      <protection locked="0"/>
    </xf>
    <xf numFmtId="1" fontId="2" fillId="5" borderId="334" xfId="2" applyNumberFormat="1" applyFont="1" applyFill="1" applyBorder="1" applyProtection="1">
      <protection locked="0"/>
    </xf>
    <xf numFmtId="1" fontId="2" fillId="0" borderId="317" xfId="2" applyNumberFormat="1" applyFont="1" applyBorder="1"/>
    <xf numFmtId="1" fontId="2" fillId="0" borderId="323" xfId="2" applyNumberFormat="1" applyFont="1" applyBorder="1"/>
    <xf numFmtId="1" fontId="2" fillId="0" borderId="305" xfId="2" applyNumberFormat="1" applyFont="1" applyBorder="1"/>
    <xf numFmtId="1" fontId="2" fillId="0" borderId="318" xfId="2" applyNumberFormat="1" applyFont="1" applyBorder="1"/>
    <xf numFmtId="1" fontId="2" fillId="0" borderId="333" xfId="2" applyNumberFormat="1" applyFont="1" applyBorder="1"/>
    <xf numFmtId="1" fontId="2" fillId="0" borderId="316" xfId="2" applyNumberFormat="1" applyFont="1" applyBorder="1"/>
    <xf numFmtId="1" fontId="2" fillId="5" borderId="317" xfId="2" applyNumberFormat="1" applyFont="1" applyFill="1" applyBorder="1" applyProtection="1">
      <protection locked="0"/>
    </xf>
    <xf numFmtId="1" fontId="2" fillId="5" borderId="316" xfId="2" applyNumberFormat="1" applyFont="1" applyFill="1" applyBorder="1" applyProtection="1">
      <protection locked="0"/>
    </xf>
    <xf numFmtId="1" fontId="2" fillId="5" borderId="336" xfId="2" applyNumberFormat="1" applyFont="1" applyFill="1" applyBorder="1" applyProtection="1">
      <protection locked="0"/>
    </xf>
    <xf numFmtId="1" fontId="2" fillId="5" borderId="305" xfId="2" applyNumberFormat="1" applyFont="1" applyFill="1" applyBorder="1" applyProtection="1">
      <protection locked="0"/>
    </xf>
    <xf numFmtId="1" fontId="2" fillId="5" borderId="303" xfId="2" applyNumberFormat="1" applyFont="1" applyFill="1" applyBorder="1" applyProtection="1">
      <protection locked="0"/>
    </xf>
    <xf numFmtId="1" fontId="2" fillId="5" borderId="328" xfId="2" applyNumberFormat="1" applyFont="1" applyFill="1" applyBorder="1" applyProtection="1">
      <protection locked="0"/>
    </xf>
    <xf numFmtId="1" fontId="2" fillId="5" borderId="329" xfId="2" applyNumberFormat="1" applyFont="1" applyFill="1" applyBorder="1" applyProtection="1">
      <protection locked="0"/>
    </xf>
    <xf numFmtId="1" fontId="2" fillId="0" borderId="304" xfId="2" applyNumberFormat="1" applyFont="1" applyBorder="1" applyAlignment="1">
      <alignment horizontal="center" vertical="center" wrapText="1"/>
    </xf>
    <xf numFmtId="1" fontId="2" fillId="5" borderId="331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01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233" xfId="0" applyNumberFormat="1" applyFont="1" applyBorder="1" applyAlignment="1">
      <alignment horizontal="center" vertical="center" wrapText="1"/>
    </xf>
    <xf numFmtId="1" fontId="2" fillId="0" borderId="242" xfId="0" applyNumberFormat="1" applyFont="1" applyBorder="1" applyAlignment="1">
      <alignment horizontal="center" vertical="center" wrapText="1"/>
    </xf>
    <xf numFmtId="1" fontId="2" fillId="0" borderId="260" xfId="0" applyNumberFormat="1" applyFont="1" applyBorder="1" applyAlignment="1">
      <alignment horizontal="center" vertical="center" wrapText="1"/>
    </xf>
    <xf numFmtId="1" fontId="2" fillId="0" borderId="253" xfId="0" applyNumberFormat="1" applyFont="1" applyBorder="1" applyAlignment="1">
      <alignment horizontal="center" vertical="center" wrapText="1"/>
    </xf>
    <xf numFmtId="1" fontId="2" fillId="0" borderId="261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321" xfId="0" applyNumberFormat="1" applyFont="1" applyBorder="1" applyAlignment="1">
      <alignment horizontal="right" wrapText="1"/>
    </xf>
    <xf numFmtId="1" fontId="2" fillId="0" borderId="330" xfId="0" applyNumberFormat="1" applyFont="1" applyBorder="1" applyAlignment="1">
      <alignment horizontal="right"/>
    </xf>
    <xf numFmtId="1" fontId="2" fillId="6" borderId="337" xfId="1" applyNumberFormat="1" applyFont="1" applyBorder="1" applyProtection="1">
      <protection locked="0"/>
    </xf>
    <xf numFmtId="1" fontId="2" fillId="6" borderId="338" xfId="1" applyNumberFormat="1" applyFont="1" applyBorder="1" applyProtection="1">
      <protection locked="0"/>
    </xf>
    <xf numFmtId="1" fontId="2" fillId="6" borderId="339" xfId="1" applyNumberFormat="1" applyFont="1" applyBorder="1" applyProtection="1">
      <protection locked="0"/>
    </xf>
    <xf numFmtId="1" fontId="2" fillId="7" borderId="246" xfId="0" applyNumberFormat="1" applyFont="1" applyFill="1" applyBorder="1"/>
    <xf numFmtId="1" fontId="2" fillId="0" borderId="346" xfId="0" applyNumberFormat="1" applyFont="1" applyBorder="1" applyAlignment="1">
      <alignment horizontal="center" vertical="center" wrapText="1"/>
    </xf>
    <xf numFmtId="1" fontId="2" fillId="0" borderId="347" xfId="0" applyNumberFormat="1" applyFont="1" applyBorder="1" applyAlignment="1">
      <alignment horizontal="center" vertical="center" wrapText="1"/>
    </xf>
    <xf numFmtId="1" fontId="2" fillId="5" borderId="340" xfId="0" applyNumberFormat="1" applyFont="1" applyFill="1" applyBorder="1" applyProtection="1">
      <protection locked="0"/>
    </xf>
    <xf numFmtId="1" fontId="2" fillId="0" borderId="345" xfId="0" applyNumberFormat="1" applyFont="1" applyBorder="1" applyAlignment="1">
      <alignment horizontal="center" vertical="center" wrapText="1"/>
    </xf>
    <xf numFmtId="1" fontId="4" fillId="0" borderId="350" xfId="0" applyNumberFormat="1" applyFont="1" applyBorder="1"/>
    <xf numFmtId="1" fontId="4" fillId="0" borderId="351" xfId="0" applyNumberFormat="1" applyFont="1" applyBorder="1"/>
    <xf numFmtId="1" fontId="4" fillId="0" borderId="352" xfId="0" applyNumberFormat="1" applyFont="1" applyBorder="1"/>
    <xf numFmtId="1" fontId="2" fillId="3" borderId="355" xfId="0" applyNumberFormat="1" applyFont="1" applyFill="1" applyBorder="1" applyAlignment="1">
      <alignment wrapText="1"/>
    </xf>
    <xf numFmtId="1" fontId="2" fillId="3" borderId="356" xfId="0" applyNumberFormat="1" applyFont="1" applyFill="1" applyBorder="1" applyAlignment="1">
      <alignment wrapText="1"/>
    </xf>
    <xf numFmtId="1" fontId="2" fillId="0" borderId="357" xfId="0" applyNumberFormat="1" applyFont="1" applyBorder="1" applyAlignment="1">
      <alignment horizontal="center" vertical="center"/>
    </xf>
    <xf numFmtId="1" fontId="2" fillId="3" borderId="358" xfId="0" applyNumberFormat="1" applyFont="1" applyFill="1" applyBorder="1" applyAlignment="1">
      <alignment wrapText="1"/>
    </xf>
    <xf numFmtId="1" fontId="2" fillId="3" borderId="359" xfId="0" applyNumberFormat="1" applyFont="1" applyFill="1" applyBorder="1" applyAlignment="1">
      <alignment wrapText="1"/>
    </xf>
    <xf numFmtId="1" fontId="2" fillId="0" borderId="346" xfId="0" applyNumberFormat="1" applyFont="1" applyBorder="1" applyAlignment="1">
      <alignment horizontal="right"/>
    </xf>
    <xf numFmtId="1" fontId="2" fillId="0" borderId="347" xfId="0" applyNumberFormat="1" applyFont="1" applyBorder="1" applyAlignment="1">
      <alignment horizontal="right"/>
    </xf>
    <xf numFmtId="1" fontId="2" fillId="0" borderId="345" xfId="0" applyNumberFormat="1" applyFont="1" applyBorder="1" applyAlignment="1">
      <alignment horizontal="right"/>
    </xf>
    <xf numFmtId="1" fontId="2" fillId="5" borderId="346" xfId="0" applyNumberFormat="1" applyFont="1" applyFill="1" applyBorder="1" applyProtection="1">
      <protection locked="0"/>
    </xf>
    <xf numFmtId="1" fontId="2" fillId="5" borderId="345" xfId="0" applyNumberFormat="1" applyFont="1" applyFill="1" applyBorder="1" applyProtection="1">
      <protection locked="0"/>
    </xf>
    <xf numFmtId="1" fontId="2" fillId="0" borderId="340" xfId="0" applyNumberFormat="1" applyFont="1" applyBorder="1" applyAlignment="1">
      <alignment horizontal="right"/>
    </xf>
    <xf numFmtId="1" fontId="2" fillId="0" borderId="368" xfId="0" applyNumberFormat="1" applyFont="1" applyBorder="1" applyAlignment="1">
      <alignment horizontal="center" vertical="center" wrapText="1"/>
    </xf>
    <xf numFmtId="1" fontId="2" fillId="0" borderId="369" xfId="0" applyNumberFormat="1" applyFont="1" applyBorder="1" applyAlignment="1">
      <alignment horizontal="center" vertical="center" wrapText="1"/>
    </xf>
    <xf numFmtId="1" fontId="2" fillId="0" borderId="367" xfId="0" applyNumberFormat="1" applyFont="1" applyBorder="1" applyAlignment="1">
      <alignment horizontal="center" vertical="center" wrapText="1"/>
    </xf>
    <xf numFmtId="1" fontId="2" fillId="0" borderId="370" xfId="0" applyNumberFormat="1" applyFont="1" applyBorder="1" applyAlignment="1">
      <alignment horizontal="center" vertical="center" wrapText="1"/>
    </xf>
    <xf numFmtId="1" fontId="2" fillId="0" borderId="366" xfId="0" applyNumberFormat="1" applyFont="1" applyBorder="1" applyAlignment="1">
      <alignment horizontal="center" vertical="center" wrapText="1"/>
    </xf>
    <xf numFmtId="1" fontId="2" fillId="0" borderId="368" xfId="0" applyNumberFormat="1" applyFont="1" applyBorder="1" applyAlignment="1">
      <alignment horizontal="right" wrapText="1"/>
    </xf>
    <xf numFmtId="1" fontId="2" fillId="0" borderId="371" xfId="0" applyNumberFormat="1" applyFont="1" applyBorder="1" applyAlignment="1">
      <alignment horizontal="right" wrapText="1"/>
    </xf>
    <xf numFmtId="1" fontId="2" fillId="0" borderId="367" xfId="0" applyNumberFormat="1" applyFont="1" applyBorder="1" applyAlignment="1">
      <alignment horizontal="right" wrapText="1"/>
    </xf>
    <xf numFmtId="1" fontId="2" fillId="5" borderId="370" xfId="0" applyNumberFormat="1" applyFont="1" applyFill="1" applyBorder="1" applyProtection="1">
      <protection locked="0"/>
    </xf>
    <xf numFmtId="1" fontId="2" fillId="5" borderId="372" xfId="0" applyNumberFormat="1" applyFont="1" applyFill="1" applyBorder="1" applyProtection="1">
      <protection locked="0"/>
    </xf>
    <xf numFmtId="1" fontId="2" fillId="5" borderId="364" xfId="0" applyNumberFormat="1" applyFont="1" applyFill="1" applyBorder="1" applyProtection="1">
      <protection locked="0"/>
    </xf>
    <xf numFmtId="1" fontId="2" fillId="5" borderId="373" xfId="0" applyNumberFormat="1" applyFont="1" applyFill="1" applyBorder="1" applyProtection="1">
      <protection locked="0"/>
    </xf>
    <xf numFmtId="1" fontId="2" fillId="5" borderId="367" xfId="0" applyNumberFormat="1" applyFont="1" applyFill="1" applyBorder="1" applyProtection="1">
      <protection locked="0"/>
    </xf>
    <xf numFmtId="1" fontId="2" fillId="0" borderId="374" xfId="0" applyNumberFormat="1" applyFont="1" applyBorder="1" applyAlignment="1">
      <alignment horizontal="left" vertical="center" wrapText="1"/>
    </xf>
    <xf numFmtId="1" fontId="2" fillId="0" borderId="375" xfId="0" applyNumberFormat="1" applyFont="1" applyBorder="1" applyAlignment="1">
      <alignment horizontal="right" wrapText="1"/>
    </xf>
    <xf numFmtId="1" fontId="2" fillId="0" borderId="376" xfId="0" applyNumberFormat="1" applyFont="1" applyBorder="1" applyAlignment="1">
      <alignment horizontal="right"/>
    </xf>
    <xf numFmtId="1" fontId="2" fillId="5" borderId="375" xfId="0" applyNumberFormat="1" applyFont="1" applyFill="1" applyBorder="1" applyProtection="1">
      <protection locked="0"/>
    </xf>
    <xf numFmtId="1" fontId="2" fillId="5" borderId="377" xfId="0" applyNumberFormat="1" applyFont="1" applyFill="1" applyBorder="1" applyProtection="1">
      <protection locked="0"/>
    </xf>
    <xf numFmtId="1" fontId="2" fillId="5" borderId="376" xfId="0" applyNumberFormat="1" applyFont="1" applyFill="1" applyBorder="1" applyProtection="1">
      <protection locked="0"/>
    </xf>
    <xf numFmtId="1" fontId="2" fillId="0" borderId="360" xfId="0" applyNumberFormat="1" applyFont="1" applyBorder="1" applyAlignment="1">
      <alignment horizontal="left" vertical="center" wrapText="1"/>
    </xf>
    <xf numFmtId="1" fontId="6" fillId="0" borderId="365" xfId="0" applyNumberFormat="1" applyFont="1" applyBorder="1"/>
    <xf numFmtId="1" fontId="2" fillId="0" borderId="375" xfId="0" applyNumberFormat="1" applyFont="1" applyBorder="1" applyAlignment="1">
      <alignment vertical="center" wrapText="1"/>
    </xf>
    <xf numFmtId="1" fontId="2" fillId="0" borderId="376" xfId="0" applyNumberFormat="1" applyFont="1" applyBorder="1"/>
    <xf numFmtId="1" fontId="2" fillId="0" borderId="370" xfId="0" applyNumberFormat="1" applyFont="1" applyBorder="1" applyAlignment="1">
      <alignment vertical="center" wrapText="1"/>
    </xf>
    <xf numFmtId="1" fontId="2" fillId="0" borderId="369" xfId="0" applyNumberFormat="1" applyFont="1" applyBorder="1" applyAlignment="1">
      <alignment vertical="center" wrapText="1"/>
    </xf>
    <xf numFmtId="1" fontId="2" fillId="0" borderId="367" xfId="0" applyNumberFormat="1" applyFont="1" applyBorder="1"/>
    <xf numFmtId="1" fontId="2" fillId="0" borderId="370" xfId="0" applyNumberFormat="1" applyFont="1" applyBorder="1" applyAlignment="1">
      <alignment horizontal="right" wrapText="1"/>
    </xf>
    <xf numFmtId="1" fontId="2" fillId="0" borderId="369" xfId="0" applyNumberFormat="1" applyFont="1" applyBorder="1" applyAlignment="1">
      <alignment horizontal="right" wrapText="1"/>
    </xf>
    <xf numFmtId="1" fontId="2" fillId="0" borderId="370" xfId="0" applyNumberFormat="1" applyFont="1" applyBorder="1"/>
    <xf numFmtId="1" fontId="2" fillId="0" borderId="364" xfId="0" applyNumberFormat="1" applyFont="1" applyBorder="1"/>
    <xf numFmtId="1" fontId="2" fillId="0" borderId="372" xfId="0" applyNumberFormat="1" applyFont="1" applyBorder="1"/>
    <xf numFmtId="1" fontId="2" fillId="0" borderId="365" xfId="0" applyNumberFormat="1" applyFont="1" applyBorder="1" applyAlignment="1">
      <alignment horizontal="center" vertical="center" wrapText="1"/>
    </xf>
    <xf numFmtId="1" fontId="2" fillId="3" borderId="341" xfId="0" applyNumberFormat="1" applyFont="1" applyFill="1" applyBorder="1"/>
    <xf numFmtId="1" fontId="4" fillId="3" borderId="341" xfId="0" applyNumberFormat="1" applyFont="1" applyFill="1" applyBorder="1"/>
    <xf numFmtId="1" fontId="2" fillId="5" borderId="379" xfId="0" applyNumberFormat="1" applyFont="1" applyFill="1" applyBorder="1" applyProtection="1">
      <protection locked="0"/>
    </xf>
    <xf numFmtId="1" fontId="2" fillId="5" borderId="380" xfId="0" applyNumberFormat="1" applyFont="1" applyFill="1" applyBorder="1" applyProtection="1">
      <protection locked="0"/>
    </xf>
    <xf numFmtId="1" fontId="2" fillId="5" borderId="381" xfId="0" applyNumberFormat="1" applyFont="1" applyFill="1" applyBorder="1" applyProtection="1">
      <protection locked="0"/>
    </xf>
    <xf numFmtId="1" fontId="4" fillId="3" borderId="382" xfId="0" applyNumberFormat="1" applyFont="1" applyFill="1" applyBorder="1"/>
    <xf numFmtId="1" fontId="2" fillId="3" borderId="382" xfId="0" applyNumberFormat="1" applyFont="1" applyFill="1" applyBorder="1"/>
    <xf numFmtId="1" fontId="2" fillId="3" borderId="382" xfId="0" applyNumberFormat="1" applyFont="1" applyFill="1" applyBorder="1" applyAlignment="1">
      <alignment wrapText="1"/>
    </xf>
    <xf numFmtId="1" fontId="2" fillId="6" borderId="383" xfId="1" applyNumberFormat="1" applyFont="1" applyBorder="1" applyProtection="1">
      <protection locked="0"/>
    </xf>
    <xf numFmtId="1" fontId="2" fillId="0" borderId="384" xfId="0" applyNumberFormat="1" applyFont="1" applyBorder="1" applyAlignment="1">
      <alignment horizontal="right" wrapText="1"/>
    </xf>
    <xf numFmtId="1" fontId="9" fillId="3" borderId="382" xfId="0" applyNumberFormat="1" applyFont="1" applyFill="1" applyBorder="1"/>
    <xf numFmtId="1" fontId="2" fillId="0" borderId="386" xfId="0" applyNumberFormat="1" applyFont="1" applyBorder="1"/>
    <xf numFmtId="1" fontId="2" fillId="0" borderId="382" xfId="0" applyNumberFormat="1" applyFont="1" applyBorder="1" applyAlignment="1">
      <alignment wrapText="1"/>
    </xf>
    <xf numFmtId="1" fontId="2" fillId="0" borderId="386" xfId="0" applyNumberFormat="1" applyFont="1" applyBorder="1" applyAlignment="1">
      <alignment horizontal="center" vertical="center" wrapText="1"/>
    </xf>
    <xf numFmtId="1" fontId="2" fillId="5" borderId="374" xfId="0" applyNumberFormat="1" applyFont="1" applyFill="1" applyBorder="1" applyProtection="1">
      <protection locked="0"/>
    </xf>
    <xf numFmtId="1" fontId="2" fillId="3" borderId="391" xfId="0" applyNumberFormat="1" applyFont="1" applyFill="1" applyBorder="1" applyAlignment="1">
      <alignment wrapText="1"/>
    </xf>
    <xf numFmtId="1" fontId="2" fillId="3" borderId="392" xfId="0" applyNumberFormat="1" applyFont="1" applyFill="1" applyBorder="1" applyAlignment="1">
      <alignment wrapText="1"/>
    </xf>
    <xf numFmtId="1" fontId="6" fillId="3" borderId="382" xfId="0" applyNumberFormat="1" applyFont="1" applyFill="1" applyBorder="1"/>
    <xf numFmtId="1" fontId="2" fillId="0" borderId="385" xfId="0" applyNumberFormat="1" applyFont="1" applyBorder="1" applyAlignment="1">
      <alignment horizontal="center" vertical="center" wrapText="1"/>
    </xf>
    <xf numFmtId="1" fontId="11" fillId="0" borderId="386" xfId="0" applyNumberFormat="1" applyFont="1" applyBorder="1" applyAlignment="1">
      <alignment horizontal="center" vertical="center" wrapText="1"/>
    </xf>
    <xf numFmtId="1" fontId="2" fillId="3" borderId="395" xfId="0" applyNumberFormat="1" applyFont="1" applyFill="1" applyBorder="1" applyAlignment="1">
      <alignment wrapText="1"/>
    </xf>
    <xf numFmtId="1" fontId="2" fillId="0" borderId="389" xfId="0" applyNumberFormat="1" applyFont="1" applyBorder="1" applyAlignment="1">
      <alignment vertical="center" wrapText="1"/>
    </xf>
    <xf numFmtId="1" fontId="2" fillId="9" borderId="390" xfId="0" applyNumberFormat="1" applyFont="1" applyFill="1" applyBorder="1"/>
    <xf numFmtId="1" fontId="2" fillId="3" borderId="382" xfId="0" applyNumberFormat="1" applyFont="1" applyFill="1" applyBorder="1" applyAlignment="1">
      <alignment vertical="center"/>
    </xf>
    <xf numFmtId="1" fontId="1" fillId="3" borderId="382" xfId="0" applyNumberFormat="1" applyFont="1" applyFill="1" applyBorder="1" applyAlignment="1">
      <alignment wrapText="1"/>
    </xf>
    <xf numFmtId="1" fontId="2" fillId="0" borderId="399" xfId="0" applyNumberFormat="1" applyFont="1" applyBorder="1" applyAlignment="1">
      <alignment wrapText="1"/>
    </xf>
    <xf numFmtId="1" fontId="2" fillId="0" borderId="401" xfId="0" applyNumberFormat="1" applyFont="1" applyBorder="1" applyAlignment="1">
      <alignment horizontal="center" vertical="center" wrapText="1"/>
    </xf>
    <xf numFmtId="1" fontId="2" fillId="0" borderId="402" xfId="0" applyNumberFormat="1" applyFont="1" applyBorder="1" applyAlignment="1">
      <alignment horizontal="center" vertical="center" wrapText="1"/>
    </xf>
    <xf numFmtId="1" fontId="2" fillId="0" borderId="388" xfId="0" applyNumberFormat="1" applyFont="1" applyBorder="1" applyAlignment="1">
      <alignment horizontal="center" vertical="center" wrapText="1"/>
    </xf>
    <xf numFmtId="1" fontId="2" fillId="0" borderId="403" xfId="0" applyNumberFormat="1" applyFont="1" applyBorder="1" applyAlignment="1">
      <alignment horizontal="center" vertical="center" wrapText="1"/>
    </xf>
    <xf numFmtId="1" fontId="2" fillId="0" borderId="403" xfId="0" applyNumberFormat="1" applyFont="1" applyBorder="1"/>
    <xf numFmtId="1" fontId="2" fillId="0" borderId="402" xfId="0" applyNumberFormat="1" applyFont="1" applyBorder="1"/>
    <xf numFmtId="1" fontId="2" fillId="0" borderId="388" xfId="0" applyNumberFormat="1" applyFont="1" applyBorder="1"/>
    <xf numFmtId="1" fontId="2" fillId="0" borderId="387" xfId="0" applyNumberFormat="1" applyFont="1" applyBorder="1"/>
    <xf numFmtId="1" fontId="2" fillId="0" borderId="404" xfId="0" applyNumberFormat="1" applyFont="1" applyBorder="1"/>
    <xf numFmtId="1" fontId="9" fillId="0" borderId="382" xfId="0" applyNumberFormat="1" applyFont="1" applyBorder="1"/>
    <xf numFmtId="1" fontId="2" fillId="0" borderId="406" xfId="0" applyNumberFormat="1" applyFont="1" applyBorder="1"/>
    <xf numFmtId="1" fontId="2" fillId="0" borderId="381" xfId="0" applyNumberFormat="1" applyFont="1" applyBorder="1"/>
    <xf numFmtId="1" fontId="2" fillId="5" borderId="406" xfId="0" applyNumberFormat="1" applyFont="1" applyFill="1" applyBorder="1" applyProtection="1">
      <protection locked="0"/>
    </xf>
    <xf numFmtId="1" fontId="2" fillId="0" borderId="384" xfId="0" applyNumberFormat="1" applyFont="1" applyBorder="1"/>
    <xf numFmtId="1" fontId="2" fillId="5" borderId="384" xfId="0" applyNumberFormat="1" applyFont="1" applyFill="1" applyBorder="1" applyProtection="1">
      <protection locked="0"/>
    </xf>
    <xf numFmtId="1" fontId="2" fillId="0" borderId="408" xfId="0" applyNumberFormat="1" applyFont="1" applyBorder="1" applyAlignment="1">
      <alignment horizontal="center" vertical="center" wrapText="1"/>
    </xf>
    <xf numFmtId="1" fontId="2" fillId="0" borderId="400" xfId="0" applyNumberFormat="1" applyFont="1" applyBorder="1" applyAlignment="1">
      <alignment horizontal="center" vertical="center" wrapText="1"/>
    </xf>
    <xf numFmtId="1" fontId="2" fillId="0" borderId="375" xfId="0" applyNumberFormat="1" applyFont="1" applyBorder="1" applyAlignment="1">
      <alignment horizontal="right"/>
    </xf>
    <xf numFmtId="1" fontId="2" fillId="0" borderId="390" xfId="0" applyNumberFormat="1" applyFont="1" applyBorder="1" applyAlignment="1">
      <alignment horizontal="right"/>
    </xf>
    <xf numFmtId="1" fontId="2" fillId="9" borderId="375" xfId="0" applyNumberFormat="1" applyFont="1" applyFill="1" applyBorder="1"/>
    <xf numFmtId="1" fontId="2" fillId="9" borderId="409" xfId="0" applyNumberFormat="1" applyFont="1" applyFill="1" applyBorder="1"/>
    <xf numFmtId="1" fontId="2" fillId="5" borderId="389" xfId="0" applyNumberFormat="1" applyFont="1" applyFill="1" applyBorder="1" applyProtection="1">
      <protection locked="0"/>
    </xf>
    <xf numFmtId="1" fontId="2" fillId="9" borderId="193" xfId="0" applyNumberFormat="1" applyFont="1" applyFill="1" applyBorder="1"/>
    <xf numFmtId="1" fontId="2" fillId="0" borderId="401" xfId="0" applyNumberFormat="1" applyFont="1" applyBorder="1" applyAlignment="1">
      <alignment vertical="center" wrapText="1"/>
    </xf>
    <xf numFmtId="1" fontId="2" fillId="0" borderId="401" xfId="0" applyNumberFormat="1" applyFont="1" applyBorder="1" applyAlignment="1">
      <alignment horizontal="right" wrapText="1"/>
    </xf>
    <xf numFmtId="1" fontId="2" fillId="0" borderId="410" xfId="0" applyNumberFormat="1" applyFont="1" applyBorder="1" applyAlignment="1">
      <alignment horizontal="right" wrapText="1"/>
    </xf>
    <xf numFmtId="1" fontId="2" fillId="8" borderId="409" xfId="0" applyNumberFormat="1" applyFont="1" applyFill="1" applyBorder="1" applyProtection="1">
      <protection locked="0"/>
    </xf>
    <xf numFmtId="1" fontId="2" fillId="5" borderId="390" xfId="0" applyNumberFormat="1" applyFont="1" applyFill="1" applyBorder="1" applyProtection="1">
      <protection locked="0"/>
    </xf>
    <xf numFmtId="1" fontId="1" fillId="2" borderId="351" xfId="0" applyNumberFormat="1" applyFont="1" applyFill="1" applyBorder="1" applyAlignment="1">
      <alignment wrapText="1"/>
    </xf>
    <xf numFmtId="1" fontId="1" fillId="0" borderId="350" xfId="0" applyNumberFormat="1" applyFont="1" applyBorder="1" applyAlignment="1">
      <alignment wrapText="1"/>
    </xf>
    <xf numFmtId="1" fontId="1" fillId="0" borderId="351" xfId="0" applyNumberFormat="1" applyFont="1" applyBorder="1" applyAlignment="1">
      <alignment wrapText="1"/>
    </xf>
    <xf numFmtId="1" fontId="2" fillId="0" borderId="351" xfId="0" applyNumberFormat="1" applyFont="1" applyBorder="1" applyAlignment="1">
      <alignment wrapText="1"/>
    </xf>
    <xf numFmtId="1" fontId="2" fillId="0" borderId="411" xfId="0" applyNumberFormat="1" applyFont="1" applyBorder="1" applyAlignment="1">
      <alignment wrapText="1"/>
    </xf>
    <xf numFmtId="1" fontId="2" fillId="0" borderId="350" xfId="0" applyNumberFormat="1" applyFont="1" applyBorder="1" applyAlignment="1">
      <alignment wrapText="1"/>
    </xf>
    <xf numFmtId="1" fontId="2" fillId="3" borderId="351" xfId="0" applyNumberFormat="1" applyFont="1" applyFill="1" applyBorder="1" applyAlignment="1">
      <alignment wrapText="1"/>
    </xf>
    <xf numFmtId="1" fontId="2" fillId="0" borderId="404" xfId="0" applyNumberFormat="1" applyFont="1" applyBorder="1" applyAlignment="1">
      <alignment horizontal="center" vertical="center" wrapText="1"/>
    </xf>
    <xf numFmtId="1" fontId="2" fillId="3" borderId="402" xfId="0" applyNumberFormat="1" applyFont="1" applyFill="1" applyBorder="1" applyAlignment="1">
      <alignment horizontal="center" vertical="center" wrapText="1"/>
    </xf>
    <xf numFmtId="1" fontId="2" fillId="0" borderId="375" xfId="0" applyNumberFormat="1" applyFont="1" applyBorder="1"/>
    <xf numFmtId="1" fontId="2" fillId="5" borderId="412" xfId="0" applyNumberFormat="1" applyFont="1" applyFill="1" applyBorder="1" applyProtection="1">
      <protection locked="0"/>
    </xf>
    <xf numFmtId="1" fontId="2" fillId="5" borderId="409" xfId="0" applyNumberFormat="1" applyFont="1" applyFill="1" applyBorder="1" applyProtection="1">
      <protection locked="0"/>
    </xf>
    <xf numFmtId="1" fontId="2" fillId="0" borderId="403" xfId="0" applyNumberFormat="1" applyFont="1" applyBorder="1" applyAlignment="1">
      <alignment vertical="center"/>
    </xf>
    <xf numFmtId="1" fontId="2" fillId="0" borderId="408" xfId="0" applyNumberFormat="1" applyFont="1" applyBorder="1" applyAlignment="1">
      <alignment vertical="center"/>
    </xf>
    <xf numFmtId="1" fontId="2" fillId="0" borderId="404" xfId="0" applyNumberFormat="1" applyFont="1" applyBorder="1" applyAlignment="1">
      <alignment vertical="center"/>
    </xf>
    <xf numFmtId="1" fontId="2" fillId="0" borderId="413" xfId="0" applyNumberFormat="1" applyFont="1" applyBorder="1" applyAlignment="1">
      <alignment vertical="center"/>
    </xf>
    <xf numFmtId="1" fontId="2" fillId="0" borderId="388" xfId="0" applyNumberFormat="1" applyFont="1" applyBorder="1" applyAlignment="1">
      <alignment vertical="center"/>
    </xf>
    <xf numFmtId="1" fontId="2" fillId="3" borderId="413" xfId="0" applyNumberFormat="1" applyFont="1" applyFill="1" applyBorder="1" applyAlignment="1">
      <alignment vertical="center"/>
    </xf>
    <xf numFmtId="1" fontId="2" fillId="3" borderId="388" xfId="0" applyNumberFormat="1" applyFont="1" applyFill="1" applyBorder="1" applyAlignment="1">
      <alignment vertical="center"/>
    </xf>
    <xf numFmtId="1" fontId="2" fillId="5" borderId="193" xfId="0" applyNumberFormat="1" applyFont="1" applyFill="1" applyBorder="1" applyProtection="1">
      <protection locked="0"/>
    </xf>
    <xf numFmtId="1" fontId="2" fillId="5" borderId="414" xfId="0" applyNumberFormat="1" applyFont="1" applyFill="1" applyBorder="1" applyProtection="1">
      <protection locked="0"/>
    </xf>
    <xf numFmtId="1" fontId="2" fillId="5" borderId="400" xfId="0" applyNumberFormat="1" applyFont="1" applyFill="1" applyBorder="1" applyProtection="1">
      <protection locked="0"/>
    </xf>
    <xf numFmtId="1" fontId="2" fillId="5" borderId="407" xfId="0" applyNumberFormat="1" applyFont="1" applyFill="1" applyBorder="1" applyProtection="1">
      <protection locked="0"/>
    </xf>
    <xf numFmtId="1" fontId="2" fillId="3" borderId="403" xfId="0" applyNumberFormat="1" applyFont="1" applyFill="1" applyBorder="1" applyAlignment="1">
      <alignment vertical="center"/>
    </xf>
    <xf numFmtId="1" fontId="2" fillId="0" borderId="403" xfId="0" applyNumberFormat="1" applyFont="1" applyBorder="1" applyAlignment="1">
      <alignment horizontal="center" vertical="center" wrapText="1"/>
    </xf>
    <xf numFmtId="1" fontId="2" fillId="0" borderId="408" xfId="0" applyNumberFormat="1" applyFont="1" applyBorder="1" applyAlignment="1">
      <alignment horizontal="center" vertical="center" wrapText="1"/>
    </xf>
    <xf numFmtId="1" fontId="2" fillId="0" borderId="404" xfId="0" applyNumberFormat="1" applyFont="1" applyBorder="1" applyAlignment="1">
      <alignment horizontal="center" vertical="center" wrapText="1"/>
    </xf>
    <xf numFmtId="1" fontId="2" fillId="0" borderId="410" xfId="0" applyNumberFormat="1" applyFont="1" applyBorder="1" applyAlignment="1">
      <alignment horizontal="center" vertical="center"/>
    </xf>
    <xf numFmtId="1" fontId="2" fillId="0" borderId="401" xfId="0" applyNumberFormat="1" applyFont="1" applyBorder="1" applyAlignment="1">
      <alignment horizontal="center" vertical="center"/>
    </xf>
    <xf numFmtId="1" fontId="2" fillId="3" borderId="403" xfId="0" applyNumberFormat="1" applyFont="1" applyFill="1" applyBorder="1" applyAlignment="1">
      <alignment horizontal="center" vertical="center" wrapText="1"/>
    </xf>
    <xf numFmtId="1" fontId="2" fillId="3" borderId="400" xfId="0" applyNumberFormat="1" applyFont="1" applyFill="1" applyBorder="1" applyAlignment="1">
      <alignment horizontal="center" vertical="center" wrapText="1"/>
    </xf>
    <xf numFmtId="1" fontId="2" fillId="0" borderId="389" xfId="0" applyNumberFormat="1" applyFont="1" applyBorder="1"/>
    <xf numFmtId="1" fontId="2" fillId="0" borderId="390" xfId="0" applyNumberFormat="1" applyFont="1" applyBorder="1"/>
    <xf numFmtId="1" fontId="2" fillId="8" borderId="375" xfId="0" applyNumberFormat="1" applyFont="1" applyFill="1" applyBorder="1" applyProtection="1">
      <protection locked="0"/>
    </xf>
    <xf numFmtId="1" fontId="2" fillId="8" borderId="412" xfId="0" applyNumberFormat="1" applyFont="1" applyFill="1" applyBorder="1" applyProtection="1">
      <protection locked="0"/>
    </xf>
    <xf numFmtId="1" fontId="2" fillId="0" borderId="400" xfId="0" applyNumberFormat="1" applyFont="1" applyBorder="1"/>
    <xf numFmtId="1" fontId="2" fillId="0" borderId="193" xfId="0" applyNumberFormat="1" applyFont="1" applyBorder="1"/>
    <xf numFmtId="1" fontId="2" fillId="0" borderId="374" xfId="0" applyNumberFormat="1" applyFont="1" applyBorder="1"/>
    <xf numFmtId="1" fontId="2" fillId="0" borderId="408" xfId="0" applyNumberFormat="1" applyFont="1" applyBorder="1"/>
    <xf numFmtId="1" fontId="4" fillId="2" borderId="382" xfId="0" applyNumberFormat="1" applyFont="1" applyFill="1" applyBorder="1"/>
    <xf numFmtId="1" fontId="2" fillId="0" borderId="402" xfId="0" applyNumberFormat="1" applyFont="1" applyBorder="1" applyAlignment="1">
      <alignment horizontal="center" vertical="center" wrapText="1"/>
    </xf>
    <xf numFmtId="1" fontId="2" fillId="0" borderId="401" xfId="4" applyNumberFormat="1" applyFont="1" applyBorder="1" applyAlignment="1" applyProtection="1">
      <alignment horizontal="center" vertical="center"/>
      <protection hidden="1"/>
    </xf>
    <xf numFmtId="1" fontId="2" fillId="0" borderId="410" xfId="2" applyNumberFormat="1" applyFont="1" applyBorder="1" applyAlignment="1">
      <alignment horizontal="center" vertical="center" wrapText="1"/>
    </xf>
    <xf numFmtId="1" fontId="2" fillId="0" borderId="403" xfId="2" applyNumberFormat="1" applyFont="1" applyBorder="1" applyAlignment="1">
      <alignment horizontal="center" vertical="center" wrapText="1"/>
    </xf>
    <xf numFmtId="1" fontId="2" fillId="0" borderId="404" xfId="2" applyNumberFormat="1" applyFont="1" applyBorder="1" applyAlignment="1">
      <alignment horizontal="center" vertical="center" wrapText="1"/>
    </xf>
    <xf numFmtId="1" fontId="2" fillId="0" borderId="416" xfId="2" applyNumberFormat="1" applyFont="1" applyBorder="1" applyAlignment="1">
      <alignment horizontal="center" vertical="center" wrapText="1"/>
    </xf>
    <xf numFmtId="1" fontId="2" fillId="0" borderId="402" xfId="2" applyNumberFormat="1" applyFont="1" applyBorder="1" applyAlignment="1">
      <alignment horizontal="center" vertical="center" wrapText="1"/>
    </xf>
    <xf numFmtId="1" fontId="2" fillId="0" borderId="374" xfId="2" applyNumberFormat="1" applyFont="1" applyBorder="1"/>
    <xf numFmtId="1" fontId="2" fillId="0" borderId="375" xfId="2" applyNumberFormat="1" applyFont="1" applyBorder="1"/>
    <xf numFmtId="1" fontId="2" fillId="0" borderId="390" xfId="2" applyNumberFormat="1" applyFont="1" applyBorder="1"/>
    <xf numFmtId="1" fontId="2" fillId="5" borderId="375" xfId="2" applyNumberFormat="1" applyFont="1" applyFill="1" applyBorder="1" applyProtection="1">
      <protection locked="0"/>
    </xf>
    <xf numFmtId="1" fontId="2" fillId="5" borderId="412" xfId="2" applyNumberFormat="1" applyFont="1" applyFill="1" applyBorder="1" applyProtection="1">
      <protection locked="0"/>
    </xf>
    <xf numFmtId="1" fontId="2" fillId="5" borderId="390" xfId="2" applyNumberFormat="1" applyFont="1" applyFill="1" applyBorder="1" applyProtection="1">
      <protection locked="0"/>
    </xf>
    <xf numFmtId="1" fontId="2" fillId="5" borderId="417" xfId="2" applyNumberFormat="1" applyFont="1" applyFill="1" applyBorder="1" applyProtection="1">
      <protection locked="0"/>
    </xf>
    <xf numFmtId="1" fontId="2" fillId="0" borderId="384" xfId="2" applyNumberFormat="1" applyFont="1" applyBorder="1"/>
    <xf numFmtId="1" fontId="2" fillId="0" borderId="403" xfId="2" applyNumberFormat="1" applyFont="1" applyBorder="1"/>
    <xf numFmtId="1" fontId="2" fillId="0" borderId="408" xfId="2" applyNumberFormat="1" applyFont="1" applyBorder="1"/>
    <xf numFmtId="1" fontId="2" fillId="0" borderId="388" xfId="2" applyNumberFormat="1" applyFont="1" applyBorder="1"/>
    <xf numFmtId="1" fontId="2" fillId="0" borderId="404" xfId="2" applyNumberFormat="1" applyFont="1" applyBorder="1"/>
    <xf numFmtId="1" fontId="2" fillId="0" borderId="416" xfId="2" applyNumberFormat="1" applyFont="1" applyBorder="1"/>
    <xf numFmtId="1" fontId="2" fillId="0" borderId="402" xfId="2" applyNumberFormat="1" applyFont="1" applyBorder="1"/>
    <xf numFmtId="1" fontId="2" fillId="0" borderId="386" xfId="0" applyNumberFormat="1" applyFont="1" applyBorder="1" applyAlignment="1">
      <alignment horizontal="center" vertical="center" wrapText="1"/>
    </xf>
    <xf numFmtId="1" fontId="2" fillId="5" borderId="403" xfId="2" applyNumberFormat="1" applyFont="1" applyFill="1" applyBorder="1" applyProtection="1">
      <protection locked="0"/>
    </xf>
    <xf numFmtId="1" fontId="2" fillId="5" borderId="402" xfId="2" applyNumberFormat="1" applyFont="1" applyFill="1" applyBorder="1" applyProtection="1">
      <protection locked="0"/>
    </xf>
    <xf numFmtId="1" fontId="2" fillId="5" borderId="418" xfId="2" applyNumberFormat="1" applyFont="1" applyFill="1" applyBorder="1" applyProtection="1">
      <protection locked="0"/>
    </xf>
    <xf numFmtId="1" fontId="2" fillId="5" borderId="388" xfId="2" applyNumberFormat="1" applyFont="1" applyFill="1" applyBorder="1" applyProtection="1">
      <protection locked="0"/>
    </xf>
    <xf numFmtId="1" fontId="2" fillId="5" borderId="386" xfId="2" applyNumberFormat="1" applyFont="1" applyFill="1" applyBorder="1" applyProtection="1">
      <protection locked="0"/>
    </xf>
    <xf numFmtId="1" fontId="2" fillId="5" borderId="400" xfId="2" applyNumberFormat="1" applyFont="1" applyFill="1" applyBorder="1" applyProtection="1">
      <protection locked="0"/>
    </xf>
    <xf numFmtId="1" fontId="2" fillId="0" borderId="387" xfId="2" applyNumberFormat="1" applyFont="1" applyBorder="1" applyAlignment="1">
      <alignment horizontal="center" vertical="center" wrapText="1"/>
    </xf>
    <xf numFmtId="1" fontId="2" fillId="5" borderId="389" xfId="2" applyNumberFormat="1" applyFont="1" applyFill="1" applyBorder="1" applyProtection="1">
      <protection locked="0"/>
    </xf>
    <xf numFmtId="1" fontId="2" fillId="5" borderId="407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218" xfId="0" applyNumberFormat="1" applyFont="1" applyBorder="1" applyAlignment="1">
      <alignment horizontal="center" vertical="center" wrapText="1"/>
    </xf>
    <xf numFmtId="1" fontId="2" fillId="0" borderId="217" xfId="0" applyNumberFormat="1" applyFont="1" applyBorder="1" applyAlignment="1">
      <alignment horizontal="center" vertical="center" wrapText="1"/>
    </xf>
    <xf numFmtId="1" fontId="4" fillId="0" borderId="419" xfId="0" applyNumberFormat="1" applyFont="1" applyBorder="1"/>
    <xf numFmtId="1" fontId="2" fillId="3" borderId="421" xfId="0" applyNumberFormat="1" applyFont="1" applyFill="1" applyBorder="1" applyAlignment="1">
      <alignment wrapText="1"/>
    </xf>
    <xf numFmtId="1" fontId="2" fillId="0" borderId="420" xfId="0" applyNumberFormat="1" applyFont="1" applyBorder="1" applyAlignment="1">
      <alignment horizontal="center" vertical="center" wrapText="1"/>
    </xf>
    <xf numFmtId="1" fontId="2" fillId="3" borderId="422" xfId="0" applyNumberFormat="1" applyFont="1" applyFill="1" applyBorder="1" applyAlignment="1">
      <alignment wrapText="1"/>
    </xf>
    <xf numFmtId="1" fontId="2" fillId="0" borderId="403" xfId="0" applyNumberFormat="1" applyFont="1" applyBorder="1" applyAlignment="1">
      <alignment horizontal="right"/>
    </xf>
    <xf numFmtId="1" fontId="2" fillId="0" borderId="402" xfId="0" applyNumberFormat="1" applyFont="1" applyBorder="1" applyAlignment="1">
      <alignment horizontal="right"/>
    </xf>
    <xf numFmtId="1" fontId="2" fillId="0" borderId="420" xfId="0" applyNumberFormat="1" applyFont="1" applyBorder="1" applyAlignment="1">
      <alignment horizontal="right"/>
    </xf>
    <xf numFmtId="1" fontId="2" fillId="5" borderId="403" xfId="0" applyNumberFormat="1" applyFont="1" applyFill="1" applyBorder="1" applyProtection="1">
      <protection locked="0"/>
    </xf>
    <xf numFmtId="1" fontId="2" fillId="5" borderId="420" xfId="0" applyNumberFormat="1" applyFont="1" applyFill="1" applyBorder="1" applyProtection="1">
      <protection locked="0"/>
    </xf>
    <xf numFmtId="1" fontId="2" fillId="0" borderId="374" xfId="0" applyNumberFormat="1" applyFont="1" applyBorder="1" applyAlignment="1">
      <alignment horizontal="center" vertical="center"/>
    </xf>
    <xf numFmtId="1" fontId="2" fillId="0" borderId="406" xfId="0" applyNumberFormat="1" applyFont="1" applyBorder="1" applyAlignment="1">
      <alignment horizontal="right" wrapText="1"/>
    </xf>
    <xf numFmtId="1" fontId="2" fillId="0" borderId="423" xfId="0" applyNumberFormat="1" applyFont="1" applyBorder="1" applyAlignment="1">
      <alignment horizontal="right"/>
    </xf>
    <xf numFmtId="1" fontId="2" fillId="5" borderId="424" xfId="0" applyNumberFormat="1" applyFont="1" applyFill="1" applyBorder="1" applyProtection="1">
      <protection locked="0"/>
    </xf>
    <xf numFmtId="1" fontId="2" fillId="5" borderId="423" xfId="0" applyNumberFormat="1" applyFont="1" applyFill="1" applyBorder="1" applyProtection="1">
      <protection locked="0"/>
    </xf>
    <xf numFmtId="1" fontId="2" fillId="6" borderId="425" xfId="1" applyNumberFormat="1" applyFont="1" applyBorder="1" applyProtection="1">
      <protection locked="0"/>
    </xf>
    <xf numFmtId="1" fontId="2" fillId="6" borderId="426" xfId="1" applyNumberFormat="1" applyFont="1" applyBorder="1" applyProtection="1">
      <protection locked="0"/>
    </xf>
    <xf numFmtId="1" fontId="2" fillId="6" borderId="427" xfId="1" applyNumberFormat="1" applyFont="1" applyBorder="1" applyProtection="1">
      <protection locked="0"/>
    </xf>
    <xf numFmtId="1" fontId="2" fillId="0" borderId="418" xfId="0" applyNumberFormat="1" applyFont="1" applyBorder="1" applyAlignment="1">
      <alignment horizontal="center" vertical="center" wrapText="1"/>
    </xf>
    <xf numFmtId="1" fontId="2" fillId="0" borderId="420" xfId="0" applyNumberFormat="1" applyFont="1" applyBorder="1" applyAlignment="1">
      <alignment horizontal="right" wrapText="1"/>
    </xf>
    <xf numFmtId="1" fontId="2" fillId="5" borderId="404" xfId="0" applyNumberFormat="1" applyFont="1" applyFill="1" applyBorder="1" applyProtection="1">
      <protection locked="0"/>
    </xf>
    <xf numFmtId="1" fontId="2" fillId="5" borderId="387" xfId="0" applyNumberFormat="1" applyFont="1" applyFill="1" applyBorder="1" applyProtection="1">
      <protection locked="0"/>
    </xf>
    <xf numFmtId="1" fontId="2" fillId="5" borderId="416" xfId="0" applyNumberFormat="1" applyFont="1" applyFill="1" applyBorder="1" applyProtection="1">
      <protection locked="0"/>
    </xf>
    <xf numFmtId="1" fontId="2" fillId="0" borderId="424" xfId="0" applyNumberFormat="1" applyFont="1" applyBorder="1" applyAlignment="1">
      <alignment horizontal="right" wrapText="1"/>
    </xf>
    <xf numFmtId="1" fontId="2" fillId="5" borderId="429" xfId="0" applyNumberFormat="1" applyFont="1" applyFill="1" applyBorder="1" applyProtection="1">
      <protection locked="0"/>
    </xf>
    <xf numFmtId="1" fontId="2" fillId="0" borderId="430" xfId="0" applyNumberFormat="1" applyFont="1" applyBorder="1" applyAlignment="1">
      <alignment horizontal="left" vertical="center" wrapText="1"/>
    </xf>
    <xf numFmtId="1" fontId="2" fillId="0" borderId="429" xfId="0" applyNumberFormat="1" applyFont="1" applyBorder="1" applyAlignment="1">
      <alignment horizontal="left" vertical="center" wrapText="1"/>
    </xf>
    <xf numFmtId="1" fontId="2" fillId="3" borderId="429" xfId="0" applyNumberFormat="1" applyFont="1" applyFill="1" applyBorder="1" applyAlignment="1">
      <alignment horizontal="left" vertical="center" wrapText="1"/>
    </xf>
    <xf numFmtId="1" fontId="2" fillId="3" borderId="384" xfId="0" applyNumberFormat="1" applyFont="1" applyFill="1" applyBorder="1" applyAlignment="1">
      <alignment horizontal="right" wrapText="1"/>
    </xf>
    <xf numFmtId="1" fontId="2" fillId="0" borderId="424" xfId="0" applyNumberFormat="1" applyFont="1" applyBorder="1" applyAlignment="1">
      <alignment vertical="center" wrapText="1"/>
    </xf>
    <xf numFmtId="1" fontId="2" fillId="0" borderId="384" xfId="0" applyNumberFormat="1" applyFont="1" applyBorder="1" applyAlignment="1">
      <alignment vertical="center" wrapText="1"/>
    </xf>
    <xf numFmtId="1" fontId="2" fillId="0" borderId="384" xfId="0" applyNumberFormat="1" applyFont="1" applyBorder="1" applyAlignment="1">
      <alignment horizontal="right"/>
    </xf>
    <xf numFmtId="1" fontId="4" fillId="3" borderId="431" xfId="0" applyNumberFormat="1" applyFont="1" applyFill="1" applyBorder="1"/>
    <xf numFmtId="1" fontId="2" fillId="7" borderId="384" xfId="0" applyNumberFormat="1" applyFont="1" applyFill="1" applyBorder="1"/>
    <xf numFmtId="1" fontId="2" fillId="3" borderId="431" xfId="0" applyNumberFormat="1" applyFont="1" applyFill="1" applyBorder="1"/>
    <xf numFmtId="1" fontId="2" fillId="6" borderId="432" xfId="1" applyNumberFormat="1" applyFont="1" applyBorder="1" applyProtection="1">
      <protection locked="0"/>
    </xf>
    <xf numFmtId="1" fontId="2" fillId="6" borderId="433" xfId="1" applyNumberFormat="1" applyFont="1" applyBorder="1" applyProtection="1">
      <protection locked="0"/>
    </xf>
    <xf numFmtId="1" fontId="2" fillId="3" borderId="431" xfId="0" applyNumberFormat="1" applyFont="1" applyFill="1" applyBorder="1" applyAlignment="1">
      <alignment wrapText="1"/>
    </xf>
    <xf numFmtId="1" fontId="9" fillId="3" borderId="431" xfId="0" applyNumberFormat="1" applyFont="1" applyFill="1" applyBorder="1"/>
    <xf numFmtId="1" fontId="2" fillId="0" borderId="431" xfId="0" applyNumberFormat="1" applyFont="1" applyBorder="1" applyAlignment="1">
      <alignment wrapText="1"/>
    </xf>
    <xf numFmtId="1" fontId="6" fillId="3" borderId="431" xfId="0" applyNumberFormat="1" applyFont="1" applyFill="1" applyBorder="1"/>
    <xf numFmtId="1" fontId="2" fillId="0" borderId="428" xfId="0" applyNumberFormat="1" applyFont="1" applyBorder="1" applyAlignment="1">
      <alignment horizontal="center" vertical="center" wrapText="1"/>
    </xf>
    <xf numFmtId="1" fontId="2" fillId="3" borderId="431" xfId="0" applyNumberFormat="1" applyFont="1" applyFill="1" applyBorder="1" applyAlignment="1">
      <alignment vertical="center"/>
    </xf>
    <xf numFmtId="1" fontId="1" fillId="3" borderId="431" xfId="0" applyNumberFormat="1" applyFont="1" applyFill="1" applyBorder="1" applyAlignment="1">
      <alignment wrapText="1"/>
    </xf>
    <xf numFmtId="1" fontId="2" fillId="0" borderId="420" xfId="0" applyNumberFormat="1" applyFont="1" applyBorder="1"/>
    <xf numFmtId="1" fontId="9" fillId="0" borderId="431" xfId="0" applyNumberFormat="1" applyFont="1" applyBorder="1"/>
    <xf numFmtId="1" fontId="2" fillId="0" borderId="434" xfId="0" applyNumberFormat="1" applyFont="1" applyBorder="1" applyAlignment="1">
      <alignment horizontal="center" vertical="center" wrapText="1"/>
    </xf>
    <xf numFmtId="1" fontId="2" fillId="0" borderId="424" xfId="0" applyNumberFormat="1" applyFont="1" applyBorder="1" applyAlignment="1">
      <alignment horizontal="right"/>
    </xf>
    <xf numFmtId="1" fontId="2" fillId="9" borderId="424" xfId="0" applyNumberFormat="1" applyFont="1" applyFill="1" applyBorder="1"/>
    <xf numFmtId="1" fontId="2" fillId="0" borderId="435" xfId="0" applyNumberFormat="1" applyFont="1" applyBorder="1" applyAlignment="1">
      <alignment wrapText="1"/>
    </xf>
    <xf numFmtId="1" fontId="2" fillId="0" borderId="424" xfId="0" applyNumberFormat="1" applyFont="1" applyBorder="1"/>
    <xf numFmtId="1" fontId="2" fillId="0" borderId="420" xfId="0" applyNumberFormat="1" applyFont="1" applyBorder="1" applyAlignment="1">
      <alignment vertical="center"/>
    </xf>
    <xf numFmtId="1" fontId="2" fillId="3" borderId="420" xfId="0" applyNumberFormat="1" applyFont="1" applyFill="1" applyBorder="1" applyAlignment="1">
      <alignment vertical="center"/>
    </xf>
    <xf numFmtId="1" fontId="2" fillId="5" borderId="436" xfId="0" applyNumberFormat="1" applyFont="1" applyFill="1" applyBorder="1" applyProtection="1">
      <protection locked="0"/>
    </xf>
    <xf numFmtId="1" fontId="2" fillId="5" borderId="434" xfId="0" applyNumberFormat="1" applyFont="1" applyFill="1" applyBorder="1" applyProtection="1">
      <protection locked="0"/>
    </xf>
    <xf numFmtId="1" fontId="2" fillId="3" borderId="434" xfId="0" applyNumberFormat="1" applyFont="1" applyFill="1" applyBorder="1" applyAlignment="1">
      <alignment horizontal="center" vertical="center" wrapText="1"/>
    </xf>
    <xf numFmtId="1" fontId="2" fillId="8" borderId="424" xfId="0" applyNumberFormat="1" applyFont="1" applyFill="1" applyBorder="1" applyProtection="1">
      <protection locked="0"/>
    </xf>
    <xf numFmtId="1" fontId="2" fillId="0" borderId="434" xfId="0" applyNumberFormat="1" applyFont="1" applyBorder="1"/>
    <xf numFmtId="1" fontId="4" fillId="2" borderId="431" xfId="0" applyNumberFormat="1" applyFont="1" applyFill="1" applyBorder="1"/>
    <xf numFmtId="1" fontId="2" fillId="0" borderId="424" xfId="2" applyNumberFormat="1" applyFont="1" applyBorder="1"/>
    <xf numFmtId="1" fontId="2" fillId="5" borderId="424" xfId="2" applyNumberFormat="1" applyFont="1" applyFill="1" applyBorder="1" applyProtection="1">
      <protection locked="0"/>
    </xf>
    <xf numFmtId="1" fontId="2" fillId="0" borderId="420" xfId="2" applyNumberFormat="1" applyFont="1" applyBorder="1"/>
    <xf numFmtId="1" fontId="2" fillId="5" borderId="420" xfId="2" applyNumberFormat="1" applyFont="1" applyFill="1" applyBorder="1" applyProtection="1">
      <protection locked="0"/>
    </xf>
    <xf numFmtId="1" fontId="2" fillId="5" borderId="434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230" xfId="0" applyNumberFormat="1" applyFont="1" applyBorder="1" applyAlignment="1">
      <alignment horizontal="center" vertical="center" wrapText="1"/>
    </xf>
    <xf numFmtId="1" fontId="2" fillId="0" borderId="233" xfId="0" applyNumberFormat="1" applyFont="1" applyBorder="1" applyAlignment="1">
      <alignment horizontal="center" vertical="center" wrapText="1"/>
    </xf>
    <xf numFmtId="1" fontId="2" fillId="0" borderId="242" xfId="0" applyNumberFormat="1" applyFont="1" applyBorder="1" applyAlignment="1">
      <alignment horizontal="center" vertical="center" wrapText="1"/>
    </xf>
    <xf numFmtId="1" fontId="2" fillId="0" borderId="260" xfId="0" applyNumberFormat="1" applyFont="1" applyBorder="1" applyAlignment="1">
      <alignment horizontal="center" vertical="center" wrapText="1"/>
    </xf>
    <xf numFmtId="1" fontId="2" fillId="0" borderId="430" xfId="0" applyNumberFormat="1" applyFont="1" applyBorder="1" applyAlignment="1">
      <alignment horizontal="left" vertical="center" wrapText="1"/>
    </xf>
    <xf numFmtId="1" fontId="2" fillId="0" borderId="253" xfId="0" applyNumberFormat="1" applyFont="1" applyBorder="1" applyAlignment="1">
      <alignment horizontal="center" vertical="center" wrapText="1"/>
    </xf>
    <xf numFmtId="1" fontId="2" fillId="0" borderId="261" xfId="0" applyNumberFormat="1" applyFont="1" applyBorder="1" applyAlignment="1">
      <alignment horizontal="center" vertical="center" wrapText="1"/>
    </xf>
    <xf numFmtId="1" fontId="4" fillId="0" borderId="437" xfId="0" applyNumberFormat="1" applyFont="1" applyBorder="1"/>
    <xf numFmtId="1" fontId="4" fillId="0" borderId="438" xfId="0" applyNumberFormat="1" applyFont="1" applyBorder="1"/>
    <xf numFmtId="1" fontId="2" fillId="0" borderId="439" xfId="0" applyNumberFormat="1" applyFont="1" applyBorder="1" applyAlignment="1">
      <alignment horizontal="center" vertical="center"/>
    </xf>
    <xf numFmtId="1" fontId="2" fillId="0" borderId="436" xfId="0" applyNumberFormat="1" applyFont="1" applyBorder="1" applyAlignment="1">
      <alignment horizontal="right"/>
    </xf>
    <xf numFmtId="1" fontId="2" fillId="0" borderId="439" xfId="0" applyNumberFormat="1" applyFont="1" applyBorder="1" applyAlignment="1">
      <alignment horizontal="left" vertical="center" wrapText="1"/>
    </xf>
    <xf numFmtId="1" fontId="2" fillId="5" borderId="439" xfId="0" applyNumberFormat="1" applyFont="1" applyFill="1" applyBorder="1" applyProtection="1">
      <protection locked="0"/>
    </xf>
    <xf numFmtId="1" fontId="2" fillId="0" borderId="444" xfId="0" applyNumberFormat="1" applyFont="1" applyBorder="1" applyAlignment="1">
      <alignment vertical="center" wrapText="1"/>
    </xf>
    <xf numFmtId="1" fontId="2" fillId="0" borderId="449" xfId="0" applyNumberFormat="1" applyFont="1" applyBorder="1" applyAlignment="1">
      <alignment horizontal="center" vertical="center" wrapText="1"/>
    </xf>
    <xf numFmtId="1" fontId="2" fillId="0" borderId="450" xfId="0" applyNumberFormat="1" applyFont="1" applyBorder="1" applyAlignment="1">
      <alignment horizontal="center" vertical="center" wrapText="1"/>
    </xf>
    <xf numFmtId="1" fontId="2" fillId="0" borderId="445" xfId="0" applyNumberFormat="1" applyFont="1" applyBorder="1" applyAlignment="1">
      <alignment horizontal="right"/>
    </xf>
    <xf numFmtId="1" fontId="2" fillId="5" borderId="444" xfId="0" applyNumberFormat="1" applyFont="1" applyFill="1" applyBorder="1" applyProtection="1">
      <protection locked="0"/>
    </xf>
    <xf numFmtId="1" fontId="2" fillId="5" borderId="445" xfId="0" applyNumberFormat="1" applyFont="1" applyFill="1" applyBorder="1" applyProtection="1">
      <protection locked="0"/>
    </xf>
    <xf numFmtId="1" fontId="2" fillId="0" borderId="453" xfId="0" applyNumberFormat="1" applyFont="1" applyBorder="1" applyAlignment="1">
      <alignment horizontal="center" vertical="center" wrapText="1"/>
    </xf>
    <xf numFmtId="1" fontId="2" fillId="5" borderId="454" xfId="0" applyNumberFormat="1" applyFont="1" applyFill="1" applyBorder="1" applyProtection="1">
      <protection locked="0"/>
    </xf>
    <xf numFmtId="1" fontId="2" fillId="0" borderId="444" xfId="0" applyNumberFormat="1" applyFont="1" applyBorder="1"/>
    <xf numFmtId="1" fontId="2" fillId="0" borderId="445" xfId="0" applyNumberFormat="1" applyFont="1" applyBorder="1"/>
    <xf numFmtId="1" fontId="2" fillId="0" borderId="439" xfId="0" applyNumberFormat="1" applyFont="1" applyBorder="1"/>
    <xf numFmtId="1" fontId="2" fillId="13" borderId="434" xfId="0" applyNumberFormat="1" applyFont="1" applyFill="1" applyBorder="1"/>
    <xf numFmtId="1" fontId="2" fillId="13" borderId="436" xfId="0" applyNumberFormat="1" applyFont="1" applyFill="1" applyBorder="1" applyProtection="1">
      <protection locked="0"/>
    </xf>
    <xf numFmtId="1" fontId="2" fillId="13" borderId="434" xfId="0" applyNumberFormat="1" applyFont="1" applyFill="1" applyBorder="1" applyProtection="1">
      <protection locked="0"/>
    </xf>
    <xf numFmtId="1" fontId="2" fillId="0" borderId="450" xfId="0" applyNumberFormat="1" applyFont="1" applyBorder="1"/>
    <xf numFmtId="1" fontId="2" fillId="0" borderId="452" xfId="0" applyNumberFormat="1" applyFont="1" applyBorder="1"/>
    <xf numFmtId="1" fontId="2" fillId="0" borderId="443" xfId="0" applyNumberFormat="1" applyFont="1" applyBorder="1" applyAlignment="1">
      <alignment horizontal="center" vertical="center" wrapText="1"/>
    </xf>
    <xf numFmtId="1" fontId="2" fillId="0" borderId="439" xfId="2" applyNumberFormat="1" applyFont="1" applyBorder="1"/>
    <xf numFmtId="1" fontId="2" fillId="5" borderId="444" xfId="2" applyNumberFormat="1" applyFont="1" applyFill="1" applyBorder="1" applyProtection="1">
      <protection locked="0"/>
    </xf>
    <xf numFmtId="1" fontId="2" fillId="0" borderId="446" xfId="0" applyNumberFormat="1" applyFont="1" applyBorder="1" applyAlignment="1">
      <alignment horizontal="center" vertical="center" wrapText="1"/>
    </xf>
    <xf numFmtId="1" fontId="2" fillId="0" borderId="447" xfId="0" applyNumberFormat="1" applyFont="1" applyBorder="1" applyAlignment="1">
      <alignment horizontal="center" vertical="center" wrapText="1"/>
    </xf>
    <xf numFmtId="1" fontId="2" fillId="0" borderId="448" xfId="0" applyNumberFormat="1" applyFont="1" applyBorder="1" applyAlignment="1">
      <alignment horizontal="center" vertical="center" wrapText="1"/>
    </xf>
    <xf numFmtId="1" fontId="4" fillId="0" borderId="461" xfId="0" applyNumberFormat="1" applyFont="1" applyBorder="1"/>
    <xf numFmtId="1" fontId="2" fillId="3" borderId="462" xfId="0" applyNumberFormat="1" applyFont="1" applyFill="1" applyBorder="1" applyAlignment="1">
      <alignment wrapText="1"/>
    </xf>
    <xf numFmtId="1" fontId="2" fillId="0" borderId="457" xfId="0" applyNumberFormat="1" applyFont="1" applyBorder="1" applyAlignment="1">
      <alignment horizontal="center" vertical="center"/>
    </xf>
    <xf numFmtId="1" fontId="2" fillId="0" borderId="450" xfId="0" applyNumberFormat="1" applyFont="1" applyBorder="1" applyAlignment="1">
      <alignment horizontal="right"/>
    </xf>
    <xf numFmtId="1" fontId="2" fillId="0" borderId="453" xfId="0" applyNumberFormat="1" applyFont="1" applyBorder="1" applyAlignment="1">
      <alignment horizontal="right"/>
    </xf>
    <xf numFmtId="1" fontId="2" fillId="0" borderId="443" xfId="0" applyNumberFormat="1" applyFont="1" applyBorder="1" applyAlignment="1">
      <alignment horizontal="right"/>
    </xf>
    <xf numFmtId="1" fontId="2" fillId="5" borderId="450" xfId="0" applyNumberFormat="1" applyFont="1" applyFill="1" applyBorder="1" applyProtection="1">
      <protection locked="0"/>
    </xf>
    <xf numFmtId="1" fontId="2" fillId="5" borderId="443" xfId="0" applyNumberFormat="1" applyFont="1" applyFill="1" applyBorder="1" applyProtection="1">
      <protection locked="0"/>
    </xf>
    <xf numFmtId="1" fontId="2" fillId="6" borderId="463" xfId="1" applyNumberFormat="1" applyFont="1" applyBorder="1" applyProtection="1">
      <protection locked="0"/>
    </xf>
    <xf numFmtId="1" fontId="2" fillId="6" borderId="464" xfId="1" applyNumberFormat="1" applyFont="1" applyBorder="1" applyProtection="1">
      <protection locked="0"/>
    </xf>
    <xf numFmtId="1" fontId="2" fillId="6" borderId="465" xfId="1" applyNumberFormat="1" applyFont="1" applyBorder="1" applyProtection="1">
      <protection locked="0"/>
    </xf>
    <xf numFmtId="1" fontId="2" fillId="0" borderId="457" xfId="0" applyNumberFormat="1" applyFont="1" applyBorder="1" applyAlignment="1">
      <alignment horizontal="center" vertical="center" wrapText="1"/>
    </xf>
    <xf numFmtId="1" fontId="2" fillId="0" borderId="460" xfId="0" applyNumberFormat="1" applyFont="1" applyBorder="1" applyAlignment="1">
      <alignment horizontal="center" vertical="center" wrapText="1"/>
    </xf>
    <xf numFmtId="1" fontId="2" fillId="0" borderId="457" xfId="0" applyNumberFormat="1" applyFont="1" applyBorder="1" applyAlignment="1">
      <alignment horizontal="right" wrapText="1"/>
    </xf>
    <xf numFmtId="1" fontId="2" fillId="0" borderId="458" xfId="0" applyNumberFormat="1" applyFont="1" applyBorder="1" applyAlignment="1">
      <alignment horizontal="right" wrapText="1"/>
    </xf>
    <xf numFmtId="1" fontId="2" fillId="0" borderId="443" xfId="0" applyNumberFormat="1" applyFont="1" applyBorder="1" applyAlignment="1">
      <alignment horizontal="right" wrapText="1"/>
    </xf>
    <xf numFmtId="1" fontId="2" fillId="5" borderId="452" xfId="0" applyNumberFormat="1" applyFont="1" applyFill="1" applyBorder="1" applyProtection="1">
      <protection locked="0"/>
    </xf>
    <xf numFmtId="1" fontId="2" fillId="5" borderId="442" xfId="0" applyNumberFormat="1" applyFont="1" applyFill="1" applyBorder="1" applyProtection="1">
      <protection locked="0"/>
    </xf>
    <xf numFmtId="1" fontId="2" fillId="5" borderId="456" xfId="0" applyNumberFormat="1" applyFont="1" applyFill="1" applyBorder="1" applyProtection="1">
      <protection locked="0"/>
    </xf>
    <xf numFmtId="1" fontId="2" fillId="0" borderId="459" xfId="0" applyNumberFormat="1" applyFont="1" applyBorder="1" applyAlignment="1">
      <alignment horizontal="left" vertical="center" wrapText="1"/>
    </xf>
    <xf numFmtId="1" fontId="6" fillId="0" borderId="448" xfId="0" applyNumberFormat="1" applyFont="1" applyBorder="1"/>
    <xf numFmtId="1" fontId="2" fillId="0" borderId="450" xfId="0" applyNumberFormat="1" applyFont="1" applyBorder="1" applyAlignment="1">
      <alignment vertical="center" wrapText="1"/>
    </xf>
    <xf numFmtId="1" fontId="2" fillId="0" borderId="449" xfId="0" applyNumberFormat="1" applyFont="1" applyBorder="1" applyAlignment="1">
      <alignment vertical="center" wrapText="1"/>
    </xf>
    <xf numFmtId="1" fontId="2" fillId="0" borderId="443" xfId="0" applyNumberFormat="1" applyFont="1" applyBorder="1"/>
    <xf numFmtId="1" fontId="2" fillId="0" borderId="450" xfId="0" applyNumberFormat="1" applyFont="1" applyBorder="1" applyAlignment="1">
      <alignment horizontal="right" wrapText="1"/>
    </xf>
    <xf numFmtId="1" fontId="2" fillId="0" borderId="449" xfId="0" applyNumberFormat="1" applyFont="1" applyBorder="1" applyAlignment="1">
      <alignment horizontal="right" wrapText="1"/>
    </xf>
    <xf numFmtId="1" fontId="2" fillId="0" borderId="442" xfId="0" applyNumberFormat="1" applyFont="1" applyBorder="1"/>
    <xf numFmtId="1" fontId="2" fillId="3" borderId="467" xfId="0" applyNumberFormat="1" applyFont="1" applyFill="1" applyBorder="1"/>
    <xf numFmtId="1" fontId="4" fillId="3" borderId="467" xfId="0" applyNumberFormat="1" applyFont="1" applyFill="1" applyBorder="1"/>
    <xf numFmtId="1" fontId="2" fillId="0" borderId="468" xfId="0" applyNumberFormat="1" applyFont="1" applyBorder="1" applyAlignment="1">
      <alignment horizontal="right" wrapText="1"/>
    </xf>
    <xf numFmtId="1" fontId="2" fillId="5" borderId="453" xfId="0" applyNumberFormat="1" applyFont="1" applyFill="1" applyBorder="1" applyProtection="1">
      <protection locked="0"/>
    </xf>
    <xf numFmtId="1" fontId="2" fillId="5" borderId="469" xfId="0" applyNumberFormat="1" applyFont="1" applyFill="1" applyBorder="1" applyProtection="1">
      <protection locked="0"/>
    </xf>
    <xf numFmtId="1" fontId="4" fillId="3" borderId="470" xfId="0" applyNumberFormat="1" applyFont="1" applyFill="1" applyBorder="1"/>
    <xf numFmtId="1" fontId="2" fillId="3" borderId="470" xfId="0" applyNumberFormat="1" applyFont="1" applyFill="1" applyBorder="1"/>
    <xf numFmtId="1" fontId="2" fillId="3" borderId="470" xfId="0" applyNumberFormat="1" applyFont="1" applyFill="1" applyBorder="1" applyAlignment="1">
      <alignment wrapText="1"/>
    </xf>
    <xf numFmtId="1" fontId="9" fillId="3" borderId="470" xfId="0" applyNumberFormat="1" applyFont="1" applyFill="1" applyBorder="1"/>
    <xf numFmtId="1" fontId="2" fillId="0" borderId="472" xfId="0" applyNumberFormat="1" applyFont="1" applyBorder="1"/>
    <xf numFmtId="1" fontId="2" fillId="0" borderId="470" xfId="0" applyNumberFormat="1" applyFont="1" applyBorder="1" applyAlignment="1">
      <alignment wrapText="1"/>
    </xf>
    <xf numFmtId="1" fontId="2" fillId="0" borderId="472" xfId="0" applyNumberFormat="1" applyFont="1" applyBorder="1" applyAlignment="1">
      <alignment horizontal="center" vertical="center" wrapText="1"/>
    </xf>
    <xf numFmtId="1" fontId="2" fillId="3" borderId="476" xfId="0" applyNumberFormat="1" applyFont="1" applyFill="1" applyBorder="1" applyAlignment="1">
      <alignment wrapText="1"/>
    </xf>
    <xf numFmtId="1" fontId="2" fillId="3" borderId="477" xfId="0" applyNumberFormat="1" applyFont="1" applyFill="1" applyBorder="1" applyAlignment="1">
      <alignment wrapText="1"/>
    </xf>
    <xf numFmtId="1" fontId="6" fillId="3" borderId="470" xfId="0" applyNumberFormat="1" applyFont="1" applyFill="1" applyBorder="1"/>
    <xf numFmtId="1" fontId="2" fillId="0" borderId="471" xfId="0" applyNumberFormat="1" applyFont="1" applyBorder="1" applyAlignment="1">
      <alignment horizontal="center" vertical="center" wrapText="1"/>
    </xf>
    <xf numFmtId="1" fontId="11" fillId="0" borderId="472" xfId="0" applyNumberFormat="1" applyFont="1" applyBorder="1" applyAlignment="1">
      <alignment horizontal="center" vertical="center" wrapText="1"/>
    </xf>
    <xf numFmtId="1" fontId="2" fillId="3" borderId="480" xfId="0" applyNumberFormat="1" applyFont="1" applyFill="1" applyBorder="1" applyAlignment="1">
      <alignment wrapText="1"/>
    </xf>
    <xf numFmtId="1" fontId="2" fillId="9" borderId="475" xfId="0" applyNumberFormat="1" applyFont="1" applyFill="1" applyBorder="1"/>
    <xf numFmtId="1" fontId="2" fillId="3" borderId="470" xfId="0" applyNumberFormat="1" applyFont="1" applyFill="1" applyBorder="1" applyAlignment="1">
      <alignment vertical="center"/>
    </xf>
    <xf numFmtId="1" fontId="1" fillId="3" borderId="470" xfId="0" applyNumberFormat="1" applyFont="1" applyFill="1" applyBorder="1" applyAlignment="1">
      <alignment wrapText="1"/>
    </xf>
    <xf numFmtId="1" fontId="2" fillId="0" borderId="484" xfId="0" applyNumberFormat="1" applyFont="1" applyBorder="1" applyAlignment="1">
      <alignment wrapText="1"/>
    </xf>
    <xf numFmtId="1" fontId="2" fillId="0" borderId="486" xfId="0" applyNumberFormat="1" applyFont="1" applyBorder="1" applyAlignment="1">
      <alignment horizontal="center" vertical="center" wrapText="1"/>
    </xf>
    <xf numFmtId="1" fontId="2" fillId="0" borderId="487" xfId="0" applyNumberFormat="1" applyFont="1" applyBorder="1" applyAlignment="1">
      <alignment horizontal="center" vertical="center" wrapText="1"/>
    </xf>
    <xf numFmtId="1" fontId="2" fillId="0" borderId="474" xfId="0" applyNumberFormat="1" applyFont="1" applyBorder="1" applyAlignment="1">
      <alignment horizontal="center" vertical="center" wrapText="1"/>
    </xf>
    <xf numFmtId="1" fontId="2" fillId="0" borderId="488" xfId="0" applyNumberFormat="1" applyFont="1" applyBorder="1" applyAlignment="1">
      <alignment horizontal="center" vertical="center" wrapText="1"/>
    </xf>
    <xf numFmtId="1" fontId="2" fillId="0" borderId="488" xfId="0" applyNumberFormat="1" applyFont="1" applyBorder="1"/>
    <xf numFmtId="1" fontId="2" fillId="0" borderId="487" xfId="0" applyNumberFormat="1" applyFont="1" applyBorder="1"/>
    <xf numFmtId="1" fontId="2" fillId="0" borderId="474" xfId="0" applyNumberFormat="1" applyFont="1" applyBorder="1"/>
    <xf numFmtId="1" fontId="2" fillId="0" borderId="473" xfId="0" applyNumberFormat="1" applyFont="1" applyBorder="1"/>
    <xf numFmtId="1" fontId="2" fillId="0" borderId="489" xfId="0" applyNumberFormat="1" applyFont="1" applyBorder="1"/>
    <xf numFmtId="1" fontId="9" fillId="0" borderId="470" xfId="0" applyNumberFormat="1" applyFont="1" applyBorder="1"/>
    <xf numFmtId="1" fontId="2" fillId="0" borderId="490" xfId="0" applyNumberFormat="1" applyFont="1" applyBorder="1"/>
    <xf numFmtId="1" fontId="2" fillId="0" borderId="454" xfId="0" applyNumberFormat="1" applyFont="1" applyBorder="1"/>
    <xf numFmtId="1" fontId="2" fillId="5" borderId="490" xfId="0" applyNumberFormat="1" applyFont="1" applyFill="1" applyBorder="1" applyProtection="1">
      <protection locked="0"/>
    </xf>
    <xf numFmtId="1" fontId="2" fillId="0" borderId="491" xfId="0" applyNumberFormat="1" applyFont="1" applyBorder="1" applyAlignment="1">
      <alignment wrapText="1"/>
    </xf>
    <xf numFmtId="1" fontId="1" fillId="3" borderId="491" xfId="0" applyNumberFormat="1" applyFont="1" applyFill="1" applyBorder="1" applyAlignment="1">
      <alignment wrapText="1"/>
    </xf>
    <xf numFmtId="1" fontId="9" fillId="0" borderId="491" xfId="0" applyNumberFormat="1" applyFont="1" applyBorder="1"/>
    <xf numFmtId="1" fontId="2" fillId="0" borderId="493" xfId="0" applyNumberFormat="1" applyFont="1" applyBorder="1" applyAlignment="1">
      <alignment horizontal="center" vertical="center" wrapText="1"/>
    </xf>
    <xf numFmtId="1" fontId="2" fillId="0" borderId="485" xfId="0" applyNumberFormat="1" applyFont="1" applyBorder="1" applyAlignment="1">
      <alignment horizontal="center" vertical="center" wrapText="1"/>
    </xf>
    <xf numFmtId="1" fontId="2" fillId="0" borderId="475" xfId="0" applyNumberFormat="1" applyFont="1" applyBorder="1" applyAlignment="1">
      <alignment horizontal="right"/>
    </xf>
    <xf numFmtId="1" fontId="2" fillId="9" borderId="494" xfId="0" applyNumberFormat="1" applyFont="1" applyFill="1" applyBorder="1"/>
    <xf numFmtId="1" fontId="2" fillId="0" borderId="486" xfId="0" applyNumberFormat="1" applyFont="1" applyBorder="1" applyAlignment="1">
      <alignment vertical="center" wrapText="1"/>
    </xf>
    <xf numFmtId="1" fontId="2" fillId="0" borderId="486" xfId="0" applyNumberFormat="1" applyFont="1" applyBorder="1" applyAlignment="1">
      <alignment horizontal="right" wrapText="1"/>
    </xf>
    <xf numFmtId="1" fontId="2" fillId="0" borderId="495" xfId="0" applyNumberFormat="1" applyFont="1" applyBorder="1" applyAlignment="1">
      <alignment horizontal="right" wrapText="1"/>
    </xf>
    <xf numFmtId="1" fontId="2" fillId="8" borderId="494" xfId="0" applyNumberFormat="1" applyFont="1" applyFill="1" applyBorder="1" applyProtection="1">
      <protection locked="0"/>
    </xf>
    <xf numFmtId="1" fontId="2" fillId="5" borderId="475" xfId="0" applyNumberFormat="1" applyFont="1" applyFill="1" applyBorder="1" applyProtection="1">
      <protection locked="0"/>
    </xf>
    <xf numFmtId="1" fontId="1" fillId="2" borderId="438" xfId="0" applyNumberFormat="1" applyFont="1" applyFill="1" applyBorder="1" applyAlignment="1">
      <alignment wrapText="1"/>
    </xf>
    <xf numFmtId="1" fontId="1" fillId="0" borderId="437" xfId="0" applyNumberFormat="1" applyFont="1" applyBorder="1" applyAlignment="1">
      <alignment wrapText="1"/>
    </xf>
    <xf numFmtId="1" fontId="1" fillId="0" borderId="438" xfId="0" applyNumberFormat="1" applyFont="1" applyBorder="1" applyAlignment="1">
      <alignment wrapText="1"/>
    </xf>
    <xf numFmtId="1" fontId="2" fillId="0" borderId="438" xfId="0" applyNumberFormat="1" applyFont="1" applyBorder="1" applyAlignment="1">
      <alignment wrapText="1"/>
    </xf>
    <xf numFmtId="1" fontId="2" fillId="0" borderId="437" xfId="0" applyNumberFormat="1" applyFont="1" applyBorder="1" applyAlignment="1">
      <alignment wrapText="1"/>
    </xf>
    <xf numFmtId="1" fontId="2" fillId="3" borderId="438" xfId="0" applyNumberFormat="1" applyFont="1" applyFill="1" applyBorder="1" applyAlignment="1">
      <alignment wrapText="1"/>
    </xf>
    <xf numFmtId="1" fontId="2" fillId="0" borderId="489" xfId="0" applyNumberFormat="1" applyFont="1" applyBorder="1" applyAlignment="1">
      <alignment horizontal="center" vertical="center" wrapText="1"/>
    </xf>
    <xf numFmtId="1" fontId="2" fillId="3" borderId="487" xfId="0" applyNumberFormat="1" applyFont="1" applyFill="1" applyBorder="1" applyAlignment="1">
      <alignment horizontal="center" vertical="center" wrapText="1"/>
    </xf>
    <xf numFmtId="1" fontId="2" fillId="5" borderId="496" xfId="0" applyNumberFormat="1" applyFont="1" applyFill="1" applyBorder="1" applyProtection="1">
      <protection locked="0"/>
    </xf>
    <xf numFmtId="1" fontId="2" fillId="5" borderId="494" xfId="0" applyNumberFormat="1" applyFont="1" applyFill="1" applyBorder="1" applyProtection="1">
      <protection locked="0"/>
    </xf>
    <xf numFmtId="1" fontId="2" fillId="0" borderId="488" xfId="0" applyNumberFormat="1" applyFont="1" applyBorder="1" applyAlignment="1">
      <alignment vertical="center"/>
    </xf>
    <xf numFmtId="1" fontId="2" fillId="0" borderId="493" xfId="0" applyNumberFormat="1" applyFont="1" applyBorder="1" applyAlignment="1">
      <alignment vertical="center"/>
    </xf>
    <xf numFmtId="1" fontId="2" fillId="0" borderId="489" xfId="0" applyNumberFormat="1" applyFont="1" applyBorder="1" applyAlignment="1">
      <alignment vertical="center"/>
    </xf>
    <xf numFmtId="1" fontId="2" fillId="0" borderId="497" xfId="0" applyNumberFormat="1" applyFont="1" applyBorder="1" applyAlignment="1">
      <alignment vertical="center"/>
    </xf>
    <xf numFmtId="1" fontId="2" fillId="0" borderId="474" xfId="0" applyNumberFormat="1" applyFont="1" applyBorder="1" applyAlignment="1">
      <alignment vertical="center"/>
    </xf>
    <xf numFmtId="1" fontId="2" fillId="3" borderId="497" xfId="0" applyNumberFormat="1" applyFont="1" applyFill="1" applyBorder="1" applyAlignment="1">
      <alignment vertical="center"/>
    </xf>
    <xf numFmtId="1" fontId="2" fillId="3" borderId="474" xfId="0" applyNumberFormat="1" applyFont="1" applyFill="1" applyBorder="1" applyAlignment="1">
      <alignment vertical="center"/>
    </xf>
    <xf numFmtId="1" fontId="2" fillId="3" borderId="488" xfId="0" applyNumberFormat="1" applyFont="1" applyFill="1" applyBorder="1" applyAlignment="1">
      <alignment vertical="center"/>
    </xf>
    <xf numFmtId="1" fontId="2" fillId="0" borderId="495" xfId="0" applyNumberFormat="1" applyFont="1" applyBorder="1" applyAlignment="1">
      <alignment horizontal="center" vertical="center"/>
    </xf>
    <xf numFmtId="1" fontId="2" fillId="0" borderId="486" xfId="0" applyNumberFormat="1" applyFont="1" applyBorder="1" applyAlignment="1">
      <alignment horizontal="center" vertical="center"/>
    </xf>
    <xf numFmtId="1" fontId="2" fillId="3" borderId="488" xfId="0" applyNumberFormat="1" applyFont="1" applyFill="1" applyBorder="1" applyAlignment="1">
      <alignment horizontal="center" vertical="center" wrapText="1"/>
    </xf>
    <xf numFmtId="1" fontId="2" fillId="0" borderId="475" xfId="0" applyNumberFormat="1" applyFont="1" applyBorder="1"/>
    <xf numFmtId="1" fontId="2" fillId="8" borderId="496" xfId="0" applyNumberFormat="1" applyFont="1" applyFill="1" applyBorder="1" applyProtection="1">
      <protection locked="0"/>
    </xf>
    <xf numFmtId="1" fontId="2" fillId="0" borderId="446" xfId="0" applyNumberFormat="1" applyFont="1" applyBorder="1" applyAlignment="1">
      <alignment horizontal="center" vertical="center"/>
    </xf>
    <xf numFmtId="1" fontId="2" fillId="0" borderId="493" xfId="0" applyNumberFormat="1" applyFont="1" applyBorder="1"/>
    <xf numFmtId="1" fontId="4" fillId="2" borderId="440" xfId="0" applyNumberFormat="1" applyFont="1" applyFill="1" applyBorder="1"/>
    <xf numFmtId="1" fontId="2" fillId="0" borderId="499" xfId="2" applyNumberFormat="1" applyFont="1" applyBorder="1" applyAlignment="1">
      <alignment horizontal="center" vertical="center" wrapText="1"/>
    </xf>
    <xf numFmtId="1" fontId="2" fillId="0" borderId="489" xfId="2" applyNumberFormat="1" applyFont="1" applyBorder="1" applyAlignment="1">
      <alignment horizontal="center" vertical="center" wrapText="1"/>
    </xf>
    <xf numFmtId="1" fontId="2" fillId="0" borderId="498" xfId="2" applyNumberFormat="1" applyFont="1" applyBorder="1" applyAlignment="1">
      <alignment horizontal="center" vertical="center" wrapText="1"/>
    </xf>
    <xf numFmtId="1" fontId="2" fillId="0" borderId="475" xfId="2" applyNumberFormat="1" applyFont="1" applyBorder="1"/>
    <xf numFmtId="1" fontId="2" fillId="5" borderId="496" xfId="2" applyNumberFormat="1" applyFont="1" applyFill="1" applyBorder="1" applyProtection="1">
      <protection locked="0"/>
    </xf>
    <xf numFmtId="1" fontId="2" fillId="5" borderId="475" xfId="2" applyNumberFormat="1" applyFont="1" applyFill="1" applyBorder="1" applyProtection="1">
      <protection locked="0"/>
    </xf>
    <xf numFmtId="1" fontId="2" fillId="5" borderId="500" xfId="2" applyNumberFormat="1" applyFont="1" applyFill="1" applyBorder="1" applyProtection="1">
      <protection locked="0"/>
    </xf>
    <xf numFmtId="1" fontId="2" fillId="0" borderId="493" xfId="2" applyNumberFormat="1" applyFont="1" applyBorder="1"/>
    <xf numFmtId="1" fontId="2" fillId="0" borderId="489" xfId="2" applyNumberFormat="1" applyFont="1" applyBorder="1"/>
    <xf numFmtId="1" fontId="2" fillId="0" borderId="498" xfId="2" applyNumberFormat="1" applyFont="1" applyBorder="1"/>
    <xf numFmtId="1" fontId="4" fillId="0" borderId="501" xfId="0" applyNumberFormat="1" applyFont="1" applyBorder="1"/>
    <xf numFmtId="1" fontId="4" fillId="0" borderId="502" xfId="0" applyNumberFormat="1" applyFont="1" applyBorder="1"/>
    <xf numFmtId="1" fontId="4" fillId="0" borderId="503" xfId="0" applyNumberFormat="1" applyFont="1" applyBorder="1"/>
    <xf numFmtId="1" fontId="2" fillId="3" borderId="511" xfId="0" applyNumberFormat="1" applyFont="1" applyFill="1" applyBorder="1" applyAlignment="1">
      <alignment wrapText="1"/>
    </xf>
    <xf numFmtId="1" fontId="2" fillId="3" borderId="512" xfId="0" applyNumberFormat="1" applyFont="1" applyFill="1" applyBorder="1" applyAlignment="1">
      <alignment wrapText="1"/>
    </xf>
    <xf numFmtId="1" fontId="2" fillId="0" borderId="513" xfId="0" applyNumberFormat="1" applyFont="1" applyBorder="1" applyAlignment="1">
      <alignment horizontal="center" vertical="center" wrapText="1"/>
    </xf>
    <xf numFmtId="1" fontId="2" fillId="0" borderId="514" xfId="0" applyNumberFormat="1" applyFont="1" applyBorder="1" applyAlignment="1">
      <alignment horizontal="center" vertical="center" wrapText="1"/>
    </xf>
    <xf numFmtId="1" fontId="2" fillId="0" borderId="510" xfId="0" applyNumberFormat="1" applyFont="1" applyBorder="1" applyAlignment="1">
      <alignment horizontal="center" vertical="center" wrapText="1"/>
    </xf>
    <xf numFmtId="1" fontId="2" fillId="0" borderId="515" xfId="0" applyNumberFormat="1" applyFont="1" applyBorder="1" applyAlignment="1">
      <alignment horizontal="center" vertical="center"/>
    </xf>
    <xf numFmtId="1" fontId="2" fillId="3" borderId="516" xfId="0" applyNumberFormat="1" applyFont="1" applyFill="1" applyBorder="1" applyAlignment="1">
      <alignment wrapText="1"/>
    </xf>
    <xf numFmtId="1" fontId="2" fillId="3" borderId="517" xfId="0" applyNumberFormat="1" applyFont="1" applyFill="1" applyBorder="1" applyAlignment="1">
      <alignment wrapText="1"/>
    </xf>
    <xf numFmtId="1" fontId="2" fillId="0" borderId="513" xfId="0" applyNumberFormat="1" applyFont="1" applyBorder="1" applyAlignment="1">
      <alignment horizontal="right"/>
    </xf>
    <xf numFmtId="1" fontId="2" fillId="0" borderId="514" xfId="0" applyNumberFormat="1" applyFont="1" applyBorder="1" applyAlignment="1">
      <alignment horizontal="right"/>
    </xf>
    <xf numFmtId="1" fontId="2" fillId="0" borderId="510" xfId="0" applyNumberFormat="1" applyFont="1" applyBorder="1" applyAlignment="1">
      <alignment horizontal="right"/>
    </xf>
    <xf numFmtId="1" fontId="2" fillId="5" borderId="513" xfId="0" applyNumberFormat="1" applyFont="1" applyFill="1" applyBorder="1" applyProtection="1">
      <protection locked="0"/>
    </xf>
    <xf numFmtId="1" fontId="2" fillId="5" borderId="510" xfId="0" applyNumberFormat="1" applyFont="1" applyFill="1" applyBorder="1" applyProtection="1">
      <protection locked="0"/>
    </xf>
    <xf numFmtId="1" fontId="2" fillId="0" borderId="518" xfId="0" applyNumberFormat="1" applyFont="1" applyBorder="1" applyAlignment="1">
      <alignment horizontal="center" vertical="center"/>
    </xf>
    <xf numFmtId="1" fontId="2" fillId="0" borderId="519" xfId="0" applyNumberFormat="1" applyFont="1" applyBorder="1" applyAlignment="1">
      <alignment horizontal="right" wrapText="1"/>
    </xf>
    <xf numFmtId="1" fontId="2" fillId="0" borderId="520" xfId="0" applyNumberFormat="1" applyFont="1" applyBorder="1" applyAlignment="1">
      <alignment horizontal="right"/>
    </xf>
    <xf numFmtId="1" fontId="2" fillId="5" borderId="519" xfId="0" applyNumberFormat="1" applyFont="1" applyFill="1" applyBorder="1" applyProtection="1">
      <protection locked="0"/>
    </xf>
    <xf numFmtId="1" fontId="2" fillId="5" borderId="520" xfId="0" applyNumberFormat="1" applyFont="1" applyFill="1" applyBorder="1" applyProtection="1">
      <protection locked="0"/>
    </xf>
    <xf numFmtId="1" fontId="2" fillId="6" borderId="521" xfId="1" applyNumberFormat="1" applyFont="1" applyBorder="1" applyProtection="1">
      <protection locked="0"/>
    </xf>
    <xf numFmtId="1" fontId="2" fillId="6" borderId="522" xfId="1" applyNumberFormat="1" applyFont="1" applyBorder="1" applyProtection="1">
      <protection locked="0"/>
    </xf>
    <xf numFmtId="1" fontId="2" fillId="6" borderId="523" xfId="1" applyNumberFormat="1" applyFont="1" applyBorder="1" applyProtection="1">
      <protection locked="0"/>
    </xf>
    <xf numFmtId="1" fontId="2" fillId="0" borderId="515" xfId="0" applyNumberFormat="1" applyFont="1" applyBorder="1" applyAlignment="1">
      <alignment horizontal="center" vertical="center" wrapText="1"/>
    </xf>
    <xf numFmtId="1" fontId="2" fillId="0" borderId="526" xfId="0" applyNumberFormat="1" applyFont="1" applyBorder="1" applyAlignment="1">
      <alignment horizontal="center" vertical="center" wrapText="1"/>
    </xf>
    <xf numFmtId="1" fontId="2" fillId="0" borderId="525" xfId="0" applyNumberFormat="1" applyFont="1" applyBorder="1" applyAlignment="1">
      <alignment horizontal="center" vertical="center" wrapText="1"/>
    </xf>
    <xf numFmtId="1" fontId="2" fillId="0" borderId="515" xfId="0" applyNumberFormat="1" applyFont="1" applyBorder="1" applyAlignment="1">
      <alignment horizontal="right" wrapText="1"/>
    </xf>
    <xf numFmtId="1" fontId="2" fillId="0" borderId="527" xfId="0" applyNumberFormat="1" applyFont="1" applyBorder="1" applyAlignment="1">
      <alignment horizontal="right" wrapText="1"/>
    </xf>
    <xf numFmtId="1" fontId="2" fillId="0" borderId="510" xfId="0" applyNumberFormat="1" applyFont="1" applyBorder="1" applyAlignment="1">
      <alignment horizontal="right" wrapText="1"/>
    </xf>
    <xf numFmtId="1" fontId="2" fillId="5" borderId="528" xfId="0" applyNumberFormat="1" applyFont="1" applyFill="1" applyBorder="1" applyProtection="1">
      <protection locked="0"/>
    </xf>
    <xf numFmtId="1" fontId="2" fillId="5" borderId="508" xfId="0" applyNumberFormat="1" applyFont="1" applyFill="1" applyBorder="1" applyProtection="1">
      <protection locked="0"/>
    </xf>
    <xf numFmtId="1" fontId="2" fillId="5" borderId="529" xfId="0" applyNumberFormat="1" applyFont="1" applyFill="1" applyBorder="1" applyProtection="1">
      <protection locked="0"/>
    </xf>
    <xf numFmtId="1" fontId="2" fillId="0" borderId="518" xfId="0" applyNumberFormat="1" applyFont="1" applyBorder="1" applyAlignment="1">
      <alignment horizontal="left" vertical="center" wrapText="1"/>
    </xf>
    <xf numFmtId="1" fontId="2" fillId="5" borderId="530" xfId="0" applyNumberFormat="1" applyFont="1" applyFill="1" applyBorder="1" applyProtection="1">
      <protection locked="0"/>
    </xf>
    <xf numFmtId="1" fontId="2" fillId="0" borderId="519" xfId="0" applyNumberFormat="1" applyFont="1" applyBorder="1" applyAlignment="1">
      <alignment vertical="center" wrapText="1"/>
    </xf>
    <xf numFmtId="1" fontId="2" fillId="5" borderId="531" xfId="0" applyNumberFormat="1" applyFont="1" applyFill="1" applyBorder="1" applyProtection="1">
      <protection locked="0"/>
    </xf>
    <xf numFmtId="1" fontId="4" fillId="3" borderId="532" xfId="0" applyNumberFormat="1" applyFont="1" applyFill="1" applyBorder="1"/>
    <xf numFmtId="1" fontId="2" fillId="3" borderId="532" xfId="0" applyNumberFormat="1" applyFont="1" applyFill="1" applyBorder="1"/>
    <xf numFmtId="1" fontId="2" fillId="3" borderId="532" xfId="0" applyNumberFormat="1" applyFont="1" applyFill="1" applyBorder="1" applyAlignment="1">
      <alignment wrapText="1"/>
    </xf>
    <xf numFmtId="1" fontId="2" fillId="5" borderId="492" xfId="0" applyNumberFormat="1" applyFont="1" applyFill="1" applyBorder="1" applyProtection="1">
      <protection locked="0"/>
    </xf>
    <xf numFmtId="1" fontId="9" fillId="3" borderId="532" xfId="0" applyNumberFormat="1" applyFont="1" applyFill="1" applyBorder="1"/>
    <xf numFmtId="1" fontId="2" fillId="0" borderId="534" xfId="0" applyNumberFormat="1" applyFont="1" applyBorder="1"/>
    <xf numFmtId="1" fontId="2" fillId="0" borderId="532" xfId="0" applyNumberFormat="1" applyFont="1" applyBorder="1" applyAlignment="1">
      <alignment wrapText="1"/>
    </xf>
    <xf numFmtId="1" fontId="2" fillId="0" borderId="534" xfId="0" applyNumberFormat="1" applyFont="1" applyBorder="1" applyAlignment="1">
      <alignment horizontal="center" vertical="center" wrapText="1"/>
    </xf>
    <xf numFmtId="1" fontId="2" fillId="5" borderId="518" xfId="0" applyNumberFormat="1" applyFont="1" applyFill="1" applyBorder="1" applyProtection="1">
      <protection locked="0"/>
    </xf>
    <xf numFmtId="1" fontId="11" fillId="0" borderId="534" xfId="0" applyNumberFormat="1" applyFont="1" applyBorder="1" applyAlignment="1">
      <alignment horizontal="center" vertical="center" wrapText="1"/>
    </xf>
    <xf numFmtId="1" fontId="2" fillId="0" borderId="537" xfId="0" applyNumberFormat="1" applyFont="1" applyBorder="1" applyAlignment="1">
      <alignment vertical="center" wrapText="1"/>
    </xf>
    <xf numFmtId="1" fontId="2" fillId="9" borderId="538" xfId="0" applyNumberFormat="1" applyFont="1" applyFill="1" applyBorder="1"/>
    <xf numFmtId="1" fontId="2" fillId="0" borderId="540" xfId="0" applyNumberFormat="1" applyFont="1" applyBorder="1" applyAlignment="1">
      <alignment horizontal="center" vertical="center" wrapText="1"/>
    </xf>
    <xf numFmtId="1" fontId="2" fillId="0" borderId="541" xfId="0" applyNumberFormat="1" applyFont="1" applyBorder="1" applyAlignment="1">
      <alignment horizontal="center" vertical="center" wrapText="1"/>
    </xf>
    <xf numFmtId="1" fontId="2" fillId="0" borderId="536" xfId="0" applyNumberFormat="1" applyFont="1" applyBorder="1" applyAlignment="1">
      <alignment horizontal="center" vertical="center" wrapText="1"/>
    </xf>
    <xf numFmtId="1" fontId="2" fillId="0" borderId="542" xfId="0" applyNumberFormat="1" applyFont="1" applyBorder="1" applyAlignment="1">
      <alignment horizontal="center" vertical="center" wrapText="1"/>
    </xf>
    <xf numFmtId="1" fontId="2" fillId="0" borderId="542" xfId="0" applyNumberFormat="1" applyFont="1" applyBorder="1"/>
    <xf numFmtId="1" fontId="2" fillId="0" borderId="541" xfId="0" applyNumberFormat="1" applyFont="1" applyBorder="1"/>
    <xf numFmtId="1" fontId="2" fillId="0" borderId="536" xfId="0" applyNumberFormat="1" applyFont="1" applyBorder="1"/>
    <xf numFmtId="1" fontId="2" fillId="0" borderId="535" xfId="0" applyNumberFormat="1" applyFont="1" applyBorder="1"/>
    <xf numFmtId="1" fontId="2" fillId="0" borderId="543" xfId="0" applyNumberFormat="1" applyFont="1" applyBorder="1"/>
    <xf numFmtId="1" fontId="2" fillId="0" borderId="544" xfId="0" applyNumberFormat="1" applyFont="1" applyBorder="1"/>
    <xf numFmtId="1" fontId="2" fillId="5" borderId="544" xfId="0" applyNumberFormat="1" applyFont="1" applyFill="1" applyBorder="1" applyProtection="1">
      <protection locked="0"/>
    </xf>
    <xf numFmtId="1" fontId="2" fillId="0" borderId="547" xfId="0" applyNumberFormat="1" applyFont="1" applyBorder="1" applyAlignment="1">
      <alignment horizontal="center" vertical="center" wrapText="1"/>
    </xf>
    <xf numFmtId="1" fontId="2" fillId="0" borderId="546" xfId="0" applyNumberFormat="1" applyFont="1" applyBorder="1" applyAlignment="1">
      <alignment horizontal="center" vertical="center" wrapText="1"/>
    </xf>
    <xf numFmtId="1" fontId="2" fillId="0" borderId="519" xfId="0" applyNumberFormat="1" applyFont="1" applyBorder="1" applyAlignment="1">
      <alignment horizontal="right"/>
    </xf>
    <xf numFmtId="1" fontId="2" fillId="0" borderId="538" xfId="0" applyNumberFormat="1" applyFont="1" applyBorder="1" applyAlignment="1">
      <alignment horizontal="right"/>
    </xf>
    <xf numFmtId="1" fontId="2" fillId="9" borderId="519" xfId="0" applyNumberFormat="1" applyFont="1" applyFill="1" applyBorder="1"/>
    <xf numFmtId="1" fontId="2" fillId="9" borderId="548" xfId="0" applyNumberFormat="1" applyFont="1" applyFill="1" applyBorder="1"/>
    <xf numFmtId="1" fontId="2" fillId="5" borderId="537" xfId="0" applyNumberFormat="1" applyFont="1" applyFill="1" applyBorder="1" applyProtection="1">
      <protection locked="0"/>
    </xf>
    <xf numFmtId="1" fontId="2" fillId="0" borderId="540" xfId="0" applyNumberFormat="1" applyFont="1" applyBorder="1" applyAlignment="1">
      <alignment vertical="center" wrapText="1"/>
    </xf>
    <xf numFmtId="1" fontId="2" fillId="0" borderId="540" xfId="0" applyNumberFormat="1" applyFont="1" applyBorder="1" applyAlignment="1">
      <alignment horizontal="right" wrapText="1"/>
    </xf>
    <xf numFmtId="1" fontId="2" fillId="0" borderId="549" xfId="0" applyNumberFormat="1" applyFont="1" applyBorder="1" applyAlignment="1">
      <alignment horizontal="right" wrapText="1"/>
    </xf>
    <xf numFmtId="1" fontId="2" fillId="8" borderId="548" xfId="0" applyNumberFormat="1" applyFont="1" applyFill="1" applyBorder="1" applyProtection="1">
      <protection locked="0"/>
    </xf>
    <xf numFmtId="1" fontId="2" fillId="5" borderId="538" xfId="0" applyNumberFormat="1" applyFont="1" applyFill="1" applyBorder="1" applyProtection="1">
      <protection locked="0"/>
    </xf>
    <xf numFmtId="1" fontId="2" fillId="0" borderId="550" xfId="0" applyNumberFormat="1" applyFont="1" applyBorder="1" applyAlignment="1">
      <alignment wrapText="1"/>
    </xf>
    <xf numFmtId="1" fontId="2" fillId="0" borderId="543" xfId="0" applyNumberFormat="1" applyFont="1" applyBorder="1" applyAlignment="1">
      <alignment horizontal="center" vertical="center" wrapText="1"/>
    </xf>
    <xf numFmtId="1" fontId="2" fillId="3" borderId="541" xfId="0" applyNumberFormat="1" applyFont="1" applyFill="1" applyBorder="1" applyAlignment="1">
      <alignment horizontal="center" vertical="center" wrapText="1"/>
    </xf>
    <xf numFmtId="1" fontId="2" fillId="0" borderId="519" xfId="0" applyNumberFormat="1" applyFont="1" applyBorder="1"/>
    <xf numFmtId="1" fontId="2" fillId="5" borderId="551" xfId="0" applyNumberFormat="1" applyFont="1" applyFill="1" applyBorder="1" applyProtection="1">
      <protection locked="0"/>
    </xf>
    <xf numFmtId="1" fontId="2" fillId="5" borderId="548" xfId="0" applyNumberFormat="1" applyFont="1" applyFill="1" applyBorder="1" applyProtection="1">
      <protection locked="0"/>
    </xf>
    <xf numFmtId="1" fontId="2" fillId="0" borderId="542" xfId="0" applyNumberFormat="1" applyFont="1" applyBorder="1" applyAlignment="1">
      <alignment vertical="center"/>
    </xf>
    <xf numFmtId="1" fontId="2" fillId="0" borderId="547" xfId="0" applyNumberFormat="1" applyFont="1" applyBorder="1" applyAlignment="1">
      <alignment vertical="center"/>
    </xf>
    <xf numFmtId="1" fontId="2" fillId="0" borderId="543" xfId="0" applyNumberFormat="1" applyFont="1" applyBorder="1" applyAlignment="1">
      <alignment vertical="center"/>
    </xf>
    <xf numFmtId="1" fontId="2" fillId="0" borderId="552" xfId="0" applyNumberFormat="1" applyFont="1" applyBorder="1" applyAlignment="1">
      <alignment vertical="center"/>
    </xf>
    <xf numFmtId="1" fontId="2" fillId="0" borderId="536" xfId="0" applyNumberFormat="1" applyFont="1" applyBorder="1" applyAlignment="1">
      <alignment vertical="center"/>
    </xf>
    <xf numFmtId="1" fontId="2" fillId="3" borderId="552" xfId="0" applyNumberFormat="1" applyFont="1" applyFill="1" applyBorder="1" applyAlignment="1">
      <alignment vertical="center"/>
    </xf>
    <xf numFmtId="1" fontId="2" fillId="3" borderId="536" xfId="0" applyNumberFormat="1" applyFont="1" applyFill="1" applyBorder="1" applyAlignment="1">
      <alignment vertical="center"/>
    </xf>
    <xf numFmtId="1" fontId="2" fillId="5" borderId="553" xfId="0" applyNumberFormat="1" applyFont="1" applyFill="1" applyBorder="1" applyProtection="1">
      <protection locked="0"/>
    </xf>
    <xf numFmtId="1" fontId="2" fillId="5" borderId="546" xfId="0" applyNumberFormat="1" applyFont="1" applyFill="1" applyBorder="1" applyProtection="1">
      <protection locked="0"/>
    </xf>
    <xf numFmtId="1" fontId="2" fillId="3" borderId="542" xfId="0" applyNumberFormat="1" applyFont="1" applyFill="1" applyBorder="1" applyAlignment="1">
      <alignment vertical="center"/>
    </xf>
    <xf numFmtId="1" fontId="2" fillId="0" borderId="549" xfId="0" applyNumberFormat="1" applyFont="1" applyBorder="1" applyAlignment="1">
      <alignment horizontal="center" vertical="center"/>
    </xf>
    <xf numFmtId="1" fontId="2" fillId="0" borderId="540" xfId="0" applyNumberFormat="1" applyFont="1" applyBorder="1" applyAlignment="1">
      <alignment horizontal="center" vertical="center"/>
    </xf>
    <xf numFmtId="1" fontId="2" fillId="3" borderId="542" xfId="0" applyNumberFormat="1" applyFont="1" applyFill="1" applyBorder="1" applyAlignment="1">
      <alignment horizontal="center" vertical="center" wrapText="1"/>
    </xf>
    <xf numFmtId="1" fontId="2" fillId="3" borderId="546" xfId="0" applyNumberFormat="1" applyFont="1" applyFill="1" applyBorder="1" applyAlignment="1">
      <alignment horizontal="center" vertical="center" wrapText="1"/>
    </xf>
    <xf numFmtId="1" fontId="2" fillId="0" borderId="537" xfId="0" applyNumberFormat="1" applyFont="1" applyBorder="1"/>
    <xf numFmtId="1" fontId="2" fillId="0" borderId="538" xfId="0" applyNumberFormat="1" applyFont="1" applyBorder="1"/>
    <xf numFmtId="1" fontId="2" fillId="8" borderId="519" xfId="0" applyNumberFormat="1" applyFont="1" applyFill="1" applyBorder="1" applyProtection="1">
      <protection locked="0"/>
    </xf>
    <xf numFmtId="1" fontId="2" fillId="8" borderId="551" xfId="0" applyNumberFormat="1" applyFont="1" applyFill="1" applyBorder="1" applyProtection="1">
      <protection locked="0"/>
    </xf>
    <xf numFmtId="1" fontId="2" fillId="0" borderId="546" xfId="0" applyNumberFormat="1" applyFont="1" applyBorder="1"/>
    <xf numFmtId="1" fontId="2" fillId="0" borderId="518" xfId="0" applyNumberFormat="1" applyFont="1" applyBorder="1"/>
    <xf numFmtId="1" fontId="2" fillId="13" borderId="546" xfId="0" applyNumberFormat="1" applyFont="1" applyFill="1" applyBorder="1"/>
    <xf numFmtId="1" fontId="2" fillId="13" borderId="553" xfId="0" applyNumberFormat="1" applyFont="1" applyFill="1" applyBorder="1" applyProtection="1">
      <protection locked="0"/>
    </xf>
    <xf numFmtId="1" fontId="2" fillId="13" borderId="546" xfId="0" applyNumberFormat="1" applyFont="1" applyFill="1" applyBorder="1" applyProtection="1">
      <protection locked="0"/>
    </xf>
    <xf numFmtId="1" fontId="2" fillId="0" borderId="547" xfId="0" applyNumberFormat="1" applyFont="1" applyBorder="1"/>
    <xf numFmtId="1" fontId="4" fillId="2" borderId="554" xfId="0" applyNumberFormat="1" applyFont="1" applyFill="1" applyBorder="1"/>
    <xf numFmtId="1" fontId="2" fillId="0" borderId="557" xfId="0" applyNumberFormat="1" applyFont="1" applyBorder="1" applyAlignment="1">
      <alignment horizontal="center" vertical="center" wrapText="1"/>
    </xf>
    <xf numFmtId="1" fontId="2" fillId="0" borderId="558" xfId="0" applyNumberFormat="1" applyFont="1" applyBorder="1" applyAlignment="1">
      <alignment horizontal="center" vertical="center" wrapText="1"/>
    </xf>
    <xf numFmtId="1" fontId="2" fillId="0" borderId="561" xfId="0" applyNumberFormat="1" applyFont="1" applyBorder="1" applyAlignment="1">
      <alignment horizontal="center" vertical="center" wrapText="1"/>
    </xf>
    <xf numFmtId="1" fontId="2" fillId="0" borderId="560" xfId="0" applyNumberFormat="1" applyFont="1" applyBorder="1" applyAlignment="1">
      <alignment horizontal="center" vertical="center" wrapText="1"/>
    </xf>
    <xf numFmtId="1" fontId="2" fillId="0" borderId="559" xfId="0" applyNumberFormat="1" applyFont="1" applyBorder="1" applyAlignment="1">
      <alignment horizontal="center" vertical="center" wrapText="1"/>
    </xf>
    <xf numFmtId="1" fontId="2" fillId="0" borderId="544" xfId="0" applyNumberFormat="1" applyFont="1" applyBorder="1" applyAlignment="1">
      <alignment horizontal="right" wrapText="1"/>
    </xf>
    <xf numFmtId="1" fontId="2" fillId="0" borderId="540" xfId="4" applyNumberFormat="1" applyFont="1" applyBorder="1" applyAlignment="1" applyProtection="1">
      <alignment horizontal="center" vertical="center"/>
      <protection hidden="1"/>
    </xf>
    <xf numFmtId="1" fontId="2" fillId="0" borderId="549" xfId="2" applyNumberFormat="1" applyFont="1" applyBorder="1" applyAlignment="1">
      <alignment horizontal="center" vertical="center" wrapText="1"/>
    </xf>
    <xf numFmtId="1" fontId="2" fillId="0" borderId="557" xfId="2" applyNumberFormat="1" applyFont="1" applyBorder="1" applyAlignment="1">
      <alignment horizontal="center" vertical="center" wrapText="1"/>
    </xf>
    <xf numFmtId="1" fontId="2" fillId="0" borderId="559" xfId="2" applyNumberFormat="1" applyFont="1" applyBorder="1" applyAlignment="1">
      <alignment horizontal="center" vertical="center" wrapText="1"/>
    </xf>
    <xf numFmtId="1" fontId="2" fillId="0" borderId="567" xfId="2" applyNumberFormat="1" applyFont="1" applyBorder="1" applyAlignment="1">
      <alignment horizontal="center" vertical="center" wrapText="1"/>
    </xf>
    <xf numFmtId="1" fontId="2" fillId="0" borderId="560" xfId="2" applyNumberFormat="1" applyFont="1" applyBorder="1" applyAlignment="1">
      <alignment horizontal="center" vertical="center" wrapText="1"/>
    </xf>
    <xf numFmtId="1" fontId="2" fillId="0" borderId="568" xfId="2" applyNumberFormat="1" applyFont="1" applyBorder="1"/>
    <xf numFmtId="1" fontId="2" fillId="0" borderId="556" xfId="2" applyNumberFormat="1" applyFont="1" applyBorder="1"/>
    <xf numFmtId="1" fontId="2" fillId="0" borderId="563" xfId="2" applyNumberFormat="1" applyFont="1" applyBorder="1"/>
    <xf numFmtId="1" fontId="2" fillId="5" borderId="556" xfId="2" applyNumberFormat="1" applyFont="1" applyFill="1" applyBorder="1" applyProtection="1">
      <protection locked="0"/>
    </xf>
    <xf numFmtId="1" fontId="2" fillId="5" borderId="569" xfId="2" applyNumberFormat="1" applyFont="1" applyFill="1" applyBorder="1" applyProtection="1">
      <protection locked="0"/>
    </xf>
    <xf numFmtId="1" fontId="2" fillId="5" borderId="563" xfId="2" applyNumberFormat="1" applyFont="1" applyFill="1" applyBorder="1" applyProtection="1">
      <protection locked="0"/>
    </xf>
    <xf numFmtId="1" fontId="2" fillId="5" borderId="570" xfId="2" applyNumberFormat="1" applyFont="1" applyFill="1" applyBorder="1" applyProtection="1">
      <protection locked="0"/>
    </xf>
    <xf numFmtId="1" fontId="2" fillId="0" borderId="544" xfId="2" applyNumberFormat="1" applyFont="1" applyBorder="1"/>
    <xf numFmtId="1" fontId="2" fillId="0" borderId="557" xfId="2" applyNumberFormat="1" applyFont="1" applyBorder="1"/>
    <xf numFmtId="1" fontId="2" fillId="0" borderId="558" xfId="2" applyNumberFormat="1" applyFont="1" applyBorder="1"/>
    <xf numFmtId="1" fontId="2" fillId="0" borderId="561" xfId="2" applyNumberFormat="1" applyFont="1" applyBorder="1"/>
    <xf numFmtId="1" fontId="2" fillId="0" borderId="559" xfId="2" applyNumberFormat="1" applyFont="1" applyBorder="1"/>
    <xf numFmtId="1" fontId="2" fillId="0" borderId="567" xfId="2" applyNumberFormat="1" applyFont="1" applyBorder="1"/>
    <xf numFmtId="1" fontId="2" fillId="0" borderId="560" xfId="2" applyNumberFormat="1" applyFont="1" applyBorder="1"/>
    <xf numFmtId="1" fontId="2" fillId="5" borderId="557" xfId="2" applyNumberFormat="1" applyFont="1" applyFill="1" applyBorder="1" applyProtection="1">
      <protection locked="0"/>
    </xf>
    <xf numFmtId="1" fontId="2" fillId="5" borderId="560" xfId="2" applyNumberFormat="1" applyFont="1" applyFill="1" applyBorder="1" applyProtection="1">
      <protection locked="0"/>
    </xf>
    <xf numFmtId="1" fontId="2" fillId="5" borderId="572" xfId="2" applyNumberFormat="1" applyFont="1" applyFill="1" applyBorder="1" applyProtection="1">
      <protection locked="0"/>
    </xf>
    <xf numFmtId="1" fontId="2" fillId="5" borderId="561" xfId="2" applyNumberFormat="1" applyFont="1" applyFill="1" applyBorder="1" applyProtection="1">
      <protection locked="0"/>
    </xf>
    <xf numFmtId="1" fontId="2" fillId="5" borderId="564" xfId="2" applyNumberFormat="1" applyFont="1" applyFill="1" applyBorder="1" applyProtection="1">
      <protection locked="0"/>
    </xf>
    <xf numFmtId="1" fontId="2" fillId="5" borderId="546" xfId="2" applyNumberFormat="1" applyFont="1" applyFill="1" applyBorder="1" applyProtection="1">
      <protection locked="0"/>
    </xf>
    <xf numFmtId="1" fontId="2" fillId="0" borderId="566" xfId="2" applyNumberFormat="1" applyFont="1" applyBorder="1" applyAlignment="1">
      <alignment horizontal="center" vertical="center" wrapText="1"/>
    </xf>
    <xf numFmtId="1" fontId="2" fillId="5" borderId="562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430" xfId="0" applyNumberFormat="1" applyFont="1" applyBorder="1" applyAlignment="1">
      <alignment horizontal="left" vertical="center" wrapText="1"/>
    </xf>
    <xf numFmtId="1" fontId="2" fillId="0" borderId="573" xfId="0" applyNumberFormat="1" applyFont="1" applyBorder="1" applyAlignment="1">
      <alignment horizontal="center" vertical="center"/>
    </xf>
    <xf numFmtId="1" fontId="2" fillId="0" borderId="574" xfId="0" applyNumberFormat="1" applyFont="1" applyBorder="1" applyAlignment="1">
      <alignment horizontal="right" wrapText="1"/>
    </xf>
    <xf numFmtId="1" fontId="2" fillId="5" borderId="574" xfId="0" applyNumberFormat="1" applyFont="1" applyFill="1" applyBorder="1" applyProtection="1">
      <protection locked="0"/>
    </xf>
    <xf numFmtId="1" fontId="2" fillId="0" borderId="573" xfId="0" applyNumberFormat="1" applyFont="1" applyBorder="1" applyAlignment="1">
      <alignment horizontal="left" vertical="center" wrapText="1"/>
    </xf>
    <xf numFmtId="1" fontId="2" fillId="0" borderId="574" xfId="0" applyNumberFormat="1" applyFont="1" applyBorder="1" applyAlignment="1">
      <alignment vertical="center" wrapText="1"/>
    </xf>
    <xf numFmtId="1" fontId="2" fillId="5" borderId="575" xfId="0" applyNumberFormat="1" applyFont="1" applyFill="1" applyBorder="1" applyProtection="1">
      <protection locked="0"/>
    </xf>
    <xf numFmtId="1" fontId="2" fillId="0" borderId="328" xfId="0" applyNumberFormat="1" applyFont="1" applyBorder="1" applyAlignment="1">
      <alignment horizontal="right" wrapText="1"/>
    </xf>
    <xf numFmtId="1" fontId="2" fillId="5" borderId="328" xfId="0" applyNumberFormat="1" applyFont="1" applyFill="1" applyBorder="1" applyProtection="1">
      <protection locked="0"/>
    </xf>
    <xf numFmtId="1" fontId="2" fillId="0" borderId="576" xfId="0" applyNumberFormat="1" applyFont="1" applyBorder="1"/>
    <xf numFmtId="1" fontId="2" fillId="5" borderId="573" xfId="0" applyNumberFormat="1" applyFont="1" applyFill="1" applyBorder="1" applyProtection="1">
      <protection locked="0"/>
    </xf>
    <xf numFmtId="1" fontId="11" fillId="0" borderId="576" xfId="0" applyNumberFormat="1" applyFont="1" applyBorder="1" applyAlignment="1">
      <alignment horizontal="center" vertical="center" wrapText="1"/>
    </xf>
    <xf numFmtId="1" fontId="2" fillId="0" borderId="579" xfId="0" applyNumberFormat="1" applyFont="1" applyBorder="1" applyAlignment="1">
      <alignment vertical="center" wrapText="1"/>
    </xf>
    <xf numFmtId="1" fontId="2" fillId="0" borderId="582" xfId="0" applyNumberFormat="1" applyFont="1" applyBorder="1" applyAlignment="1">
      <alignment horizontal="center" vertical="center" wrapText="1"/>
    </xf>
    <xf numFmtId="1" fontId="2" fillId="5" borderId="584" xfId="0" applyNumberFormat="1" applyFont="1" applyFill="1" applyBorder="1" applyProtection="1">
      <protection locked="0"/>
    </xf>
    <xf numFmtId="1" fontId="2" fillId="0" borderId="583" xfId="0" applyNumberFormat="1" applyFont="1" applyBorder="1" applyAlignment="1">
      <alignment horizontal="center" vertical="center" wrapText="1"/>
    </xf>
    <xf numFmtId="1" fontId="2" fillId="0" borderId="574" xfId="0" applyNumberFormat="1" applyFont="1" applyBorder="1" applyAlignment="1">
      <alignment horizontal="right"/>
    </xf>
    <xf numFmtId="1" fontId="2" fillId="0" borderId="580" xfId="0" applyNumberFormat="1" applyFont="1" applyBorder="1" applyAlignment="1">
      <alignment horizontal="right"/>
    </xf>
    <xf numFmtId="1" fontId="2" fillId="9" borderId="574" xfId="0" applyNumberFormat="1" applyFont="1" applyFill="1" applyBorder="1"/>
    <xf numFmtId="1" fontId="2" fillId="9" borderId="588" xfId="0" applyNumberFormat="1" applyFont="1" applyFill="1" applyBorder="1"/>
    <xf numFmtId="1" fontId="2" fillId="5" borderId="579" xfId="0" applyNumberFormat="1" applyFont="1" applyFill="1" applyBorder="1" applyProtection="1">
      <protection locked="0"/>
    </xf>
    <xf numFmtId="1" fontId="2" fillId="0" borderId="589" xfId="0" applyNumberFormat="1" applyFont="1" applyBorder="1" applyAlignment="1">
      <alignment horizontal="right" wrapText="1"/>
    </xf>
    <xf numFmtId="1" fontId="2" fillId="8" borderId="588" xfId="0" applyNumberFormat="1" applyFont="1" applyFill="1" applyBorder="1" applyProtection="1">
      <protection locked="0"/>
    </xf>
    <xf numFmtId="1" fontId="2" fillId="5" borderId="580" xfId="0" applyNumberFormat="1" applyFont="1" applyFill="1" applyBorder="1" applyProtection="1">
      <protection locked="0"/>
    </xf>
    <xf numFmtId="1" fontId="2" fillId="0" borderId="590" xfId="0" applyNumberFormat="1" applyFont="1" applyBorder="1" applyAlignment="1">
      <alignment wrapText="1"/>
    </xf>
    <xf numFmtId="1" fontId="2" fillId="3" borderId="592" xfId="0" applyNumberFormat="1" applyFont="1" applyFill="1" applyBorder="1" applyAlignment="1">
      <alignment horizontal="center" vertical="center" wrapText="1"/>
    </xf>
    <xf numFmtId="1" fontId="2" fillId="0" borderId="574" xfId="0" applyNumberFormat="1" applyFont="1" applyBorder="1"/>
    <xf numFmtId="1" fontId="2" fillId="5" borderId="588" xfId="0" applyNumberFormat="1" applyFont="1" applyFill="1" applyBorder="1" applyProtection="1">
      <protection locked="0"/>
    </xf>
    <xf numFmtId="1" fontId="2" fillId="0" borderId="587" xfId="0" applyNumberFormat="1" applyFont="1" applyBorder="1" applyAlignment="1">
      <alignment vertical="center"/>
    </xf>
    <xf numFmtId="1" fontId="2" fillId="0" borderId="586" xfId="0" applyNumberFormat="1" applyFont="1" applyBorder="1" applyAlignment="1">
      <alignment vertical="center"/>
    </xf>
    <xf numFmtId="1" fontId="2" fillId="0" borderId="591" xfId="0" applyNumberFormat="1" applyFont="1" applyBorder="1" applyAlignment="1">
      <alignment vertical="center"/>
    </xf>
    <xf numFmtId="1" fontId="2" fillId="0" borderId="593" xfId="0" applyNumberFormat="1" applyFont="1" applyBorder="1" applyAlignment="1">
      <alignment vertical="center"/>
    </xf>
    <xf numFmtId="1" fontId="2" fillId="0" borderId="578" xfId="0" applyNumberFormat="1" applyFont="1" applyBorder="1" applyAlignment="1">
      <alignment vertical="center"/>
    </xf>
    <xf numFmtId="1" fontId="2" fillId="3" borderId="593" xfId="0" applyNumberFormat="1" applyFont="1" applyFill="1" applyBorder="1" applyAlignment="1">
      <alignment vertical="center"/>
    </xf>
    <xf numFmtId="1" fontId="2" fillId="3" borderId="578" xfId="0" applyNumberFormat="1" applyFont="1" applyFill="1" applyBorder="1" applyAlignment="1">
      <alignment vertical="center"/>
    </xf>
    <xf numFmtId="1" fontId="2" fillId="5" borderId="594" xfId="0" applyNumberFormat="1" applyFont="1" applyFill="1" applyBorder="1" applyProtection="1">
      <protection locked="0"/>
    </xf>
    <xf numFmtId="1" fontId="2" fillId="5" borderId="583" xfId="0" applyNumberFormat="1" applyFont="1" applyFill="1" applyBorder="1" applyProtection="1">
      <protection locked="0"/>
    </xf>
    <xf numFmtId="1" fontId="2" fillId="5" borderId="585" xfId="0" applyNumberFormat="1" applyFont="1" applyFill="1" applyBorder="1" applyProtection="1">
      <protection locked="0"/>
    </xf>
    <xf numFmtId="1" fontId="2" fillId="3" borderId="587" xfId="0" applyNumberFormat="1" applyFont="1" applyFill="1" applyBorder="1" applyAlignment="1">
      <alignment vertical="center"/>
    </xf>
    <xf numFmtId="1" fontId="2" fillId="0" borderId="587" xfId="0" applyNumberFormat="1" applyFont="1" applyBorder="1" applyAlignment="1">
      <alignment horizontal="center" vertical="center" wrapText="1"/>
    </xf>
    <xf numFmtId="1" fontId="2" fillId="0" borderId="586" xfId="0" applyNumberFormat="1" applyFont="1" applyBorder="1" applyAlignment="1">
      <alignment horizontal="center" vertical="center" wrapText="1"/>
    </xf>
    <xf numFmtId="1" fontId="2" fillId="0" borderId="591" xfId="0" applyNumberFormat="1" applyFont="1" applyBorder="1" applyAlignment="1">
      <alignment horizontal="center" vertical="center" wrapText="1"/>
    </xf>
    <xf numFmtId="1" fontId="2" fillId="0" borderId="589" xfId="0" applyNumberFormat="1" applyFont="1" applyBorder="1" applyAlignment="1">
      <alignment horizontal="center" vertical="center"/>
    </xf>
    <xf numFmtId="1" fontId="2" fillId="3" borderId="587" xfId="0" applyNumberFormat="1" applyFont="1" applyFill="1" applyBorder="1" applyAlignment="1">
      <alignment horizontal="center" vertical="center" wrapText="1"/>
    </xf>
    <xf numFmtId="1" fontId="2" fillId="3" borderId="583" xfId="0" applyNumberFormat="1" applyFont="1" applyFill="1" applyBorder="1" applyAlignment="1">
      <alignment horizontal="center" vertical="center" wrapText="1"/>
    </xf>
    <xf numFmtId="1" fontId="2" fillId="0" borderId="579" xfId="0" applyNumberFormat="1" applyFont="1" applyBorder="1"/>
    <xf numFmtId="1" fontId="2" fillId="0" borderId="580" xfId="0" applyNumberFormat="1" applyFont="1" applyBorder="1"/>
    <xf numFmtId="1" fontId="2" fillId="8" borderId="574" xfId="0" applyNumberFormat="1" applyFont="1" applyFill="1" applyBorder="1" applyProtection="1">
      <protection locked="0"/>
    </xf>
    <xf numFmtId="1" fontId="2" fillId="0" borderId="583" xfId="0" applyNumberFormat="1" applyFont="1" applyBorder="1"/>
    <xf numFmtId="1" fontId="2" fillId="0" borderId="573" xfId="0" applyNumberFormat="1" applyFont="1" applyBorder="1"/>
    <xf numFmtId="1" fontId="2" fillId="13" borderId="583" xfId="0" applyNumberFormat="1" applyFont="1" applyFill="1" applyBorder="1"/>
    <xf numFmtId="1" fontId="2" fillId="13" borderId="594" xfId="0" applyNumberFormat="1" applyFont="1" applyFill="1" applyBorder="1" applyProtection="1">
      <protection locked="0"/>
    </xf>
    <xf numFmtId="1" fontId="2" fillId="13" borderId="583" xfId="0" applyNumberFormat="1" applyFont="1" applyFill="1" applyBorder="1" applyProtection="1">
      <protection locked="0"/>
    </xf>
    <xf numFmtId="1" fontId="2" fillId="0" borderId="587" xfId="0" applyNumberFormat="1" applyFont="1" applyBorder="1"/>
    <xf numFmtId="1" fontId="2" fillId="0" borderId="586" xfId="0" applyNumberFormat="1" applyFont="1" applyBorder="1"/>
    <xf numFmtId="1" fontId="2" fillId="0" borderId="592" xfId="0" applyNumberFormat="1" applyFont="1" applyBorder="1"/>
    <xf numFmtId="1" fontId="2" fillId="0" borderId="591" xfId="0" applyNumberFormat="1" applyFont="1" applyBorder="1"/>
    <xf numFmtId="1" fontId="2" fillId="0" borderId="592" xfId="0" applyNumberFormat="1" applyFont="1" applyBorder="1" applyAlignment="1">
      <alignment horizontal="center" vertical="center" wrapText="1"/>
    </xf>
    <xf numFmtId="1" fontId="2" fillId="0" borderId="578" xfId="0" applyNumberFormat="1" applyFont="1" applyBorder="1" applyAlignment="1">
      <alignment horizontal="center" vertical="center" wrapText="1"/>
    </xf>
    <xf numFmtId="1" fontId="2" fillId="0" borderId="584" xfId="0" applyNumberFormat="1" applyFont="1" applyBorder="1" applyAlignment="1">
      <alignment horizontal="right" wrapText="1"/>
    </xf>
    <xf numFmtId="1" fontId="2" fillId="0" borderId="587" xfId="2" applyNumberFormat="1" applyFont="1" applyBorder="1" applyAlignment="1">
      <alignment horizontal="center" vertical="center" wrapText="1"/>
    </xf>
    <xf numFmtId="1" fontId="2" fillId="0" borderId="591" xfId="2" applyNumberFormat="1" applyFont="1" applyBorder="1" applyAlignment="1">
      <alignment horizontal="center" vertical="center" wrapText="1"/>
    </xf>
    <xf numFmtId="1" fontId="2" fillId="0" borderId="596" xfId="2" applyNumberFormat="1" applyFont="1" applyBorder="1" applyAlignment="1">
      <alignment horizontal="center" vertical="center" wrapText="1"/>
    </xf>
    <xf numFmtId="1" fontId="2" fillId="0" borderId="592" xfId="2" applyNumberFormat="1" applyFont="1" applyBorder="1" applyAlignment="1">
      <alignment horizontal="center" vertical="center" wrapText="1"/>
    </xf>
    <xf numFmtId="1" fontId="2" fillId="0" borderId="573" xfId="2" applyNumberFormat="1" applyFont="1" applyBorder="1"/>
    <xf numFmtId="1" fontId="2" fillId="0" borderId="574" xfId="2" applyNumberFormat="1" applyFont="1" applyBorder="1"/>
    <xf numFmtId="1" fontId="2" fillId="0" borderId="580" xfId="2" applyNumberFormat="1" applyFont="1" applyBorder="1"/>
    <xf numFmtId="1" fontId="2" fillId="5" borderId="574" xfId="2" applyNumberFormat="1" applyFont="1" applyFill="1" applyBorder="1" applyProtection="1">
      <protection locked="0"/>
    </xf>
    <xf numFmtId="1" fontId="2" fillId="5" borderId="580" xfId="2" applyNumberFormat="1" applyFont="1" applyFill="1" applyBorder="1" applyProtection="1">
      <protection locked="0"/>
    </xf>
    <xf numFmtId="1" fontId="2" fillId="0" borderId="587" xfId="2" applyNumberFormat="1" applyFont="1" applyBorder="1"/>
    <xf numFmtId="1" fontId="2" fillId="0" borderId="586" xfId="2" applyNumberFormat="1" applyFont="1" applyBorder="1"/>
    <xf numFmtId="1" fontId="2" fillId="0" borderId="578" xfId="2" applyNumberFormat="1" applyFont="1" applyBorder="1"/>
    <xf numFmtId="1" fontId="2" fillId="0" borderId="591" xfId="2" applyNumberFormat="1" applyFont="1" applyBorder="1"/>
    <xf numFmtId="1" fontId="2" fillId="0" borderId="596" xfId="2" applyNumberFormat="1" applyFont="1" applyBorder="1"/>
    <xf numFmtId="1" fontId="2" fillId="0" borderId="592" xfId="2" applyNumberFormat="1" applyFont="1" applyBorder="1"/>
    <xf numFmtId="1" fontId="2" fillId="0" borderId="576" xfId="0" applyNumberFormat="1" applyFont="1" applyBorder="1" applyAlignment="1">
      <alignment horizontal="center" vertical="center" wrapText="1"/>
    </xf>
    <xf numFmtId="1" fontId="2" fillId="5" borderId="587" xfId="2" applyNumberFormat="1" applyFont="1" applyFill="1" applyBorder="1" applyProtection="1">
      <protection locked="0"/>
    </xf>
    <xf numFmtId="1" fontId="2" fillId="5" borderId="592" xfId="2" applyNumberFormat="1" applyFont="1" applyFill="1" applyBorder="1" applyProtection="1">
      <protection locked="0"/>
    </xf>
    <xf numFmtId="1" fontId="2" fillId="5" borderId="597" xfId="2" applyNumberFormat="1" applyFont="1" applyFill="1" applyBorder="1" applyProtection="1">
      <protection locked="0"/>
    </xf>
    <xf numFmtId="1" fontId="2" fillId="5" borderId="578" xfId="2" applyNumberFormat="1" applyFont="1" applyFill="1" applyBorder="1" applyProtection="1">
      <protection locked="0"/>
    </xf>
    <xf numFmtId="1" fontId="2" fillId="5" borderId="576" xfId="2" applyNumberFormat="1" applyFont="1" applyFill="1" applyBorder="1" applyProtection="1">
      <protection locked="0"/>
    </xf>
    <xf numFmtId="1" fontId="2" fillId="5" borderId="583" xfId="2" applyNumberFormat="1" applyFont="1" applyFill="1" applyBorder="1" applyProtection="1">
      <protection locked="0"/>
    </xf>
    <xf numFmtId="1" fontId="2" fillId="0" borderId="577" xfId="2" applyNumberFormat="1" applyFont="1" applyBorder="1" applyAlignment="1">
      <alignment horizontal="center" vertical="center" wrapText="1"/>
    </xf>
    <xf numFmtId="1" fontId="2" fillId="5" borderId="579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583" xfId="0" applyNumberFormat="1" applyFont="1" applyBorder="1" applyAlignment="1">
      <alignment horizontal="center" vertical="center" wrapText="1"/>
    </xf>
    <xf numFmtId="1" fontId="4" fillId="0" borderId="598" xfId="0" applyNumberFormat="1" applyFont="1" applyBorder="1"/>
    <xf numFmtId="1" fontId="4" fillId="0" borderId="599" xfId="0" applyNumberFormat="1" applyFont="1" applyBorder="1"/>
    <xf numFmtId="1" fontId="4" fillId="0" borderId="600" xfId="0" applyNumberFormat="1" applyFont="1" applyBorder="1"/>
    <xf numFmtId="1" fontId="2" fillId="0" borderId="606" xfId="0" applyNumberFormat="1" applyFont="1" applyBorder="1" applyAlignment="1">
      <alignment horizontal="center" vertical="center" wrapText="1"/>
    </xf>
    <xf numFmtId="1" fontId="2" fillId="3" borderId="608" xfId="0" applyNumberFormat="1" applyFont="1" applyFill="1" applyBorder="1" applyAlignment="1">
      <alignment wrapText="1"/>
    </xf>
    <xf numFmtId="1" fontId="2" fillId="3" borderId="609" xfId="0" applyNumberFormat="1" applyFont="1" applyFill="1" applyBorder="1" applyAlignment="1">
      <alignment wrapText="1"/>
    </xf>
    <xf numFmtId="1" fontId="2" fillId="0" borderId="610" xfId="0" applyNumberFormat="1" applyFont="1" applyBorder="1" applyAlignment="1">
      <alignment horizontal="center" vertical="center" wrapText="1"/>
    </xf>
    <xf numFmtId="1" fontId="2" fillId="0" borderId="611" xfId="0" applyNumberFormat="1" applyFont="1" applyBorder="1" applyAlignment="1">
      <alignment horizontal="center" vertical="center" wrapText="1"/>
    </xf>
    <xf numFmtId="1" fontId="2" fillId="0" borderId="607" xfId="0" applyNumberFormat="1" applyFont="1" applyBorder="1" applyAlignment="1">
      <alignment horizontal="center" vertical="center" wrapText="1"/>
    </xf>
    <xf numFmtId="1" fontId="2" fillId="0" borderId="612" xfId="0" applyNumberFormat="1" applyFont="1" applyBorder="1" applyAlignment="1">
      <alignment horizontal="center" vertical="center"/>
    </xf>
    <xf numFmtId="1" fontId="2" fillId="3" borderId="613" xfId="0" applyNumberFormat="1" applyFont="1" applyFill="1" applyBorder="1" applyAlignment="1">
      <alignment wrapText="1"/>
    </xf>
    <xf numFmtId="1" fontId="2" fillId="3" borderId="614" xfId="0" applyNumberFormat="1" applyFont="1" applyFill="1" applyBorder="1" applyAlignment="1">
      <alignment wrapText="1"/>
    </xf>
    <xf numFmtId="1" fontId="2" fillId="0" borderId="610" xfId="0" applyNumberFormat="1" applyFont="1" applyBorder="1" applyAlignment="1">
      <alignment horizontal="right"/>
    </xf>
    <xf numFmtId="1" fontId="2" fillId="0" borderId="611" xfId="0" applyNumberFormat="1" applyFont="1" applyBorder="1" applyAlignment="1">
      <alignment horizontal="right"/>
    </xf>
    <xf numFmtId="1" fontId="2" fillId="0" borderId="607" xfId="0" applyNumberFormat="1" applyFont="1" applyBorder="1" applyAlignment="1">
      <alignment horizontal="right"/>
    </xf>
    <xf numFmtId="1" fontId="2" fillId="5" borderId="610" xfId="0" applyNumberFormat="1" applyFont="1" applyFill="1" applyBorder="1" applyProtection="1">
      <protection locked="0"/>
    </xf>
    <xf numFmtId="1" fontId="2" fillId="5" borderId="607" xfId="0" applyNumberFormat="1" applyFont="1" applyFill="1" applyBorder="1" applyProtection="1">
      <protection locked="0"/>
    </xf>
    <xf numFmtId="1" fontId="2" fillId="0" borderId="615" xfId="0" applyNumberFormat="1" applyFont="1" applyBorder="1" applyAlignment="1">
      <alignment horizontal="right"/>
    </xf>
    <xf numFmtId="1" fontId="2" fillId="5" borderId="615" xfId="0" applyNumberFormat="1" applyFont="1" applyFill="1" applyBorder="1" applyProtection="1">
      <protection locked="0"/>
    </xf>
    <xf numFmtId="1" fontId="2" fillId="0" borderId="594" xfId="0" applyNumberFormat="1" applyFont="1" applyBorder="1" applyAlignment="1">
      <alignment horizontal="right"/>
    </xf>
    <xf numFmtId="1" fontId="2" fillId="6" borderId="616" xfId="1" applyNumberFormat="1" applyFont="1" applyBorder="1" applyProtection="1">
      <protection locked="0"/>
    </xf>
    <xf numFmtId="1" fontId="2" fillId="6" borderId="617" xfId="1" applyNumberFormat="1" applyFont="1" applyBorder="1" applyProtection="1">
      <protection locked="0"/>
    </xf>
    <xf numFmtId="1" fontId="2" fillId="6" borderId="618" xfId="1" applyNumberFormat="1" applyFont="1" applyBorder="1" applyProtection="1">
      <protection locked="0"/>
    </xf>
    <xf numFmtId="1" fontId="2" fillId="0" borderId="612" xfId="0" applyNumberFormat="1" applyFont="1" applyBorder="1" applyAlignment="1">
      <alignment horizontal="center" vertical="center" wrapText="1"/>
    </xf>
    <xf numFmtId="1" fontId="2" fillId="0" borderId="621" xfId="0" applyNumberFormat="1" applyFont="1" applyBorder="1" applyAlignment="1">
      <alignment horizontal="center" vertical="center" wrapText="1"/>
    </xf>
    <xf numFmtId="1" fontId="2" fillId="0" borderId="620" xfId="0" applyNumberFormat="1" applyFont="1" applyBorder="1" applyAlignment="1">
      <alignment horizontal="center" vertical="center" wrapText="1"/>
    </xf>
    <xf numFmtId="1" fontId="2" fillId="0" borderId="612" xfId="0" applyNumberFormat="1" applyFont="1" applyBorder="1" applyAlignment="1">
      <alignment horizontal="right" wrapText="1"/>
    </xf>
    <xf numFmtId="1" fontId="2" fillId="0" borderId="622" xfId="0" applyNumberFormat="1" applyFont="1" applyBorder="1" applyAlignment="1">
      <alignment horizontal="right" wrapText="1"/>
    </xf>
    <xf numFmtId="1" fontId="2" fillId="0" borderId="607" xfId="0" applyNumberFormat="1" applyFont="1" applyBorder="1" applyAlignment="1">
      <alignment horizontal="right" wrapText="1"/>
    </xf>
    <xf numFmtId="1" fontId="2" fillId="5" borderId="623" xfId="0" applyNumberFormat="1" applyFont="1" applyFill="1" applyBorder="1" applyProtection="1">
      <protection locked="0"/>
    </xf>
    <xf numFmtId="1" fontId="2" fillId="5" borderId="605" xfId="0" applyNumberFormat="1" applyFont="1" applyFill="1" applyBorder="1" applyProtection="1">
      <protection locked="0"/>
    </xf>
    <xf numFmtId="1" fontId="2" fillId="5" borderId="624" xfId="0" applyNumberFormat="1" applyFont="1" applyFill="1" applyBorder="1" applyProtection="1">
      <protection locked="0"/>
    </xf>
    <xf numFmtId="1" fontId="2" fillId="3" borderId="584" xfId="0" applyNumberFormat="1" applyFont="1" applyFill="1" applyBorder="1" applyAlignment="1">
      <alignment horizontal="right" wrapText="1"/>
    </xf>
    <xf numFmtId="1" fontId="2" fillId="0" borderId="189" xfId="0" applyNumberFormat="1" applyFont="1" applyBorder="1" applyAlignment="1">
      <alignment horizontal="left" vertical="center" wrapText="1"/>
    </xf>
    <xf numFmtId="1" fontId="2" fillId="0" borderId="188" xfId="0" applyNumberFormat="1" applyFont="1" applyBorder="1" applyAlignment="1">
      <alignment horizontal="right" wrapText="1"/>
    </xf>
    <xf numFmtId="1" fontId="6" fillId="0" borderId="582" xfId="0" applyNumberFormat="1" applyFont="1" applyBorder="1"/>
    <xf numFmtId="1" fontId="2" fillId="0" borderId="188" xfId="0" applyNumberFormat="1" applyFont="1" applyBorder="1" applyAlignment="1">
      <alignment horizontal="center" vertical="center" wrapText="1"/>
    </xf>
    <xf numFmtId="1" fontId="2" fillId="0" borderId="579" xfId="0" applyNumberFormat="1" applyFont="1" applyBorder="1" applyAlignment="1">
      <alignment vertical="center" wrapText="1"/>
    </xf>
    <xf numFmtId="1" fontId="2" fillId="0" borderId="584" xfId="0" applyNumberFormat="1" applyFont="1" applyBorder="1" applyAlignment="1">
      <alignment vertical="center" wrapText="1"/>
    </xf>
    <xf numFmtId="1" fontId="2" fillId="0" borderId="587" xfId="0" applyNumberFormat="1" applyFont="1" applyBorder="1" applyAlignment="1">
      <alignment vertical="center" wrapText="1"/>
    </xf>
    <xf numFmtId="1" fontId="2" fillId="0" borderId="586" xfId="0" applyNumberFormat="1" applyFont="1" applyBorder="1" applyAlignment="1">
      <alignment vertical="center" wrapText="1"/>
    </xf>
    <xf numFmtId="1" fontId="2" fillId="0" borderId="578" xfId="0" applyNumberFormat="1" applyFont="1" applyBorder="1"/>
    <xf numFmtId="1" fontId="2" fillId="5" borderId="587" xfId="0" applyNumberFormat="1" applyFont="1" applyFill="1" applyBorder="1" applyProtection="1">
      <protection locked="0"/>
    </xf>
    <xf numFmtId="1" fontId="2" fillId="5" borderId="578" xfId="0" applyNumberFormat="1" applyFont="1" applyFill="1" applyBorder="1" applyProtection="1">
      <protection locked="0"/>
    </xf>
    <xf numFmtId="1" fontId="2" fillId="5" borderId="591" xfId="0" applyNumberFormat="1" applyFont="1" applyFill="1" applyBorder="1" applyProtection="1">
      <protection locked="0"/>
    </xf>
    <xf numFmtId="1" fontId="2" fillId="5" borderId="577" xfId="0" applyNumberFormat="1" applyFont="1" applyFill="1" applyBorder="1" applyProtection="1">
      <protection locked="0"/>
    </xf>
    <xf numFmtId="1" fontId="2" fillId="0" borderId="587" xfId="0" applyNumberFormat="1" applyFont="1" applyBorder="1" applyAlignment="1">
      <alignment horizontal="right" wrapText="1"/>
    </xf>
    <xf numFmtId="1" fontId="2" fillId="0" borderId="586" xfId="0" applyNumberFormat="1" applyFont="1" applyBorder="1" applyAlignment="1">
      <alignment horizontal="right" wrapText="1"/>
    </xf>
    <xf numFmtId="1" fontId="2" fillId="0" borderId="578" xfId="0" applyNumberFormat="1" applyFont="1" applyBorder="1" applyAlignment="1">
      <alignment horizontal="right" wrapText="1"/>
    </xf>
    <xf numFmtId="1" fontId="2" fillId="0" borderId="577" xfId="0" applyNumberFormat="1" applyFont="1" applyBorder="1"/>
    <xf numFmtId="1" fontId="2" fillId="0" borderId="584" xfId="0" applyNumberFormat="1" applyFont="1" applyBorder="1" applyAlignment="1">
      <alignment horizontal="right"/>
    </xf>
    <xf numFmtId="1" fontId="2" fillId="0" borderId="597" xfId="0" applyNumberFormat="1" applyFont="1" applyBorder="1" applyAlignment="1">
      <alignment horizontal="center" vertical="center" wrapText="1"/>
    </xf>
    <xf numFmtId="1" fontId="2" fillId="3" borderId="625" xfId="0" applyNumberFormat="1" applyFont="1" applyFill="1" applyBorder="1"/>
    <xf numFmtId="1" fontId="4" fillId="3" borderId="625" xfId="0" applyNumberFormat="1" applyFont="1" applyFill="1" applyBorder="1"/>
    <xf numFmtId="1" fontId="2" fillId="5" borderId="592" xfId="0" applyNumberFormat="1" applyFont="1" applyFill="1" applyBorder="1" applyProtection="1">
      <protection locked="0"/>
    </xf>
    <xf numFmtId="1" fontId="2" fillId="5" borderId="596" xfId="0" applyNumberFormat="1" applyFont="1" applyFill="1" applyBorder="1" applyProtection="1">
      <protection locked="0"/>
    </xf>
    <xf numFmtId="1" fontId="2" fillId="5" borderId="626" xfId="0" applyNumberFormat="1" applyFont="1" applyFill="1" applyBorder="1" applyProtection="1">
      <protection locked="0"/>
    </xf>
    <xf numFmtId="1" fontId="4" fillId="3" borderId="627" xfId="0" applyNumberFormat="1" applyFont="1" applyFill="1" applyBorder="1"/>
    <xf numFmtId="1" fontId="2" fillId="7" borderId="584" xfId="0" applyNumberFormat="1" applyFont="1" applyFill="1" applyBorder="1"/>
    <xf numFmtId="1" fontId="2" fillId="3" borderId="625" xfId="0" applyNumberFormat="1" applyFont="1" applyFill="1" applyBorder="1" applyAlignment="1">
      <alignment wrapText="1"/>
    </xf>
    <xf numFmtId="1" fontId="2" fillId="6" borderId="628" xfId="1" applyNumberFormat="1" applyFont="1" applyBorder="1" applyProtection="1">
      <protection locked="0"/>
    </xf>
    <xf numFmtId="1" fontId="2" fillId="0" borderId="629" xfId="0" applyNumberFormat="1" applyFont="1" applyBorder="1" applyAlignment="1">
      <alignment horizontal="right" wrapText="1"/>
    </xf>
    <xf numFmtId="1" fontId="9" fillId="3" borderId="625" xfId="0" applyNumberFormat="1" applyFont="1" applyFill="1" applyBorder="1"/>
    <xf numFmtId="1" fontId="2" fillId="0" borderId="625" xfId="0" applyNumberFormat="1" applyFont="1" applyBorder="1" applyAlignment="1">
      <alignment wrapText="1"/>
    </xf>
    <xf numFmtId="1" fontId="2" fillId="5" borderId="630" xfId="0" applyNumberFormat="1" applyFont="1" applyFill="1" applyBorder="1" applyProtection="1">
      <protection locked="0"/>
    </xf>
    <xf numFmtId="1" fontId="2" fillId="5" borderId="581" xfId="0" applyNumberFormat="1" applyFont="1" applyFill="1" applyBorder="1" applyProtection="1">
      <protection locked="0"/>
    </xf>
    <xf numFmtId="1" fontId="2" fillId="3" borderId="631" xfId="0" applyNumberFormat="1" applyFont="1" applyFill="1" applyBorder="1" applyAlignment="1">
      <alignment wrapText="1"/>
    </xf>
    <xf numFmtId="1" fontId="2" fillId="3" borderId="632" xfId="0" applyNumberFormat="1" applyFont="1" applyFill="1" applyBorder="1" applyAlignment="1">
      <alignment wrapText="1"/>
    </xf>
    <xf numFmtId="1" fontId="6" fillId="3" borderId="625" xfId="0" applyNumberFormat="1" applyFont="1" applyFill="1" applyBorder="1"/>
    <xf numFmtId="1" fontId="2" fillId="0" borderId="189" xfId="0" applyNumberFormat="1" applyFont="1" applyBorder="1" applyAlignment="1">
      <alignment horizontal="center" vertical="center" wrapText="1"/>
    </xf>
    <xf numFmtId="1" fontId="2" fillId="3" borderId="634" xfId="0" applyNumberFormat="1" applyFont="1" applyFill="1" applyBorder="1" applyAlignment="1">
      <alignment wrapText="1"/>
    </xf>
    <xf numFmtId="1" fontId="2" fillId="3" borderId="635" xfId="0" applyNumberFormat="1" applyFont="1" applyFill="1" applyBorder="1" applyAlignment="1">
      <alignment wrapText="1"/>
    </xf>
    <xf numFmtId="1" fontId="2" fillId="9" borderId="615" xfId="0" applyNumberFormat="1" applyFont="1" applyFill="1" applyBorder="1"/>
    <xf numFmtId="1" fontId="2" fillId="3" borderId="625" xfId="0" applyNumberFormat="1" applyFont="1" applyFill="1" applyBorder="1" applyAlignment="1">
      <alignment vertical="center"/>
    </xf>
    <xf numFmtId="1" fontId="1" fillId="3" borderId="625" xfId="0" applyNumberFormat="1" applyFont="1" applyFill="1" applyBorder="1" applyAlignment="1">
      <alignment wrapText="1"/>
    </xf>
    <xf numFmtId="1" fontId="2" fillId="0" borderId="637" xfId="0" applyNumberFormat="1" applyFont="1" applyBorder="1" applyAlignment="1">
      <alignment wrapText="1"/>
    </xf>
    <xf numFmtId="1" fontId="9" fillId="0" borderId="625" xfId="0" applyNumberFormat="1" applyFont="1" applyBorder="1"/>
    <xf numFmtId="1" fontId="2" fillId="0" borderId="640" xfId="0" applyNumberFormat="1" applyFont="1" applyBorder="1"/>
    <xf numFmtId="1" fontId="2" fillId="0" borderId="641" xfId="0" applyNumberFormat="1" applyFont="1" applyBorder="1"/>
    <xf numFmtId="1" fontId="2" fillId="0" borderId="639" xfId="0" applyNumberFormat="1" applyFont="1" applyBorder="1"/>
    <xf numFmtId="1" fontId="2" fillId="5" borderId="640" xfId="0" applyNumberFormat="1" applyFont="1" applyFill="1" applyBorder="1" applyProtection="1">
      <protection locked="0"/>
    </xf>
    <xf numFmtId="1" fontId="2" fillId="5" borderId="639" xfId="0" applyNumberFormat="1" applyFont="1" applyFill="1" applyBorder="1" applyProtection="1">
      <protection locked="0"/>
    </xf>
    <xf numFmtId="1" fontId="2" fillId="0" borderId="642" xfId="0" applyNumberFormat="1" applyFont="1" applyBorder="1"/>
    <xf numFmtId="1" fontId="2" fillId="5" borderId="642" xfId="0" applyNumberFormat="1" applyFont="1" applyFill="1" applyBorder="1" applyProtection="1">
      <protection locked="0"/>
    </xf>
    <xf numFmtId="1" fontId="2" fillId="0" borderId="188" xfId="0" applyNumberFormat="1" applyFont="1" applyBorder="1" applyAlignment="1">
      <alignment vertical="center" wrapText="1"/>
    </xf>
    <xf numFmtId="1" fontId="1" fillId="2" borderId="643" xfId="0" applyNumberFormat="1" applyFont="1" applyFill="1" applyBorder="1" applyAlignment="1">
      <alignment wrapText="1"/>
    </xf>
    <xf numFmtId="1" fontId="1" fillId="0" borderId="644" xfId="0" applyNumberFormat="1" applyFont="1" applyBorder="1" applyAlignment="1">
      <alignment wrapText="1"/>
    </xf>
    <xf numFmtId="1" fontId="1" fillId="0" borderId="643" xfId="0" applyNumberFormat="1" applyFont="1" applyBorder="1" applyAlignment="1">
      <alignment wrapText="1"/>
    </xf>
    <xf numFmtId="1" fontId="2" fillId="0" borderId="643" xfId="0" applyNumberFormat="1" applyFont="1" applyBorder="1" applyAlignment="1">
      <alignment wrapText="1"/>
    </xf>
    <xf numFmtId="1" fontId="2" fillId="0" borderId="644" xfId="0" applyNumberFormat="1" applyFont="1" applyBorder="1" applyAlignment="1">
      <alignment wrapText="1"/>
    </xf>
    <xf numFmtId="1" fontId="2" fillId="3" borderId="643" xfId="0" applyNumberFormat="1" applyFont="1" applyFill="1" applyBorder="1" applyAlignment="1">
      <alignment wrapText="1"/>
    </xf>
    <xf numFmtId="1" fontId="2" fillId="0" borderId="630" xfId="0" applyNumberFormat="1" applyFont="1" applyBorder="1" applyAlignment="1">
      <alignment horizontal="left" vertical="center" wrapText="1"/>
    </xf>
    <xf numFmtId="1" fontId="2" fillId="5" borderId="646" xfId="0" applyNumberFormat="1" applyFont="1" applyFill="1" applyBorder="1" applyProtection="1">
      <protection locked="0"/>
    </xf>
    <xf numFmtId="1" fontId="2" fillId="0" borderId="647" xfId="0" applyNumberFormat="1" applyFont="1" applyBorder="1"/>
    <xf numFmtId="1" fontId="2" fillId="5" borderId="647" xfId="0" applyNumberFormat="1" applyFont="1" applyFill="1" applyBorder="1" applyProtection="1">
      <protection locked="0"/>
    </xf>
    <xf numFmtId="1" fontId="2" fillId="5" borderId="645" xfId="0" applyNumberFormat="1" applyFont="1" applyFill="1" applyBorder="1" applyProtection="1">
      <protection locked="0"/>
    </xf>
    <xf numFmtId="1" fontId="2" fillId="0" borderId="188" xfId="0" applyNumberFormat="1" applyFont="1" applyBorder="1" applyAlignment="1">
      <alignment horizontal="center" vertical="center"/>
    </xf>
    <xf numFmtId="1" fontId="2" fillId="8" borderId="626" xfId="0" applyNumberFormat="1" applyFont="1" applyFill="1" applyBorder="1" applyProtection="1">
      <protection locked="0"/>
    </xf>
    <xf numFmtId="1" fontId="2" fillId="13" borderId="647" xfId="0" applyNumberFormat="1" applyFont="1" applyFill="1" applyBorder="1" applyAlignment="1">
      <alignment wrapText="1"/>
    </xf>
    <xf numFmtId="1" fontId="4" fillId="2" borderId="649" xfId="0" applyNumberFormat="1" applyFont="1" applyFill="1" applyBorder="1"/>
    <xf numFmtId="1" fontId="2" fillId="0" borderId="642" xfId="0" applyNumberFormat="1" applyFont="1" applyBorder="1" applyAlignment="1">
      <alignment horizontal="right" wrapText="1"/>
    </xf>
    <xf numFmtId="1" fontId="2" fillId="0" borderId="651" xfId="4" applyNumberFormat="1" applyFont="1" applyBorder="1" applyAlignment="1" applyProtection="1">
      <alignment horizontal="center" vertical="center"/>
      <protection hidden="1"/>
    </xf>
    <xf numFmtId="1" fontId="2" fillId="0" borderId="652" xfId="2" applyNumberFormat="1" applyFont="1" applyBorder="1" applyAlignment="1">
      <alignment horizontal="center" vertical="center" wrapText="1"/>
    </xf>
    <xf numFmtId="1" fontId="2" fillId="5" borderId="626" xfId="2" applyNumberFormat="1" applyFont="1" applyFill="1" applyBorder="1" applyProtection="1">
      <protection locked="0"/>
    </xf>
    <xf numFmtId="1" fontId="2" fillId="5" borderId="654" xfId="2" applyNumberFormat="1" applyFont="1" applyFill="1" applyBorder="1" applyProtection="1">
      <protection locked="0"/>
    </xf>
    <xf numFmtId="1" fontId="2" fillId="5" borderId="615" xfId="2" applyNumberFormat="1" applyFont="1" applyFill="1" applyBorder="1" applyProtection="1">
      <protection locked="0"/>
    </xf>
    <xf numFmtId="1" fontId="2" fillId="0" borderId="642" xfId="2" applyNumberFormat="1" applyFont="1" applyBorder="1"/>
    <xf numFmtId="1" fontId="2" fillId="5" borderId="647" xfId="2" applyNumberFormat="1" applyFont="1" applyFill="1" applyBorder="1" applyProtection="1">
      <protection locked="0"/>
    </xf>
    <xf numFmtId="1" fontId="2" fillId="5" borderId="646" xfId="2" applyNumberFormat="1" applyFont="1" applyFill="1" applyBorder="1" applyProtection="1">
      <protection locked="0"/>
    </xf>
    <xf numFmtId="1" fontId="2" fillId="5" borderId="645" xfId="2" applyNumberFormat="1" applyFont="1" applyFill="1" applyBorder="1" applyProtection="1">
      <protection locked="0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93" xfId="0" applyNumberFormat="1" applyFont="1" applyBorder="1" applyAlignment="1">
      <alignment horizontal="center" vertical="center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447" xfId="0" applyNumberFormat="1" applyFont="1" applyBorder="1" applyAlignment="1">
      <alignment horizontal="center" vertical="center" wrapText="1"/>
    </xf>
    <xf numFmtId="1" fontId="2" fillId="0" borderId="633" xfId="0" applyNumberFormat="1" applyFont="1" applyBorder="1" applyAlignment="1">
      <alignment horizontal="center" vertical="center" wrapText="1"/>
    </xf>
    <xf numFmtId="1" fontId="4" fillId="0" borderId="644" xfId="0" applyNumberFormat="1" applyFont="1" applyBorder="1"/>
    <xf numFmtId="1" fontId="4" fillId="0" borderId="643" xfId="0" applyNumberFormat="1" applyFont="1" applyBorder="1"/>
    <xf numFmtId="1" fontId="2" fillId="0" borderId="651" xfId="0" applyNumberFormat="1" applyFont="1" applyBorder="1" applyAlignment="1">
      <alignment horizontal="center" vertical="center"/>
    </xf>
    <xf numFmtId="1" fontId="2" fillId="6" borderId="655" xfId="1" applyNumberFormat="1" applyFont="1" applyBorder="1" applyProtection="1">
      <protection locked="0"/>
    </xf>
    <xf numFmtId="1" fontId="2" fillId="6" borderId="656" xfId="1" applyNumberFormat="1" applyFont="1" applyBorder="1" applyProtection="1">
      <protection locked="0"/>
    </xf>
    <xf numFmtId="1" fontId="2" fillId="6" borderId="657" xfId="1" applyNumberFormat="1" applyFont="1" applyBorder="1" applyProtection="1">
      <protection locked="0"/>
    </xf>
    <xf numFmtId="1" fontId="2" fillId="0" borderId="651" xfId="0" applyNumberFormat="1" applyFont="1" applyBorder="1" applyAlignment="1">
      <alignment horizontal="center" vertical="center" wrapText="1"/>
    </xf>
    <xf numFmtId="1" fontId="2" fillId="0" borderId="651" xfId="0" applyNumberFormat="1" applyFont="1" applyBorder="1" applyAlignment="1">
      <alignment horizontal="right" wrapText="1"/>
    </xf>
    <xf numFmtId="1" fontId="2" fillId="0" borderId="652" xfId="0" applyNumberFormat="1" applyFont="1" applyBorder="1" applyAlignment="1">
      <alignment horizontal="right" wrapText="1"/>
    </xf>
    <xf numFmtId="1" fontId="2" fillId="0" borderId="646" xfId="0" applyNumberFormat="1" applyFont="1" applyBorder="1" applyAlignment="1">
      <alignment horizontal="left" vertical="center" wrapText="1"/>
    </xf>
    <xf numFmtId="1" fontId="2" fillId="3" borderId="646" xfId="0" applyNumberFormat="1" applyFont="1" applyFill="1" applyBorder="1" applyAlignment="1">
      <alignment horizontal="left" vertical="center" wrapText="1"/>
    </xf>
    <xf numFmtId="1" fontId="2" fillId="3" borderId="642" xfId="0" applyNumberFormat="1" applyFont="1" applyFill="1" applyBorder="1" applyAlignment="1">
      <alignment horizontal="right" wrapText="1"/>
    </xf>
    <xf numFmtId="1" fontId="2" fillId="0" borderId="653" xfId="0" applyNumberFormat="1" applyFont="1" applyBorder="1" applyAlignment="1">
      <alignment horizontal="left" vertical="center" wrapText="1"/>
    </xf>
    <xf numFmtId="1" fontId="6" fillId="0" borderId="606" xfId="0" applyNumberFormat="1" applyFont="1" applyBorder="1"/>
    <xf numFmtId="1" fontId="2" fillId="0" borderId="615" xfId="0" applyNumberFormat="1" applyFont="1" applyBorder="1"/>
    <xf numFmtId="1" fontId="2" fillId="0" borderId="642" xfId="0" applyNumberFormat="1" applyFont="1" applyBorder="1" applyAlignment="1">
      <alignment vertical="center" wrapText="1"/>
    </xf>
    <xf numFmtId="1" fontId="2" fillId="0" borderId="610" xfId="0" applyNumberFormat="1" applyFont="1" applyBorder="1" applyAlignment="1">
      <alignment vertical="center" wrapText="1"/>
    </xf>
    <xf numFmtId="1" fontId="2" fillId="0" borderId="621" xfId="0" applyNumberFormat="1" applyFont="1" applyBorder="1" applyAlignment="1">
      <alignment vertical="center" wrapText="1"/>
    </xf>
    <xf numFmtId="1" fontId="2" fillId="0" borderId="607" xfId="0" applyNumberFormat="1" applyFont="1" applyBorder="1"/>
    <xf numFmtId="1" fontId="2" fillId="0" borderId="610" xfId="0" applyNumberFormat="1" applyFont="1" applyBorder="1" applyAlignment="1">
      <alignment horizontal="right" wrapText="1"/>
    </xf>
    <xf numFmtId="1" fontId="2" fillId="0" borderId="621" xfId="0" applyNumberFormat="1" applyFont="1" applyBorder="1" applyAlignment="1">
      <alignment horizontal="right" wrapText="1"/>
    </xf>
    <xf numFmtId="1" fontId="2" fillId="0" borderId="610" xfId="0" applyNumberFormat="1" applyFont="1" applyBorder="1"/>
    <xf numFmtId="1" fontId="2" fillId="0" borderId="605" xfId="0" applyNumberFormat="1" applyFont="1" applyBorder="1"/>
    <xf numFmtId="1" fontId="2" fillId="0" borderId="623" xfId="0" applyNumberFormat="1" applyFont="1" applyBorder="1"/>
    <xf numFmtId="1" fontId="2" fillId="0" borderId="642" xfId="0" applyNumberFormat="1" applyFont="1" applyBorder="1" applyAlignment="1">
      <alignment horizontal="right"/>
    </xf>
    <xf numFmtId="1" fontId="2" fillId="3" borderId="658" xfId="0" applyNumberFormat="1" applyFont="1" applyFill="1" applyBorder="1"/>
    <xf numFmtId="1" fontId="4" fillId="3" borderId="658" xfId="0" applyNumberFormat="1" applyFont="1" applyFill="1" applyBorder="1"/>
    <xf numFmtId="1" fontId="2" fillId="5" borderId="611" xfId="0" applyNumberFormat="1" applyFont="1" applyFill="1" applyBorder="1" applyProtection="1">
      <protection locked="0"/>
    </xf>
    <xf numFmtId="1" fontId="2" fillId="5" borderId="569" xfId="0" applyNumberFormat="1" applyFont="1" applyFill="1" applyBorder="1" applyProtection="1">
      <protection locked="0"/>
    </xf>
    <xf numFmtId="1" fontId="4" fillId="3" borderId="659" xfId="0" applyNumberFormat="1" applyFont="1" applyFill="1" applyBorder="1"/>
    <xf numFmtId="1" fontId="2" fillId="0" borderId="630" xfId="0" applyNumberFormat="1" applyFont="1" applyBorder="1" applyAlignment="1">
      <alignment horizontal="left" vertical="center" wrapText="1"/>
    </xf>
    <xf numFmtId="1" fontId="2" fillId="7" borderId="642" xfId="0" applyNumberFormat="1" applyFont="1" applyFill="1" applyBorder="1"/>
    <xf numFmtId="1" fontId="2" fillId="3" borderId="659" xfId="0" applyNumberFormat="1" applyFont="1" applyFill="1" applyBorder="1"/>
    <xf numFmtId="1" fontId="2" fillId="6" borderId="660" xfId="1" applyNumberFormat="1" applyFont="1" applyBorder="1" applyProtection="1">
      <protection locked="0"/>
    </xf>
    <xf numFmtId="1" fontId="2" fillId="6" borderId="661" xfId="1" applyNumberFormat="1" applyFont="1" applyBorder="1" applyProtection="1">
      <protection locked="0"/>
    </xf>
    <xf numFmtId="1" fontId="2" fillId="3" borderId="659" xfId="0" applyNumberFormat="1" applyFont="1" applyFill="1" applyBorder="1" applyAlignment="1">
      <alignment wrapText="1"/>
    </xf>
    <xf numFmtId="1" fontId="2" fillId="6" borderId="662" xfId="1" applyNumberFormat="1" applyFont="1" applyBorder="1" applyProtection="1">
      <protection locked="0"/>
    </xf>
    <xf numFmtId="1" fontId="2" fillId="0" borderId="647" xfId="0" applyNumberFormat="1" applyFont="1" applyBorder="1" applyAlignment="1">
      <alignment horizontal="right" wrapText="1"/>
    </xf>
    <xf numFmtId="1" fontId="9" fillId="3" borderId="659" xfId="0" applyNumberFormat="1" applyFont="1" applyFill="1" applyBorder="1"/>
    <xf numFmtId="1" fontId="2" fillId="0" borderId="664" xfId="0" applyNumberFormat="1" applyFont="1" applyBorder="1"/>
    <xf numFmtId="1" fontId="2" fillId="0" borderId="659" xfId="0" applyNumberFormat="1" applyFont="1" applyBorder="1" applyAlignment="1">
      <alignment wrapText="1"/>
    </xf>
    <xf numFmtId="1" fontId="2" fillId="0" borderId="664" xfId="0" applyNumberFormat="1" applyFont="1" applyBorder="1" applyAlignment="1">
      <alignment horizontal="center" vertical="center" wrapText="1"/>
    </xf>
    <xf numFmtId="1" fontId="2" fillId="5" borderId="648" xfId="0" applyNumberFormat="1" applyFont="1" applyFill="1" applyBorder="1" applyProtection="1">
      <protection locked="0"/>
    </xf>
    <xf numFmtId="1" fontId="2" fillId="3" borderId="668" xfId="0" applyNumberFormat="1" applyFont="1" applyFill="1" applyBorder="1" applyAlignment="1">
      <alignment wrapText="1"/>
    </xf>
    <xf numFmtId="1" fontId="2" fillId="3" borderId="669" xfId="0" applyNumberFormat="1" applyFont="1" applyFill="1" applyBorder="1" applyAlignment="1">
      <alignment wrapText="1"/>
    </xf>
    <xf numFmtId="1" fontId="2" fillId="3" borderId="658" xfId="0" applyNumberFormat="1" applyFont="1" applyFill="1" applyBorder="1" applyAlignment="1">
      <alignment wrapText="1"/>
    </xf>
    <xf numFmtId="1" fontId="6" fillId="3" borderId="658" xfId="0" applyNumberFormat="1" applyFont="1" applyFill="1" applyBorder="1"/>
    <xf numFmtId="1" fontId="2" fillId="0" borderId="663" xfId="0" applyNumberFormat="1" applyFont="1" applyBorder="1" applyAlignment="1">
      <alignment horizontal="center" vertical="center" wrapText="1"/>
    </xf>
    <xf numFmtId="1" fontId="11" fillId="0" borderId="664" xfId="0" applyNumberFormat="1" applyFont="1" applyBorder="1" applyAlignment="1">
      <alignment horizontal="center" vertical="center" wrapText="1"/>
    </xf>
    <xf numFmtId="1" fontId="2" fillId="3" borderId="672" xfId="0" applyNumberFormat="1" applyFont="1" applyFill="1" applyBorder="1" applyAlignment="1">
      <alignment wrapText="1"/>
    </xf>
    <xf numFmtId="1" fontId="2" fillId="9" borderId="667" xfId="0" applyNumberFormat="1" applyFont="1" applyFill="1" applyBorder="1"/>
    <xf numFmtId="1" fontId="2" fillId="3" borderId="659" xfId="0" applyNumberFormat="1" applyFont="1" applyFill="1" applyBorder="1" applyAlignment="1">
      <alignment vertical="center"/>
    </xf>
    <xf numFmtId="1" fontId="1" fillId="3" borderId="659" xfId="0" applyNumberFormat="1" applyFont="1" applyFill="1" applyBorder="1" applyAlignment="1">
      <alignment wrapText="1"/>
    </xf>
    <xf numFmtId="1" fontId="2" fillId="0" borderId="675" xfId="0" applyNumberFormat="1" applyFont="1" applyBorder="1" applyAlignment="1">
      <alignment wrapText="1"/>
    </xf>
    <xf numFmtId="1" fontId="2" fillId="0" borderId="676" xfId="0" applyNumberFormat="1" applyFont="1" applyBorder="1" applyAlignment="1">
      <alignment horizontal="center" vertical="center" wrapText="1"/>
    </xf>
    <xf numFmtId="1" fontId="2" fillId="0" borderId="677" xfId="0" applyNumberFormat="1" applyFont="1" applyBorder="1" applyAlignment="1">
      <alignment horizontal="center" vertical="center" wrapText="1"/>
    </xf>
    <xf numFmtId="1" fontId="2" fillId="0" borderId="666" xfId="0" applyNumberFormat="1" applyFont="1" applyBorder="1" applyAlignment="1">
      <alignment horizontal="center" vertical="center" wrapText="1"/>
    </xf>
    <xf numFmtId="1" fontId="2" fillId="0" borderId="678" xfId="0" applyNumberFormat="1" applyFont="1" applyBorder="1" applyAlignment="1">
      <alignment horizontal="center" vertical="center" wrapText="1"/>
    </xf>
    <xf numFmtId="1" fontId="2" fillId="0" borderId="678" xfId="0" applyNumberFormat="1" applyFont="1" applyBorder="1"/>
    <xf numFmtId="1" fontId="2" fillId="0" borderId="677" xfId="0" applyNumberFormat="1" applyFont="1" applyBorder="1"/>
    <xf numFmtId="1" fontId="2" fillId="0" borderId="666" xfId="0" applyNumberFormat="1" applyFont="1" applyBorder="1"/>
    <xf numFmtId="1" fontId="2" fillId="0" borderId="665" xfId="0" applyNumberFormat="1" applyFont="1" applyBorder="1"/>
    <xf numFmtId="1" fontId="2" fillId="0" borderId="679" xfId="0" applyNumberFormat="1" applyFont="1" applyBorder="1"/>
    <xf numFmtId="1" fontId="6" fillId="3" borderId="659" xfId="0" applyNumberFormat="1" applyFont="1" applyFill="1" applyBorder="1"/>
    <xf numFmtId="1" fontId="9" fillId="0" borderId="659" xfId="0" applyNumberFormat="1" applyFont="1" applyBorder="1"/>
    <xf numFmtId="1" fontId="2" fillId="0" borderId="682" xfId="0" applyNumberFormat="1" applyFont="1" applyBorder="1"/>
    <xf numFmtId="1" fontId="2" fillId="0" borderId="683" xfId="0" applyNumberFormat="1" applyFont="1" applyBorder="1"/>
    <xf numFmtId="1" fontId="2" fillId="0" borderId="681" xfId="0" applyNumberFormat="1" applyFont="1" applyBorder="1"/>
    <xf numFmtId="1" fontId="2" fillId="5" borderId="682" xfId="0" applyNumberFormat="1" applyFont="1" applyFill="1" applyBorder="1" applyProtection="1">
      <protection locked="0"/>
    </xf>
    <xf numFmtId="1" fontId="2" fillId="5" borderId="681" xfId="0" applyNumberFormat="1" applyFont="1" applyFill="1" applyBorder="1" applyProtection="1">
      <protection locked="0"/>
    </xf>
    <xf numFmtId="1" fontId="2" fillId="0" borderId="684" xfId="0" applyNumberFormat="1" applyFont="1" applyBorder="1" applyAlignment="1">
      <alignment horizontal="center" vertical="center" wrapText="1"/>
    </xf>
    <xf numFmtId="1" fontId="2" fillId="0" borderId="667" xfId="0" applyNumberFormat="1" applyFont="1" applyBorder="1" applyAlignment="1">
      <alignment horizontal="right"/>
    </xf>
    <xf numFmtId="1" fontId="2" fillId="9" borderId="685" xfId="0" applyNumberFormat="1" applyFont="1" applyFill="1" applyBorder="1"/>
    <xf numFmtId="1" fontId="2" fillId="0" borderId="676" xfId="0" applyNumberFormat="1" applyFont="1" applyBorder="1" applyAlignment="1">
      <alignment vertical="center" wrapText="1"/>
    </xf>
    <xf numFmtId="1" fontId="2" fillId="0" borderId="676" xfId="0" applyNumberFormat="1" applyFont="1" applyBorder="1" applyAlignment="1">
      <alignment horizontal="right" wrapText="1"/>
    </xf>
    <xf numFmtId="1" fontId="2" fillId="0" borderId="686" xfId="0" applyNumberFormat="1" applyFont="1" applyBorder="1" applyAlignment="1">
      <alignment horizontal="right" wrapText="1"/>
    </xf>
    <xf numFmtId="1" fontId="2" fillId="8" borderId="685" xfId="0" applyNumberFormat="1" applyFont="1" applyFill="1" applyBorder="1" applyProtection="1">
      <protection locked="0"/>
    </xf>
    <xf numFmtId="1" fontId="2" fillId="5" borderId="667" xfId="0" applyNumberFormat="1" applyFont="1" applyFill="1" applyBorder="1" applyProtection="1">
      <protection locked="0"/>
    </xf>
    <xf numFmtId="1" fontId="2" fillId="0" borderId="679" xfId="0" applyNumberFormat="1" applyFont="1" applyBorder="1" applyAlignment="1">
      <alignment horizontal="center" vertical="center" wrapText="1"/>
    </xf>
    <xf numFmtId="1" fontId="2" fillId="3" borderId="677" xfId="0" applyNumberFormat="1" applyFont="1" applyFill="1" applyBorder="1" applyAlignment="1">
      <alignment horizontal="center" vertical="center" wrapText="1"/>
    </xf>
    <xf numFmtId="1" fontId="2" fillId="5" borderId="687" xfId="0" applyNumberFormat="1" applyFont="1" applyFill="1" applyBorder="1" applyProtection="1">
      <protection locked="0"/>
    </xf>
    <xf numFmtId="1" fontId="2" fillId="5" borderId="685" xfId="0" applyNumberFormat="1" applyFont="1" applyFill="1" applyBorder="1" applyProtection="1">
      <protection locked="0"/>
    </xf>
    <xf numFmtId="1" fontId="2" fillId="0" borderId="678" xfId="0" applyNumberFormat="1" applyFont="1" applyBorder="1" applyAlignment="1">
      <alignment vertical="center"/>
    </xf>
    <xf numFmtId="1" fontId="2" fillId="0" borderId="684" xfId="0" applyNumberFormat="1" applyFont="1" applyBorder="1" applyAlignment="1">
      <alignment vertical="center"/>
    </xf>
    <xf numFmtId="1" fontId="2" fillId="0" borderId="679" xfId="0" applyNumberFormat="1" applyFont="1" applyBorder="1" applyAlignment="1">
      <alignment vertical="center"/>
    </xf>
    <xf numFmtId="1" fontId="2" fillId="0" borderId="688" xfId="0" applyNumberFormat="1" applyFont="1" applyBorder="1" applyAlignment="1">
      <alignment vertical="center"/>
    </xf>
    <xf numFmtId="1" fontId="2" fillId="0" borderId="666" xfId="0" applyNumberFormat="1" applyFont="1" applyBorder="1" applyAlignment="1">
      <alignment vertical="center"/>
    </xf>
    <xf numFmtId="1" fontId="2" fillId="3" borderId="688" xfId="0" applyNumberFormat="1" applyFont="1" applyFill="1" applyBorder="1" applyAlignment="1">
      <alignment vertical="center"/>
    </xf>
    <xf numFmtId="1" fontId="2" fillId="3" borderId="666" xfId="0" applyNumberFormat="1" applyFont="1" applyFill="1" applyBorder="1" applyAlignment="1">
      <alignment vertical="center"/>
    </xf>
    <xf numFmtId="1" fontId="2" fillId="3" borderId="678" xfId="0" applyNumberFormat="1" applyFont="1" applyFill="1" applyBorder="1" applyAlignment="1">
      <alignment vertical="center"/>
    </xf>
    <xf numFmtId="1" fontId="2" fillId="0" borderId="686" xfId="0" applyNumberFormat="1" applyFont="1" applyBorder="1" applyAlignment="1">
      <alignment horizontal="center" vertical="center"/>
    </xf>
    <xf numFmtId="1" fontId="2" fillId="0" borderId="676" xfId="0" applyNumberFormat="1" applyFont="1" applyBorder="1" applyAlignment="1">
      <alignment horizontal="center" vertical="center"/>
    </xf>
    <xf numFmtId="1" fontId="2" fillId="3" borderId="678" xfId="0" applyNumberFormat="1" applyFont="1" applyFill="1" applyBorder="1" applyAlignment="1">
      <alignment horizontal="center" vertical="center" wrapText="1"/>
    </xf>
    <xf numFmtId="1" fontId="2" fillId="0" borderId="667" xfId="0" applyNumberFormat="1" applyFont="1" applyBorder="1"/>
    <xf numFmtId="1" fontId="2" fillId="8" borderId="687" xfId="0" applyNumberFormat="1" applyFont="1" applyFill="1" applyBorder="1" applyProtection="1">
      <protection locked="0"/>
    </xf>
    <xf numFmtId="1" fontId="2" fillId="0" borderId="684" xfId="0" applyNumberFormat="1" applyFont="1" applyBorder="1"/>
    <xf numFmtId="1" fontId="4" fillId="2" borderId="659" xfId="0" applyNumberFormat="1" applyFont="1" applyFill="1" applyBorder="1"/>
    <xf numFmtId="1" fontId="2" fillId="0" borderId="689" xfId="0" applyNumberFormat="1" applyFont="1" applyBorder="1" applyAlignment="1">
      <alignment horizontal="center" vertical="center" wrapText="1"/>
    </xf>
    <xf numFmtId="1" fontId="2" fillId="0" borderId="691" xfId="0" applyNumberFormat="1" applyFont="1" applyBorder="1" applyAlignment="1">
      <alignment horizontal="center" vertical="center" wrapText="1"/>
    </xf>
    <xf numFmtId="1" fontId="2" fillId="0" borderId="690" xfId="0" applyNumberFormat="1" applyFont="1" applyBorder="1" applyAlignment="1">
      <alignment horizontal="center" vertical="center" wrapText="1"/>
    </xf>
    <xf numFmtId="1" fontId="2" fillId="0" borderId="697" xfId="4" applyNumberFormat="1" applyFont="1" applyBorder="1" applyAlignment="1" applyProtection="1">
      <alignment horizontal="center" vertical="center"/>
      <protection hidden="1"/>
    </xf>
    <xf numFmtId="1" fontId="2" fillId="0" borderId="698" xfId="2" applyNumberFormat="1" applyFont="1" applyBorder="1" applyAlignment="1">
      <alignment horizontal="center" vertical="center" wrapText="1"/>
    </xf>
    <xf numFmtId="1" fontId="2" fillId="0" borderId="689" xfId="2" applyNumberFormat="1" applyFont="1" applyBorder="1" applyAlignment="1">
      <alignment horizontal="center" vertical="center" wrapText="1"/>
    </xf>
    <xf numFmtId="1" fontId="2" fillId="0" borderId="679" xfId="2" applyNumberFormat="1" applyFont="1" applyBorder="1" applyAlignment="1">
      <alignment horizontal="center" vertical="center" wrapText="1"/>
    </xf>
    <xf numFmtId="1" fontId="2" fillId="0" borderId="696" xfId="2" applyNumberFormat="1" applyFont="1" applyBorder="1" applyAlignment="1">
      <alignment horizontal="center" vertical="center" wrapText="1"/>
    </xf>
    <xf numFmtId="1" fontId="2" fillId="0" borderId="690" xfId="2" applyNumberFormat="1" applyFont="1" applyBorder="1" applyAlignment="1">
      <alignment horizontal="center" vertical="center" wrapText="1"/>
    </xf>
    <xf numFmtId="1" fontId="2" fillId="0" borderId="667" xfId="2" applyNumberFormat="1" applyFont="1" applyBorder="1"/>
    <xf numFmtId="1" fontId="2" fillId="5" borderId="687" xfId="2" applyNumberFormat="1" applyFont="1" applyFill="1" applyBorder="1" applyProtection="1">
      <protection locked="0"/>
    </xf>
    <xf numFmtId="1" fontId="2" fillId="5" borderId="667" xfId="2" applyNumberFormat="1" applyFont="1" applyFill="1" applyBorder="1" applyProtection="1">
      <protection locked="0"/>
    </xf>
    <xf numFmtId="1" fontId="2" fillId="5" borderId="700" xfId="2" applyNumberFormat="1" applyFont="1" applyFill="1" applyBorder="1" applyProtection="1">
      <protection locked="0"/>
    </xf>
    <xf numFmtId="1" fontId="2" fillId="0" borderId="49" xfId="2" applyNumberFormat="1" applyFont="1" applyBorder="1"/>
    <xf numFmtId="1" fontId="2" fillId="0" borderId="689" xfId="2" applyNumberFormat="1" applyFont="1" applyBorder="1"/>
    <xf numFmtId="1" fontId="2" fillId="0" borderId="684" xfId="2" applyNumberFormat="1" applyFont="1" applyBorder="1"/>
    <xf numFmtId="1" fontId="2" fillId="0" borderId="691" xfId="2" applyNumberFormat="1" applyFont="1" applyBorder="1"/>
    <xf numFmtId="1" fontId="2" fillId="0" borderId="679" xfId="2" applyNumberFormat="1" applyFont="1" applyBorder="1"/>
    <xf numFmtId="1" fontId="2" fillId="0" borderId="696" xfId="2" applyNumberFormat="1" applyFont="1" applyBorder="1"/>
    <xf numFmtId="1" fontId="2" fillId="0" borderId="690" xfId="2" applyNumberFormat="1" applyFont="1" applyBorder="1"/>
    <xf numFmtId="1" fontId="2" fillId="5" borderId="689" xfId="2" applyNumberFormat="1" applyFont="1" applyFill="1" applyBorder="1" applyProtection="1">
      <protection locked="0"/>
    </xf>
    <xf numFmtId="1" fontId="2" fillId="5" borderId="690" xfId="2" applyNumberFormat="1" applyFont="1" applyFill="1" applyBorder="1" applyProtection="1">
      <protection locked="0"/>
    </xf>
    <xf numFmtId="1" fontId="2" fillId="5" borderId="702" xfId="2" applyNumberFormat="1" applyFont="1" applyFill="1" applyBorder="1" applyProtection="1">
      <protection locked="0"/>
    </xf>
    <xf numFmtId="1" fontId="2" fillId="5" borderId="691" xfId="2" applyNumberFormat="1" applyFont="1" applyFill="1" applyBorder="1" applyProtection="1">
      <protection locked="0"/>
    </xf>
    <xf numFmtId="1" fontId="2" fillId="5" borderId="693" xfId="2" applyNumberFormat="1" applyFont="1" applyFill="1" applyBorder="1" applyProtection="1">
      <protection locked="0"/>
    </xf>
    <xf numFmtId="1" fontId="2" fillId="0" borderId="695" xfId="2" applyNumberFormat="1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430" xfId="0" applyNumberFormat="1" applyFont="1" applyBorder="1" applyAlignment="1">
      <alignment horizontal="left" vertical="center" wrapText="1"/>
    </xf>
    <xf numFmtId="1" fontId="2" fillId="0" borderId="583" xfId="0" applyNumberFormat="1" applyFont="1" applyBorder="1" applyAlignment="1">
      <alignment horizontal="center" vertical="center" wrapText="1"/>
    </xf>
    <xf numFmtId="1" fontId="2" fillId="0" borderId="630" xfId="0" applyNumberFormat="1" applyFont="1" applyBorder="1" applyAlignment="1">
      <alignment horizontal="left" vertical="center" wrapText="1"/>
    </xf>
    <xf numFmtId="1" fontId="2" fillId="0" borderId="703" xfId="0" applyNumberFormat="1" applyFont="1" applyBorder="1" applyAlignment="1">
      <alignment horizontal="center" vertical="center"/>
    </xf>
    <xf numFmtId="1" fontId="2" fillId="0" borderId="704" xfId="0" applyNumberFormat="1" applyFont="1" applyBorder="1" applyAlignment="1">
      <alignment horizontal="right" wrapText="1"/>
    </xf>
    <xf numFmtId="1" fontId="2" fillId="5" borderId="704" xfId="0" applyNumberFormat="1" applyFont="1" applyFill="1" applyBorder="1" applyProtection="1">
      <protection locked="0"/>
    </xf>
    <xf numFmtId="1" fontId="2" fillId="3" borderId="705" xfId="0" applyNumberFormat="1" applyFont="1" applyFill="1" applyBorder="1" applyAlignment="1">
      <alignment wrapText="1"/>
    </xf>
    <xf numFmtId="1" fontId="6" fillId="0" borderId="706" xfId="0" applyNumberFormat="1" applyFont="1" applyBorder="1"/>
    <xf numFmtId="1" fontId="6" fillId="2" borderId="706" xfId="0" applyNumberFormat="1" applyFont="1" applyFill="1" applyBorder="1"/>
    <xf numFmtId="1" fontId="2" fillId="0" borderId="703" xfId="0" applyNumberFormat="1" applyFont="1" applyBorder="1" applyAlignment="1">
      <alignment horizontal="left" vertical="center" wrapText="1"/>
    </xf>
    <xf numFmtId="1" fontId="2" fillId="0" borderId="704" xfId="0" applyNumberFormat="1" applyFont="1" applyBorder="1" applyAlignment="1">
      <alignment vertical="center" wrapText="1"/>
    </xf>
    <xf numFmtId="1" fontId="2" fillId="3" borderId="708" xfId="0" applyNumberFormat="1" applyFont="1" applyFill="1" applyBorder="1"/>
    <xf numFmtId="1" fontId="4" fillId="3" borderId="708" xfId="0" applyNumberFormat="1" applyFont="1" applyFill="1" applyBorder="1"/>
    <xf numFmtId="1" fontId="2" fillId="3" borderId="709" xfId="0" applyNumberFormat="1" applyFont="1" applyFill="1" applyBorder="1" applyAlignment="1">
      <alignment wrapText="1"/>
    </xf>
    <xf numFmtId="1" fontId="2" fillId="5" borderId="706" xfId="0" applyNumberFormat="1" applyFont="1" applyFill="1" applyBorder="1" applyProtection="1">
      <protection locked="0"/>
    </xf>
    <xf numFmtId="1" fontId="2" fillId="5" borderId="703" xfId="0" applyNumberFormat="1" applyFont="1" applyFill="1" applyBorder="1" applyProtection="1">
      <protection locked="0"/>
    </xf>
    <xf numFmtId="1" fontId="2" fillId="0" borderId="714" xfId="0" applyNumberFormat="1" applyFont="1" applyBorder="1" applyAlignment="1">
      <alignment vertical="center" wrapText="1"/>
    </xf>
    <xf numFmtId="1" fontId="2" fillId="0" borderId="719" xfId="0" applyNumberFormat="1" applyFont="1" applyBorder="1" applyAlignment="1">
      <alignment horizontal="center" vertical="center" wrapText="1"/>
    </xf>
    <xf numFmtId="1" fontId="2" fillId="0" borderId="720" xfId="0" applyNumberFormat="1" applyFont="1" applyBorder="1" applyAlignment="1">
      <alignment horizontal="center" vertical="center" wrapText="1"/>
    </xf>
    <xf numFmtId="1" fontId="2" fillId="0" borderId="713" xfId="0" applyNumberFormat="1" applyFont="1" applyBorder="1" applyAlignment="1">
      <alignment horizontal="center" vertical="center" wrapText="1"/>
    </xf>
    <xf numFmtId="1" fontId="2" fillId="0" borderId="721" xfId="0" applyNumberFormat="1" applyFont="1" applyBorder="1" applyAlignment="1">
      <alignment horizontal="center" vertical="center" wrapText="1"/>
    </xf>
    <xf numFmtId="1" fontId="2" fillId="0" borderId="721" xfId="0" applyNumberFormat="1" applyFont="1" applyBorder="1"/>
    <xf numFmtId="1" fontId="2" fillId="0" borderId="713" xfId="0" applyNumberFormat="1" applyFont="1" applyBorder="1"/>
    <xf numFmtId="1" fontId="2" fillId="0" borderId="712" xfId="0" applyNumberFormat="1" applyFont="1" applyBorder="1"/>
    <xf numFmtId="1" fontId="2" fillId="0" borderId="722" xfId="0" applyNumberFormat="1" applyFont="1" applyBorder="1"/>
    <xf numFmtId="1" fontId="2" fillId="0" borderId="723" xfId="0" applyNumberFormat="1" applyFont="1" applyBorder="1" applyAlignment="1">
      <alignment horizontal="center" vertical="center" wrapText="1"/>
    </xf>
    <xf numFmtId="1" fontId="2" fillId="0" borderId="718" xfId="0" applyNumberFormat="1" applyFont="1" applyBorder="1" applyAlignment="1">
      <alignment horizontal="center" vertical="center" wrapText="1"/>
    </xf>
    <xf numFmtId="1" fontId="2" fillId="0" borderId="704" xfId="0" applyNumberFormat="1" applyFont="1" applyBorder="1" applyAlignment="1">
      <alignment horizontal="right"/>
    </xf>
    <xf numFmtId="1" fontId="2" fillId="0" borderId="715" xfId="0" applyNumberFormat="1" applyFont="1" applyBorder="1" applyAlignment="1">
      <alignment horizontal="right"/>
    </xf>
    <xf numFmtId="1" fontId="2" fillId="9" borderId="704" xfId="0" applyNumberFormat="1" applyFont="1" applyFill="1" applyBorder="1"/>
    <xf numFmtId="1" fontId="2" fillId="5" borderId="714" xfId="0" applyNumberFormat="1" applyFont="1" applyFill="1" applyBorder="1" applyProtection="1">
      <protection locked="0"/>
    </xf>
    <xf numFmtId="1" fontId="2" fillId="0" borderId="719" xfId="0" applyNumberFormat="1" applyFont="1" applyBorder="1" applyAlignment="1">
      <alignment horizontal="right" wrapText="1"/>
    </xf>
    <xf numFmtId="1" fontId="2" fillId="0" borderId="725" xfId="0" applyNumberFormat="1" applyFont="1" applyBorder="1" applyAlignment="1">
      <alignment horizontal="right" wrapText="1"/>
    </xf>
    <xf numFmtId="1" fontId="2" fillId="5" borderId="715" xfId="0" applyNumberFormat="1" applyFont="1" applyFill="1" applyBorder="1" applyProtection="1">
      <protection locked="0"/>
    </xf>
    <xf numFmtId="1" fontId="2" fillId="0" borderId="726" xfId="0" applyNumberFormat="1" applyFont="1" applyBorder="1" applyAlignment="1">
      <alignment wrapText="1"/>
    </xf>
    <xf numFmtId="1" fontId="2" fillId="0" borderId="704" xfId="0" applyNumberFormat="1" applyFont="1" applyBorder="1"/>
    <xf numFmtId="1" fontId="2" fillId="5" borderId="727" xfId="0" applyNumberFormat="1" applyFont="1" applyFill="1" applyBorder="1" applyProtection="1">
      <protection locked="0"/>
    </xf>
    <xf numFmtId="1" fontId="2" fillId="5" borderId="728" xfId="0" applyNumberFormat="1" applyFont="1" applyFill="1" applyBorder="1" applyProtection="1">
      <protection locked="0"/>
    </xf>
    <xf numFmtId="1" fontId="2" fillId="5" borderId="718" xfId="0" applyNumberFormat="1" applyFont="1" applyFill="1" applyBorder="1" applyProtection="1">
      <protection locked="0"/>
    </xf>
    <xf numFmtId="1" fontId="2" fillId="0" borderId="719" xfId="0" applyNumberFormat="1" applyFont="1" applyBorder="1" applyAlignment="1">
      <alignment horizontal="center" vertical="center"/>
    </xf>
    <xf numFmtId="1" fontId="2" fillId="3" borderId="718" xfId="0" applyNumberFormat="1" applyFont="1" applyFill="1" applyBorder="1" applyAlignment="1">
      <alignment horizontal="center" vertical="center" wrapText="1"/>
    </xf>
    <xf numFmtId="1" fontId="2" fillId="0" borderId="714" xfId="0" applyNumberFormat="1" applyFont="1" applyBorder="1"/>
    <xf numFmtId="1" fontId="2" fillId="0" borderId="715" xfId="0" applyNumberFormat="1" applyFont="1" applyBorder="1"/>
    <xf numFmtId="1" fontId="2" fillId="8" borderId="704" xfId="0" applyNumberFormat="1" applyFont="1" applyFill="1" applyBorder="1" applyProtection="1">
      <protection locked="0"/>
    </xf>
    <xf numFmtId="1" fontId="2" fillId="0" borderId="718" xfId="0" applyNumberFormat="1" applyFont="1" applyBorder="1"/>
    <xf numFmtId="1" fontId="2" fillId="0" borderId="703" xfId="0" applyNumberFormat="1" applyFont="1" applyBorder="1"/>
    <xf numFmtId="1" fontId="2" fillId="0" borderId="633" xfId="0" applyNumberFormat="1" applyFont="1" applyBorder="1" applyAlignment="1">
      <alignment horizontal="center" vertical="center"/>
    </xf>
    <xf numFmtId="1" fontId="2" fillId="13" borderId="718" xfId="0" applyNumberFormat="1" applyFont="1" applyFill="1" applyBorder="1"/>
    <xf numFmtId="1" fontId="2" fillId="13" borderId="728" xfId="0" applyNumberFormat="1" applyFont="1" applyFill="1" applyBorder="1" applyProtection="1">
      <protection locked="0"/>
    </xf>
    <xf numFmtId="1" fontId="2" fillId="13" borderId="718" xfId="0" applyNumberFormat="1" applyFont="1" applyFill="1" applyBorder="1" applyProtection="1">
      <protection locked="0"/>
    </xf>
    <xf numFmtId="1" fontId="2" fillId="0" borderId="703" xfId="2" applyNumberFormat="1" applyFont="1" applyBorder="1"/>
    <xf numFmtId="1" fontId="2" fillId="0" borderId="704" xfId="2" applyNumberFormat="1" applyFont="1" applyBorder="1"/>
    <xf numFmtId="1" fontId="2" fillId="5" borderId="704" xfId="2" applyNumberFormat="1" applyFont="1" applyFill="1" applyBorder="1" applyProtection="1">
      <protection locked="0"/>
    </xf>
    <xf numFmtId="1" fontId="2" fillId="5" borderId="718" xfId="2" applyNumberFormat="1" applyFont="1" applyFill="1" applyBorder="1" applyProtection="1">
      <protection locked="0"/>
    </xf>
    <xf numFmtId="1" fontId="2" fillId="5" borderId="714" xfId="2" applyNumberFormat="1" applyFont="1" applyFill="1" applyBorder="1" applyProtection="1">
      <protection locked="0"/>
    </xf>
    <xf numFmtId="1" fontId="2" fillId="0" borderId="717" xfId="0" applyNumberFormat="1" applyFont="1" applyBorder="1" applyAlignment="1">
      <alignment horizontal="center" vertical="center" wrapText="1"/>
    </xf>
    <xf numFmtId="1" fontId="2" fillId="3" borderId="731" xfId="0" applyNumberFormat="1" applyFont="1" applyFill="1" applyBorder="1" applyAlignment="1">
      <alignment wrapText="1"/>
    </xf>
    <xf numFmtId="1" fontId="2" fillId="3" borderId="732" xfId="0" applyNumberFormat="1" applyFont="1" applyFill="1" applyBorder="1" applyAlignment="1">
      <alignment wrapText="1"/>
    </xf>
    <xf numFmtId="1" fontId="2" fillId="0" borderId="721" xfId="0" applyNumberFormat="1" applyFont="1" applyBorder="1" applyAlignment="1">
      <alignment horizontal="right"/>
    </xf>
    <xf numFmtId="1" fontId="2" fillId="0" borderId="720" xfId="0" applyNumberFormat="1" applyFont="1" applyBorder="1" applyAlignment="1">
      <alignment horizontal="right"/>
    </xf>
    <xf numFmtId="1" fontId="2" fillId="0" borderId="713" xfId="0" applyNumberFormat="1" applyFont="1" applyBorder="1" applyAlignment="1">
      <alignment horizontal="right"/>
    </xf>
    <xf numFmtId="1" fontId="2" fillId="5" borderId="721" xfId="0" applyNumberFormat="1" applyFont="1" applyFill="1" applyBorder="1" applyProtection="1">
      <protection locked="0"/>
    </xf>
    <xf numFmtId="1" fontId="2" fillId="5" borderId="713" xfId="0" applyNumberFormat="1" applyFont="1" applyFill="1" applyBorder="1" applyProtection="1">
      <protection locked="0"/>
    </xf>
    <xf numFmtId="1" fontId="2" fillId="0" borderId="728" xfId="0" applyNumberFormat="1" applyFont="1" applyBorder="1" applyAlignment="1">
      <alignment horizontal="right"/>
    </xf>
    <xf numFmtId="1" fontId="2" fillId="0" borderId="730" xfId="0" applyNumberFormat="1" applyFont="1" applyBorder="1" applyAlignment="1">
      <alignment horizontal="center" vertical="center" wrapText="1"/>
    </xf>
    <xf numFmtId="1" fontId="2" fillId="0" borderId="713" xfId="0" applyNumberFormat="1" applyFont="1" applyBorder="1" applyAlignment="1">
      <alignment horizontal="right" wrapText="1"/>
    </xf>
    <xf numFmtId="1" fontId="2" fillId="5" borderId="722" xfId="0" applyNumberFormat="1" applyFont="1" applyFill="1" applyBorder="1" applyProtection="1">
      <protection locked="0"/>
    </xf>
    <xf numFmtId="1" fontId="2" fillId="5" borderId="712" xfId="0" applyNumberFormat="1" applyFont="1" applyFill="1" applyBorder="1" applyProtection="1">
      <protection locked="0"/>
    </xf>
    <xf numFmtId="1" fontId="2" fillId="5" borderId="729" xfId="0" applyNumberFormat="1" applyFont="1" applyFill="1" applyBorder="1" applyProtection="1">
      <protection locked="0"/>
    </xf>
    <xf numFmtId="1" fontId="2" fillId="0" borderId="710" xfId="0" applyNumberFormat="1" applyFont="1" applyBorder="1" applyAlignment="1">
      <alignment horizontal="left" vertical="center" wrapText="1"/>
    </xf>
    <xf numFmtId="1" fontId="6" fillId="0" borderId="717" xfId="0" applyNumberFormat="1" applyFont="1" applyBorder="1"/>
    <xf numFmtId="1" fontId="2" fillId="0" borderId="721" xfId="0" applyNumberFormat="1" applyFont="1" applyBorder="1" applyAlignment="1">
      <alignment vertical="center" wrapText="1"/>
    </xf>
    <xf numFmtId="1" fontId="2" fillId="0" borderId="723" xfId="0" applyNumberFormat="1" applyFont="1" applyBorder="1" applyAlignment="1">
      <alignment vertical="center" wrapText="1"/>
    </xf>
    <xf numFmtId="1" fontId="2" fillId="0" borderId="721" xfId="0" applyNumberFormat="1" applyFont="1" applyBorder="1" applyAlignment="1">
      <alignment horizontal="right" wrapText="1"/>
    </xf>
    <xf numFmtId="1" fontId="2" fillId="0" borderId="723" xfId="0" applyNumberFormat="1" applyFont="1" applyBorder="1" applyAlignment="1">
      <alignment horizontal="right" wrapText="1"/>
    </xf>
    <xf numFmtId="1" fontId="2" fillId="5" borderId="720" xfId="0" applyNumberFormat="1" applyFont="1" applyFill="1" applyBorder="1" applyProtection="1">
      <protection locked="0"/>
    </xf>
    <xf numFmtId="1" fontId="2" fillId="5" borderId="733" xfId="0" applyNumberFormat="1" applyFont="1" applyFill="1" applyBorder="1" applyProtection="1">
      <protection locked="0"/>
    </xf>
    <xf numFmtId="1" fontId="4" fillId="3" borderId="734" xfId="0" applyNumberFormat="1" applyFont="1" applyFill="1" applyBorder="1"/>
    <xf numFmtId="1" fontId="2" fillId="3" borderId="734" xfId="0" applyNumberFormat="1" applyFont="1" applyFill="1" applyBorder="1"/>
    <xf numFmtId="1" fontId="2" fillId="3" borderId="734" xfId="0" applyNumberFormat="1" applyFont="1" applyFill="1" applyBorder="1" applyAlignment="1">
      <alignment wrapText="1"/>
    </xf>
    <xf numFmtId="1" fontId="2" fillId="6" borderId="735" xfId="1" applyNumberFormat="1" applyFont="1" applyBorder="1" applyProtection="1">
      <protection locked="0"/>
    </xf>
    <xf numFmtId="1" fontId="2" fillId="0" borderId="736" xfId="0" applyNumberFormat="1" applyFont="1" applyBorder="1" applyAlignment="1">
      <alignment horizontal="right" wrapText="1"/>
    </xf>
    <xf numFmtId="1" fontId="9" fillId="3" borderId="734" xfId="0" applyNumberFormat="1" applyFont="1" applyFill="1" applyBorder="1"/>
    <xf numFmtId="1" fontId="2" fillId="0" borderId="738" xfId="0" applyNumberFormat="1" applyFont="1" applyBorder="1"/>
    <xf numFmtId="1" fontId="2" fillId="0" borderId="734" xfId="0" applyNumberFormat="1" applyFont="1" applyBorder="1" applyAlignment="1">
      <alignment wrapText="1"/>
    </xf>
    <xf numFmtId="1" fontId="2" fillId="0" borderId="738" xfId="0" applyNumberFormat="1" applyFont="1" applyBorder="1" applyAlignment="1">
      <alignment horizontal="center" vertical="center" wrapText="1"/>
    </xf>
    <xf numFmtId="1" fontId="2" fillId="3" borderId="742" xfId="0" applyNumberFormat="1" applyFont="1" applyFill="1" applyBorder="1" applyAlignment="1">
      <alignment wrapText="1"/>
    </xf>
    <xf numFmtId="1" fontId="2" fillId="3" borderId="743" xfId="0" applyNumberFormat="1" applyFont="1" applyFill="1" applyBorder="1" applyAlignment="1">
      <alignment wrapText="1"/>
    </xf>
    <xf numFmtId="1" fontId="6" fillId="3" borderId="734" xfId="0" applyNumberFormat="1" applyFont="1" applyFill="1" applyBorder="1"/>
    <xf numFmtId="1" fontId="2" fillId="0" borderId="745" xfId="0" applyNumberFormat="1" applyFont="1" applyBorder="1" applyAlignment="1">
      <alignment horizontal="center" vertical="center" wrapText="1"/>
    </xf>
    <xf numFmtId="1" fontId="2" fillId="0" borderId="737" xfId="0" applyNumberFormat="1" applyFont="1" applyBorder="1" applyAlignment="1">
      <alignment horizontal="center" vertical="center" wrapText="1"/>
    </xf>
    <xf numFmtId="1" fontId="11" fillId="0" borderId="738" xfId="0" applyNumberFormat="1" applyFont="1" applyBorder="1" applyAlignment="1">
      <alignment horizontal="center" vertical="center" wrapText="1"/>
    </xf>
    <xf numFmtId="1" fontId="2" fillId="3" borderId="746" xfId="0" applyNumberFormat="1" applyFont="1" applyFill="1" applyBorder="1" applyAlignment="1">
      <alignment wrapText="1"/>
    </xf>
    <xf numFmtId="1" fontId="2" fillId="9" borderId="741" xfId="0" applyNumberFormat="1" applyFont="1" applyFill="1" applyBorder="1"/>
    <xf numFmtId="1" fontId="2" fillId="3" borderId="734" xfId="0" applyNumberFormat="1" applyFont="1" applyFill="1" applyBorder="1" applyAlignment="1">
      <alignment vertical="center"/>
    </xf>
    <xf numFmtId="1" fontId="1" fillId="3" borderId="734" xfId="0" applyNumberFormat="1" applyFont="1" applyFill="1" applyBorder="1" applyAlignment="1">
      <alignment wrapText="1"/>
    </xf>
    <xf numFmtId="1" fontId="2" fillId="0" borderId="749" xfId="0" applyNumberFormat="1" applyFont="1" applyBorder="1" applyAlignment="1">
      <alignment horizontal="center" vertical="center" wrapText="1"/>
    </xf>
    <xf numFmtId="1" fontId="2" fillId="0" borderId="750" xfId="0" applyNumberFormat="1" applyFont="1" applyBorder="1" applyAlignment="1">
      <alignment wrapText="1"/>
    </xf>
    <xf numFmtId="1" fontId="2" fillId="0" borderId="752" xfId="0" applyNumberFormat="1" applyFont="1" applyBorder="1" applyAlignment="1">
      <alignment horizontal="center" vertical="center" wrapText="1"/>
    </xf>
    <xf numFmtId="1" fontId="2" fillId="0" borderId="753" xfId="0" applyNumberFormat="1" applyFont="1" applyBorder="1" applyAlignment="1">
      <alignment horizontal="center" vertical="center" wrapText="1"/>
    </xf>
    <xf numFmtId="1" fontId="2" fillId="0" borderId="740" xfId="0" applyNumberFormat="1" applyFont="1" applyBorder="1" applyAlignment="1">
      <alignment horizontal="center" vertical="center" wrapText="1"/>
    </xf>
    <xf numFmtId="1" fontId="2" fillId="0" borderId="754" xfId="0" applyNumberFormat="1" applyFont="1" applyBorder="1" applyAlignment="1">
      <alignment horizontal="center" vertical="center" wrapText="1"/>
    </xf>
    <xf numFmtId="1" fontId="2" fillId="0" borderId="754" xfId="0" applyNumberFormat="1" applyFont="1" applyBorder="1"/>
    <xf numFmtId="1" fontId="2" fillId="0" borderId="753" xfId="0" applyNumberFormat="1" applyFont="1" applyBorder="1"/>
    <xf numFmtId="1" fontId="2" fillId="0" borderId="740" xfId="0" applyNumberFormat="1" applyFont="1" applyBorder="1"/>
    <xf numFmtId="1" fontId="2" fillId="0" borderId="739" xfId="0" applyNumberFormat="1" applyFont="1" applyBorder="1"/>
    <xf numFmtId="1" fontId="2" fillId="0" borderId="755" xfId="0" applyNumberFormat="1" applyFont="1" applyBorder="1"/>
    <xf numFmtId="1" fontId="9" fillId="0" borderId="734" xfId="0" applyNumberFormat="1" applyFont="1" applyBorder="1"/>
    <xf numFmtId="1" fontId="2" fillId="0" borderId="756" xfId="0" applyNumberFormat="1" applyFont="1" applyBorder="1"/>
    <xf numFmtId="1" fontId="2" fillId="0" borderId="727" xfId="0" applyNumberFormat="1" applyFont="1" applyBorder="1"/>
    <xf numFmtId="1" fontId="2" fillId="5" borderId="756" xfId="0" applyNumberFormat="1" applyFont="1" applyFill="1" applyBorder="1" applyProtection="1">
      <protection locked="0"/>
    </xf>
    <xf numFmtId="1" fontId="2" fillId="0" borderId="757" xfId="0" applyNumberFormat="1" applyFont="1" applyBorder="1" applyAlignment="1">
      <alignment wrapText="1"/>
    </xf>
    <xf numFmtId="1" fontId="1" fillId="3" borderId="757" xfId="0" applyNumberFormat="1" applyFont="1" applyFill="1" applyBorder="1" applyAlignment="1">
      <alignment wrapText="1"/>
    </xf>
    <xf numFmtId="1" fontId="9" fillId="0" borderId="757" xfId="0" applyNumberFormat="1" applyFont="1" applyBorder="1"/>
    <xf numFmtId="1" fontId="2" fillId="0" borderId="584" xfId="0" applyNumberFormat="1" applyFont="1" applyBorder="1"/>
    <xf numFmtId="1" fontId="2" fillId="0" borderId="759" xfId="0" applyNumberFormat="1" applyFont="1" applyBorder="1" applyAlignment="1">
      <alignment horizontal="center" vertical="center" wrapText="1"/>
    </xf>
    <xf numFmtId="1" fontId="2" fillId="0" borderId="751" xfId="0" applyNumberFormat="1" applyFont="1" applyBorder="1" applyAlignment="1">
      <alignment horizontal="center" vertical="center" wrapText="1"/>
    </xf>
    <xf numFmtId="1" fontId="2" fillId="0" borderId="741" xfId="0" applyNumberFormat="1" applyFont="1" applyBorder="1" applyAlignment="1">
      <alignment horizontal="right"/>
    </xf>
    <xf numFmtId="1" fontId="2" fillId="9" borderId="760" xfId="0" applyNumberFormat="1" applyFont="1" applyFill="1" applyBorder="1"/>
    <xf numFmtId="1" fontId="2" fillId="0" borderId="752" xfId="0" applyNumberFormat="1" applyFont="1" applyBorder="1" applyAlignment="1">
      <alignment vertical="center" wrapText="1"/>
    </xf>
    <xf numFmtId="1" fontId="2" fillId="0" borderId="752" xfId="0" applyNumberFormat="1" applyFont="1" applyBorder="1" applyAlignment="1">
      <alignment horizontal="right" wrapText="1"/>
    </xf>
    <xf numFmtId="1" fontId="2" fillId="0" borderId="761" xfId="0" applyNumberFormat="1" applyFont="1" applyBorder="1" applyAlignment="1">
      <alignment horizontal="right" wrapText="1"/>
    </xf>
    <xf numFmtId="1" fontId="2" fillId="8" borderId="760" xfId="0" applyNumberFormat="1" applyFont="1" applyFill="1" applyBorder="1" applyProtection="1">
      <protection locked="0"/>
    </xf>
    <xf numFmtId="1" fontId="2" fillId="5" borderId="741" xfId="0" applyNumberFormat="1" applyFont="1" applyFill="1" applyBorder="1" applyProtection="1">
      <protection locked="0"/>
    </xf>
    <xf numFmtId="1" fontId="2" fillId="0" borderId="755" xfId="0" applyNumberFormat="1" applyFont="1" applyBorder="1" applyAlignment="1">
      <alignment horizontal="center" vertical="center" wrapText="1"/>
    </xf>
    <xf numFmtId="1" fontId="2" fillId="3" borderId="753" xfId="0" applyNumberFormat="1" applyFont="1" applyFill="1" applyBorder="1" applyAlignment="1">
      <alignment horizontal="center" vertical="center" wrapText="1"/>
    </xf>
    <xf numFmtId="1" fontId="2" fillId="5" borderId="762" xfId="0" applyNumberFormat="1" applyFont="1" applyFill="1" applyBorder="1" applyProtection="1">
      <protection locked="0"/>
    </xf>
    <xf numFmtId="1" fontId="2" fillId="5" borderId="760" xfId="0" applyNumberFormat="1" applyFont="1" applyFill="1" applyBorder="1" applyProtection="1">
      <protection locked="0"/>
    </xf>
    <xf numFmtId="1" fontId="2" fillId="0" borderId="754" xfId="0" applyNumberFormat="1" applyFont="1" applyBorder="1" applyAlignment="1">
      <alignment vertical="center"/>
    </xf>
    <xf numFmtId="1" fontId="2" fillId="0" borderId="759" xfId="0" applyNumberFormat="1" applyFont="1" applyBorder="1" applyAlignment="1">
      <alignment vertical="center"/>
    </xf>
    <xf numFmtId="1" fontId="2" fillId="0" borderId="755" xfId="0" applyNumberFormat="1" applyFont="1" applyBorder="1" applyAlignment="1">
      <alignment vertical="center"/>
    </xf>
    <xf numFmtId="1" fontId="2" fillId="0" borderId="763" xfId="0" applyNumberFormat="1" applyFont="1" applyBorder="1" applyAlignment="1">
      <alignment vertical="center"/>
    </xf>
    <xf numFmtId="1" fontId="2" fillId="0" borderId="740" xfId="0" applyNumberFormat="1" applyFont="1" applyBorder="1" applyAlignment="1">
      <alignment vertical="center"/>
    </xf>
    <xf numFmtId="1" fontId="2" fillId="3" borderId="763" xfId="0" applyNumberFormat="1" applyFont="1" applyFill="1" applyBorder="1" applyAlignment="1">
      <alignment vertical="center"/>
    </xf>
    <xf numFmtId="1" fontId="2" fillId="3" borderId="740" xfId="0" applyNumberFormat="1" applyFont="1" applyFill="1" applyBorder="1" applyAlignment="1">
      <alignment vertical="center"/>
    </xf>
    <xf numFmtId="1" fontId="2" fillId="3" borderId="754" xfId="0" applyNumberFormat="1" applyFont="1" applyFill="1" applyBorder="1" applyAlignment="1">
      <alignment vertical="center"/>
    </xf>
    <xf numFmtId="1" fontId="2" fillId="0" borderId="761" xfId="0" applyNumberFormat="1" applyFont="1" applyBorder="1" applyAlignment="1">
      <alignment horizontal="center" vertical="center"/>
    </xf>
    <xf numFmtId="1" fontId="2" fillId="0" borderId="752" xfId="0" applyNumberFormat="1" applyFont="1" applyBorder="1" applyAlignment="1">
      <alignment horizontal="center" vertical="center"/>
    </xf>
    <xf numFmtId="1" fontId="2" fillId="3" borderId="754" xfId="0" applyNumberFormat="1" applyFont="1" applyFill="1" applyBorder="1" applyAlignment="1">
      <alignment horizontal="center" vertical="center" wrapText="1"/>
    </xf>
    <xf numFmtId="1" fontId="2" fillId="0" borderId="741" xfId="0" applyNumberFormat="1" applyFont="1" applyBorder="1"/>
    <xf numFmtId="1" fontId="2" fillId="8" borderId="762" xfId="0" applyNumberFormat="1" applyFont="1" applyFill="1" applyBorder="1" applyProtection="1">
      <protection locked="0"/>
    </xf>
    <xf numFmtId="1" fontId="2" fillId="0" borderId="759" xfId="0" applyNumberFormat="1" applyFont="1" applyBorder="1"/>
    <xf numFmtId="1" fontId="2" fillId="0" borderId="753" xfId="0" applyNumberFormat="1" applyFont="1" applyBorder="1" applyAlignment="1">
      <alignment horizontal="center" vertical="center" wrapText="1"/>
    </xf>
    <xf numFmtId="1" fontId="2" fillId="0" borderId="752" xfId="4" applyNumberFormat="1" applyFont="1" applyBorder="1" applyAlignment="1" applyProtection="1">
      <alignment horizontal="center" vertical="center"/>
      <protection hidden="1"/>
    </xf>
    <xf numFmtId="1" fontId="2" fillId="0" borderId="761" xfId="2" applyNumberFormat="1" applyFont="1" applyBorder="1" applyAlignment="1">
      <alignment horizontal="center" vertical="center" wrapText="1"/>
    </xf>
    <xf numFmtId="1" fontId="2" fillId="0" borderId="754" xfId="2" applyNumberFormat="1" applyFont="1" applyBorder="1" applyAlignment="1">
      <alignment horizontal="center" vertical="center" wrapText="1"/>
    </xf>
    <xf numFmtId="1" fontId="2" fillId="0" borderId="755" xfId="2" applyNumberFormat="1" applyFont="1" applyBorder="1" applyAlignment="1">
      <alignment horizontal="center" vertical="center" wrapText="1"/>
    </xf>
    <xf numFmtId="1" fontId="2" fillId="0" borderId="765" xfId="2" applyNumberFormat="1" applyFont="1" applyBorder="1" applyAlignment="1">
      <alignment horizontal="center" vertical="center" wrapText="1"/>
    </xf>
    <xf numFmtId="1" fontId="2" fillId="0" borderId="753" xfId="2" applyNumberFormat="1" applyFont="1" applyBorder="1" applyAlignment="1">
      <alignment horizontal="center" vertical="center" wrapText="1"/>
    </xf>
    <xf numFmtId="1" fontId="2" fillId="0" borderId="741" xfId="2" applyNumberFormat="1" applyFont="1" applyBorder="1"/>
    <xf numFmtId="1" fontId="2" fillId="5" borderId="762" xfId="2" applyNumberFormat="1" applyFont="1" applyFill="1" applyBorder="1" applyProtection="1">
      <protection locked="0"/>
    </xf>
    <xf numFmtId="1" fontId="2" fillId="5" borderId="741" xfId="2" applyNumberFormat="1" applyFont="1" applyFill="1" applyBorder="1" applyProtection="1">
      <protection locked="0"/>
    </xf>
    <xf numFmtId="1" fontId="2" fillId="5" borderId="766" xfId="2" applyNumberFormat="1" applyFont="1" applyFill="1" applyBorder="1" applyProtection="1">
      <protection locked="0"/>
    </xf>
    <xf numFmtId="1" fontId="2" fillId="0" borderId="584" xfId="2" applyNumberFormat="1" applyFont="1" applyBorder="1"/>
    <xf numFmtId="1" fontId="2" fillId="0" borderId="754" xfId="2" applyNumberFormat="1" applyFont="1" applyBorder="1"/>
    <xf numFmtId="1" fontId="2" fillId="0" borderId="759" xfId="2" applyNumberFormat="1" applyFont="1" applyBorder="1"/>
    <xf numFmtId="1" fontId="2" fillId="0" borderId="740" xfId="2" applyNumberFormat="1" applyFont="1" applyBorder="1"/>
    <xf numFmtId="1" fontId="2" fillId="0" borderId="755" xfId="2" applyNumberFormat="1" applyFont="1" applyBorder="1"/>
    <xf numFmtId="1" fontId="2" fillId="0" borderId="765" xfId="2" applyNumberFormat="1" applyFont="1" applyBorder="1"/>
    <xf numFmtId="1" fontId="2" fillId="0" borderId="753" xfId="2" applyNumberFormat="1" applyFont="1" applyBorder="1"/>
    <xf numFmtId="1" fontId="2" fillId="5" borderId="754" xfId="2" applyNumberFormat="1" applyFont="1" applyFill="1" applyBorder="1" applyProtection="1">
      <protection locked="0"/>
    </xf>
    <xf numFmtId="1" fontId="2" fillId="5" borderId="753" xfId="2" applyNumberFormat="1" applyFont="1" applyFill="1" applyBorder="1" applyProtection="1">
      <protection locked="0"/>
    </xf>
    <xf numFmtId="1" fontId="2" fillId="5" borderId="767" xfId="2" applyNumberFormat="1" applyFont="1" applyFill="1" applyBorder="1" applyProtection="1">
      <protection locked="0"/>
    </xf>
    <xf numFmtId="1" fontId="2" fillId="5" borderId="740" xfId="2" applyNumberFormat="1" applyFont="1" applyFill="1" applyBorder="1" applyProtection="1">
      <protection locked="0"/>
    </xf>
    <xf numFmtId="1" fontId="2" fillId="5" borderId="738" xfId="2" applyNumberFormat="1" applyFont="1" applyFill="1" applyBorder="1" applyProtection="1">
      <protection locked="0"/>
    </xf>
    <xf numFmtId="1" fontId="2" fillId="0" borderId="739" xfId="2" applyNumberFormat="1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579" xfId="0" applyNumberFormat="1" applyFont="1" applyBorder="1" applyAlignment="1">
      <alignment vertical="center" wrapText="1"/>
    </xf>
    <xf numFmtId="1" fontId="2" fillId="0" borderId="630" xfId="0" applyNumberFormat="1" applyFont="1" applyBorder="1" applyAlignment="1">
      <alignment horizontal="left" vertical="center" wrapText="1"/>
    </xf>
    <xf numFmtId="1" fontId="2" fillId="0" borderId="745" xfId="0" applyNumberFormat="1" applyFont="1" applyBorder="1" applyAlignment="1">
      <alignment horizontal="center" vertical="center" wrapText="1"/>
    </xf>
    <xf numFmtId="1" fontId="2" fillId="0" borderId="749" xfId="0" applyNumberFormat="1" applyFont="1" applyBorder="1" applyAlignment="1">
      <alignment horizontal="center" vertical="center" wrapText="1"/>
    </xf>
    <xf numFmtId="1" fontId="2" fillId="0" borderId="302" xfId="0" applyNumberFormat="1" applyFont="1" applyBorder="1" applyAlignment="1">
      <alignment horizontal="center" vertical="center" wrapText="1"/>
    </xf>
    <xf numFmtId="1" fontId="4" fillId="0" borderId="768" xfId="0" applyNumberFormat="1" applyFont="1" applyBorder="1"/>
    <xf numFmtId="1" fontId="2" fillId="3" borderId="776" xfId="0" applyNumberFormat="1" applyFont="1" applyFill="1" applyBorder="1" applyAlignment="1">
      <alignment wrapText="1"/>
    </xf>
    <xf numFmtId="1" fontId="2" fillId="3" borderId="777" xfId="0" applyNumberFormat="1" applyFont="1" applyFill="1" applyBorder="1" applyAlignment="1">
      <alignment wrapText="1"/>
    </xf>
    <xf numFmtId="1" fontId="2" fillId="0" borderId="778" xfId="0" applyNumberFormat="1" applyFont="1" applyBorder="1" applyAlignment="1">
      <alignment horizontal="center" vertical="center" wrapText="1"/>
    </xf>
    <xf numFmtId="1" fontId="2" fillId="3" borderId="779" xfId="0" applyNumberFormat="1" applyFont="1" applyFill="1" applyBorder="1" applyAlignment="1">
      <alignment wrapText="1"/>
    </xf>
    <xf numFmtId="1" fontId="2" fillId="0" borderId="778" xfId="0" applyNumberFormat="1" applyFont="1" applyBorder="1" applyAlignment="1">
      <alignment horizontal="right"/>
    </xf>
    <xf numFmtId="1" fontId="2" fillId="0" borderId="753" xfId="0" applyNumberFormat="1" applyFont="1" applyBorder="1" applyAlignment="1">
      <alignment horizontal="right"/>
    </xf>
    <xf numFmtId="1" fontId="2" fillId="0" borderId="740" xfId="0" applyNumberFormat="1" applyFont="1" applyBorder="1" applyAlignment="1">
      <alignment horizontal="right"/>
    </xf>
    <xf numFmtId="1" fontId="2" fillId="5" borderId="778" xfId="0" applyNumberFormat="1" applyFont="1" applyFill="1" applyBorder="1" applyProtection="1">
      <protection locked="0"/>
    </xf>
    <xf numFmtId="1" fontId="2" fillId="5" borderId="740" xfId="0" applyNumberFormat="1" applyFont="1" applyFill="1" applyBorder="1" applyProtection="1">
      <protection locked="0"/>
    </xf>
    <xf numFmtId="1" fontId="2" fillId="0" borderId="780" xfId="0" applyNumberFormat="1" applyFont="1" applyBorder="1" applyAlignment="1">
      <alignment horizontal="center" vertical="center"/>
    </xf>
    <xf numFmtId="1" fontId="2" fillId="0" borderId="781" xfId="0" applyNumberFormat="1" applyFont="1" applyBorder="1" applyAlignment="1">
      <alignment horizontal="right" wrapText="1"/>
    </xf>
    <xf numFmtId="1" fontId="2" fillId="0" borderId="782" xfId="0" applyNumberFormat="1" applyFont="1" applyBorder="1" applyAlignment="1">
      <alignment horizontal="right"/>
    </xf>
    <xf numFmtId="1" fontId="2" fillId="5" borderId="781" xfId="0" applyNumberFormat="1" applyFont="1" applyFill="1" applyBorder="1" applyProtection="1">
      <protection locked="0"/>
    </xf>
    <xf numFmtId="1" fontId="2" fillId="5" borderId="782" xfId="0" applyNumberFormat="1" applyFont="1" applyFill="1" applyBorder="1" applyProtection="1">
      <protection locked="0"/>
    </xf>
    <xf numFmtId="1" fontId="2" fillId="6" borderId="783" xfId="1" applyNumberFormat="1" applyFont="1" applyBorder="1" applyProtection="1">
      <protection locked="0"/>
    </xf>
    <xf numFmtId="1" fontId="2" fillId="6" borderId="784" xfId="1" applyNumberFormat="1" applyFont="1" applyBorder="1" applyProtection="1">
      <protection locked="0"/>
    </xf>
    <xf numFmtId="1" fontId="2" fillId="6" borderId="785" xfId="1" applyNumberFormat="1" applyFont="1" applyBorder="1" applyProtection="1">
      <protection locked="0"/>
    </xf>
    <xf numFmtId="1" fontId="2" fillId="0" borderId="786" xfId="0" applyNumberFormat="1" applyFont="1" applyBorder="1" applyAlignment="1">
      <alignment horizontal="center" vertical="center" wrapText="1"/>
    </xf>
    <xf numFmtId="1" fontId="2" fillId="0" borderId="767" xfId="0" applyNumberFormat="1" applyFont="1" applyBorder="1" applyAlignment="1">
      <alignment horizontal="center" vertical="center" wrapText="1"/>
    </xf>
    <xf numFmtId="1" fontId="2" fillId="0" borderId="740" xfId="0" applyNumberFormat="1" applyFont="1" applyBorder="1" applyAlignment="1">
      <alignment horizontal="right" wrapText="1"/>
    </xf>
    <xf numFmtId="1" fontId="2" fillId="5" borderId="787" xfId="0" applyNumberFormat="1" applyFont="1" applyFill="1" applyBorder="1" applyProtection="1">
      <protection locked="0"/>
    </xf>
    <xf numFmtId="1" fontId="2" fillId="5" borderId="739" xfId="0" applyNumberFormat="1" applyFont="1" applyFill="1" applyBorder="1" applyProtection="1">
      <protection locked="0"/>
    </xf>
    <xf numFmtId="1" fontId="2" fillId="5" borderId="788" xfId="0" applyNumberFormat="1" applyFont="1" applyFill="1" applyBorder="1" applyProtection="1">
      <protection locked="0"/>
    </xf>
    <xf numFmtId="1" fontId="2" fillId="0" borderId="780" xfId="0" applyNumberFormat="1" applyFont="1" applyBorder="1" applyAlignment="1">
      <alignment horizontal="left" vertical="center" wrapText="1"/>
    </xf>
    <xf numFmtId="1" fontId="2" fillId="5" borderId="736" xfId="0" applyNumberFormat="1" applyFont="1" applyFill="1" applyBorder="1" applyProtection="1">
      <protection locked="0"/>
    </xf>
    <xf numFmtId="1" fontId="2" fillId="5" borderId="789" xfId="0" applyNumberFormat="1" applyFont="1" applyFill="1" applyBorder="1" applyProtection="1">
      <protection locked="0"/>
    </xf>
    <xf numFmtId="1" fontId="2" fillId="3" borderId="736" xfId="0" applyNumberFormat="1" applyFont="1" applyFill="1" applyBorder="1" applyAlignment="1">
      <alignment horizontal="right" wrapText="1"/>
    </xf>
    <xf numFmtId="1" fontId="2" fillId="0" borderId="737" xfId="0" applyNumberFormat="1" applyFont="1" applyBorder="1" applyAlignment="1">
      <alignment horizontal="left" vertical="center" wrapText="1"/>
    </xf>
    <xf numFmtId="1" fontId="6" fillId="0" borderId="749" xfId="0" applyNumberFormat="1" applyFont="1" applyBorder="1"/>
    <xf numFmtId="1" fontId="2" fillId="0" borderId="781" xfId="0" applyNumberFormat="1" applyFont="1" applyBorder="1" applyAlignment="1">
      <alignment vertical="center" wrapText="1"/>
    </xf>
    <xf numFmtId="1" fontId="2" fillId="0" borderId="782" xfId="0" applyNumberFormat="1" applyFont="1" applyBorder="1"/>
    <xf numFmtId="1" fontId="2" fillId="0" borderId="736" xfId="0" applyNumberFormat="1" applyFont="1" applyBorder="1" applyAlignment="1">
      <alignment vertical="center" wrapText="1"/>
    </xf>
    <xf numFmtId="1" fontId="2" fillId="0" borderId="778" xfId="0" applyNumberFormat="1" applyFont="1" applyBorder="1" applyAlignment="1">
      <alignment vertical="center" wrapText="1"/>
    </xf>
    <xf numFmtId="1" fontId="2" fillId="0" borderId="786" xfId="0" applyNumberFormat="1" applyFont="1" applyBorder="1" applyAlignment="1">
      <alignment vertical="center" wrapText="1"/>
    </xf>
    <xf numFmtId="1" fontId="2" fillId="0" borderId="778" xfId="0" applyNumberFormat="1" applyFont="1" applyBorder="1" applyAlignment="1">
      <alignment horizontal="right" wrapText="1"/>
    </xf>
    <xf numFmtId="1" fontId="2" fillId="0" borderId="786" xfId="0" applyNumberFormat="1" applyFont="1" applyBorder="1" applyAlignment="1">
      <alignment horizontal="right" wrapText="1"/>
    </xf>
    <xf numFmtId="1" fontId="2" fillId="0" borderId="778" xfId="0" applyNumberFormat="1" applyFont="1" applyBorder="1"/>
    <xf numFmtId="1" fontId="2" fillId="0" borderId="787" xfId="0" applyNumberFormat="1" applyFont="1" applyBorder="1"/>
    <xf numFmtId="1" fontId="2" fillId="0" borderId="736" xfId="0" applyNumberFormat="1" applyFont="1" applyBorder="1" applyAlignment="1">
      <alignment horizontal="right"/>
    </xf>
    <xf numFmtId="1" fontId="2" fillId="5" borderId="753" xfId="0" applyNumberFormat="1" applyFont="1" applyFill="1" applyBorder="1" applyProtection="1">
      <protection locked="0"/>
    </xf>
    <xf numFmtId="1" fontId="2" fillId="5" borderId="791" xfId="0" applyNumberFormat="1" applyFont="1" applyFill="1" applyBorder="1" applyProtection="1">
      <protection locked="0"/>
    </xf>
    <xf numFmtId="1" fontId="2" fillId="5" borderId="792" xfId="0" applyNumberFormat="1" applyFont="1" applyFill="1" applyBorder="1" applyProtection="1">
      <protection locked="0"/>
    </xf>
    <xf numFmtId="1" fontId="4" fillId="3" borderId="793" xfId="0" applyNumberFormat="1" applyFont="1" applyFill="1" applyBorder="1"/>
    <xf numFmtId="1" fontId="2" fillId="7" borderId="736" xfId="0" applyNumberFormat="1" applyFont="1" applyFill="1" applyBorder="1"/>
    <xf numFmtId="1" fontId="2" fillId="3" borderId="794" xfId="0" applyNumberFormat="1" applyFont="1" applyFill="1" applyBorder="1" applyAlignment="1">
      <alignment wrapText="1"/>
    </xf>
    <xf numFmtId="1" fontId="2" fillId="5" borderId="795" xfId="0" applyNumberFormat="1" applyFont="1" applyFill="1" applyBorder="1" applyProtection="1">
      <protection locked="0"/>
    </xf>
    <xf numFmtId="1" fontId="2" fillId="0" borderId="769" xfId="0" applyNumberFormat="1" applyFont="1" applyBorder="1"/>
    <xf numFmtId="1" fontId="2" fillId="0" borderId="769" xfId="0" applyNumberFormat="1" applyFont="1" applyBorder="1" applyAlignment="1">
      <alignment horizontal="center" vertical="center" wrapText="1"/>
    </xf>
    <xf numFmtId="1" fontId="2" fillId="5" borderId="780" xfId="0" applyNumberFormat="1" applyFont="1" applyFill="1" applyBorder="1" applyProtection="1">
      <protection locked="0"/>
    </xf>
    <xf numFmtId="1" fontId="2" fillId="3" borderId="793" xfId="0" applyNumberFormat="1" applyFont="1" applyFill="1" applyBorder="1" applyAlignment="1">
      <alignment wrapText="1"/>
    </xf>
    <xf numFmtId="1" fontId="2" fillId="0" borderId="793" xfId="0" applyNumberFormat="1" applyFont="1" applyBorder="1" applyAlignment="1">
      <alignment wrapText="1"/>
    </xf>
    <xf numFmtId="1" fontId="11" fillId="0" borderId="769" xfId="0" applyNumberFormat="1" applyFont="1" applyBorder="1" applyAlignment="1">
      <alignment horizontal="center" vertical="center" wrapText="1"/>
    </xf>
    <xf numFmtId="1" fontId="2" fillId="0" borderId="789" xfId="0" applyNumberFormat="1" applyFont="1" applyBorder="1" applyAlignment="1">
      <alignment vertical="center" wrapText="1"/>
    </xf>
    <xf numFmtId="1" fontId="2" fillId="9" borderId="782" xfId="0" applyNumberFormat="1" applyFont="1" applyFill="1" applyBorder="1"/>
    <xf numFmtId="1" fontId="2" fillId="0" borderId="798" xfId="0" applyNumberFormat="1" applyFont="1" applyBorder="1"/>
    <xf numFmtId="1" fontId="2" fillId="0" borderId="300" xfId="0" applyNumberFormat="1" applyFont="1" applyBorder="1"/>
    <xf numFmtId="1" fontId="2" fillId="5" borderId="798" xfId="0" applyNumberFormat="1" applyFont="1" applyFill="1" applyBorder="1" applyProtection="1">
      <protection locked="0"/>
    </xf>
    <xf numFmtId="1" fontId="2" fillId="0" borderId="799" xfId="0" applyNumberFormat="1" applyFont="1" applyBorder="1" applyAlignment="1">
      <alignment wrapText="1"/>
    </xf>
    <xf numFmtId="1" fontId="1" fillId="3" borderId="799" xfId="0" applyNumberFormat="1" applyFont="1" applyFill="1" applyBorder="1" applyAlignment="1">
      <alignment wrapText="1"/>
    </xf>
    <xf numFmtId="1" fontId="9" fillId="0" borderId="799" xfId="0" applyNumberFormat="1" applyFont="1" applyBorder="1"/>
    <xf numFmtId="1" fontId="2" fillId="0" borderId="736" xfId="0" applyNumberFormat="1" applyFont="1" applyBorder="1"/>
    <xf numFmtId="1" fontId="2" fillId="0" borderId="800" xfId="0" applyNumberFormat="1" applyFont="1" applyBorder="1" applyAlignment="1">
      <alignment horizontal="center" vertical="center" wrapText="1"/>
    </xf>
    <xf numFmtId="1" fontId="2" fillId="0" borderId="781" xfId="0" applyNumberFormat="1" applyFont="1" applyBorder="1" applyAlignment="1">
      <alignment horizontal="right"/>
    </xf>
    <xf numFmtId="1" fontId="2" fillId="9" borderId="781" xfId="0" applyNumberFormat="1" applyFont="1" applyFill="1" applyBorder="1"/>
    <xf numFmtId="1" fontId="2" fillId="9" borderId="801" xfId="0" applyNumberFormat="1" applyFont="1" applyFill="1" applyBorder="1"/>
    <xf numFmtId="1" fontId="2" fillId="8" borderId="801" xfId="0" applyNumberFormat="1" applyFont="1" applyFill="1" applyBorder="1" applyProtection="1">
      <protection locked="0"/>
    </xf>
    <xf numFmtId="1" fontId="2" fillId="0" borderId="802" xfId="0" applyNumberFormat="1" applyFont="1" applyBorder="1" applyAlignment="1">
      <alignment wrapText="1"/>
    </xf>
    <xf numFmtId="1" fontId="2" fillId="0" borderId="787" xfId="0" applyNumberFormat="1" applyFont="1" applyBorder="1" applyAlignment="1">
      <alignment horizontal="center" vertical="center" wrapText="1"/>
    </xf>
    <xf numFmtId="1" fontId="2" fillId="0" borderId="781" xfId="0" applyNumberFormat="1" applyFont="1" applyBorder="1"/>
    <xf numFmtId="1" fontId="2" fillId="5" borderId="801" xfId="0" applyNumberFormat="1" applyFont="1" applyFill="1" applyBorder="1" applyProtection="1">
      <protection locked="0"/>
    </xf>
    <xf numFmtId="1" fontId="2" fillId="0" borderId="778" xfId="0" applyNumberFormat="1" applyFont="1" applyBorder="1" applyAlignment="1">
      <alignment vertical="center"/>
    </xf>
    <xf numFmtId="1" fontId="2" fillId="0" borderId="786" xfId="0" applyNumberFormat="1" applyFont="1" applyBorder="1" applyAlignment="1">
      <alignment vertical="center"/>
    </xf>
    <xf numFmtId="1" fontId="2" fillId="0" borderId="787" xfId="0" applyNumberFormat="1" applyFont="1" applyBorder="1" applyAlignment="1">
      <alignment vertical="center"/>
    </xf>
    <xf numFmtId="1" fontId="2" fillId="0" borderId="803" xfId="0" applyNumberFormat="1" applyFont="1" applyBorder="1" applyAlignment="1">
      <alignment vertical="center"/>
    </xf>
    <xf numFmtId="1" fontId="2" fillId="3" borderId="803" xfId="0" applyNumberFormat="1" applyFont="1" applyFill="1" applyBorder="1" applyAlignment="1">
      <alignment vertical="center"/>
    </xf>
    <xf numFmtId="1" fontId="2" fillId="5" borderId="804" xfId="0" applyNumberFormat="1" applyFont="1" applyFill="1" applyBorder="1" applyProtection="1">
      <protection locked="0"/>
    </xf>
    <xf numFmtId="1" fontId="2" fillId="5" borderId="800" xfId="0" applyNumberFormat="1" applyFont="1" applyFill="1" applyBorder="1" applyProtection="1">
      <protection locked="0"/>
    </xf>
    <xf numFmtId="1" fontId="2" fillId="3" borderId="778" xfId="0" applyNumberFormat="1" applyFont="1" applyFill="1" applyBorder="1" applyAlignment="1">
      <alignment vertical="center"/>
    </xf>
    <xf numFmtId="1" fontId="2" fillId="3" borderId="778" xfId="0" applyNumberFormat="1" applyFont="1" applyFill="1" applyBorder="1" applyAlignment="1">
      <alignment horizontal="center" vertical="center" wrapText="1"/>
    </xf>
    <xf numFmtId="1" fontId="2" fillId="3" borderId="800" xfId="0" applyNumberFormat="1" applyFont="1" applyFill="1" applyBorder="1" applyAlignment="1">
      <alignment horizontal="center" vertical="center" wrapText="1"/>
    </xf>
    <xf numFmtId="1" fontId="2" fillId="0" borderId="789" xfId="0" applyNumberFormat="1" applyFont="1" applyBorder="1"/>
    <xf numFmtId="1" fontId="2" fillId="8" borderId="781" xfId="0" applyNumberFormat="1" applyFont="1" applyFill="1" applyBorder="1" applyProtection="1">
      <protection locked="0"/>
    </xf>
    <xf numFmtId="1" fontId="2" fillId="8" borderId="792" xfId="0" applyNumberFormat="1" applyFont="1" applyFill="1" applyBorder="1" applyProtection="1">
      <protection locked="0"/>
    </xf>
    <xf numFmtId="1" fontId="2" fillId="0" borderId="800" xfId="0" applyNumberFormat="1" applyFont="1" applyBorder="1"/>
    <xf numFmtId="1" fontId="2" fillId="0" borderId="780" xfId="0" applyNumberFormat="1" applyFont="1" applyBorder="1"/>
    <xf numFmtId="1" fontId="2" fillId="13" borderId="800" xfId="0" applyNumberFormat="1" applyFont="1" applyFill="1" applyBorder="1"/>
    <xf numFmtId="1" fontId="2" fillId="13" borderId="804" xfId="0" applyNumberFormat="1" applyFont="1" applyFill="1" applyBorder="1" applyProtection="1">
      <protection locked="0"/>
    </xf>
    <xf numFmtId="1" fontId="2" fillId="13" borderId="800" xfId="0" applyNumberFormat="1" applyFont="1" applyFill="1" applyBorder="1" applyProtection="1">
      <protection locked="0"/>
    </xf>
    <xf numFmtId="1" fontId="2" fillId="0" borderId="786" xfId="0" applyNumberFormat="1" applyFont="1" applyBorder="1"/>
    <xf numFmtId="1" fontId="4" fillId="2" borderId="734" xfId="0" applyNumberFormat="1" applyFont="1" applyFill="1" applyBorder="1"/>
    <xf numFmtId="1" fontId="2" fillId="0" borderId="778" xfId="2" applyNumberFormat="1" applyFont="1" applyBorder="1" applyAlignment="1">
      <alignment horizontal="center" vertical="center" wrapText="1"/>
    </xf>
    <xf numFmtId="1" fontId="2" fillId="0" borderId="787" xfId="2" applyNumberFormat="1" applyFont="1" applyBorder="1" applyAlignment="1">
      <alignment horizontal="center" vertical="center" wrapText="1"/>
    </xf>
    <xf numFmtId="1" fontId="2" fillId="0" borderId="788" xfId="2" applyNumberFormat="1" applyFont="1" applyBorder="1" applyAlignment="1">
      <alignment horizontal="center" vertical="center" wrapText="1"/>
    </xf>
    <xf numFmtId="1" fontId="2" fillId="0" borderId="780" xfId="2" applyNumberFormat="1" applyFont="1" applyBorder="1"/>
    <xf numFmtId="1" fontId="2" fillId="0" borderId="781" xfId="2" applyNumberFormat="1" applyFont="1" applyBorder="1"/>
    <xf numFmtId="1" fontId="2" fillId="0" borderId="782" xfId="2" applyNumberFormat="1" applyFont="1" applyBorder="1"/>
    <xf numFmtId="1" fontId="2" fillId="5" borderId="781" xfId="2" applyNumberFormat="1" applyFont="1" applyFill="1" applyBorder="1" applyProtection="1">
      <protection locked="0"/>
    </xf>
    <xf numFmtId="1" fontId="2" fillId="5" borderId="792" xfId="2" applyNumberFormat="1" applyFont="1" applyFill="1" applyBorder="1" applyProtection="1">
      <protection locked="0"/>
    </xf>
    <xf numFmtId="1" fontId="2" fillId="5" borderId="782" xfId="2" applyNumberFormat="1" applyFont="1" applyFill="1" applyBorder="1" applyProtection="1">
      <protection locked="0"/>
    </xf>
    <xf numFmtId="1" fontId="2" fillId="5" borderId="806" xfId="2" applyNumberFormat="1" applyFont="1" applyFill="1" applyBorder="1" applyProtection="1">
      <protection locked="0"/>
    </xf>
    <xf numFmtId="1" fontId="2" fillId="0" borderId="736" xfId="2" applyNumberFormat="1" applyFont="1" applyBorder="1"/>
    <xf numFmtId="1" fontId="2" fillId="0" borderId="778" xfId="2" applyNumberFormat="1" applyFont="1" applyBorder="1"/>
    <xf numFmtId="1" fontId="2" fillId="0" borderId="786" xfId="2" applyNumberFormat="1" applyFont="1" applyBorder="1"/>
    <xf numFmtId="1" fontId="2" fillId="0" borderId="787" xfId="2" applyNumberFormat="1" applyFont="1" applyBorder="1"/>
    <xf numFmtId="1" fontId="2" fillId="0" borderId="788" xfId="2" applyNumberFormat="1" applyFont="1" applyBorder="1"/>
    <xf numFmtId="1" fontId="2" fillId="5" borderId="778" xfId="2" applyNumberFormat="1" applyFont="1" applyFill="1" applyBorder="1" applyProtection="1">
      <protection locked="0"/>
    </xf>
    <xf numFmtId="1" fontId="2" fillId="5" borderId="769" xfId="2" applyNumberFormat="1" applyFont="1" applyFill="1" applyBorder="1" applyProtection="1">
      <protection locked="0"/>
    </xf>
    <xf numFmtId="1" fontId="2" fillId="5" borderId="800" xfId="2" applyNumberFormat="1" applyFont="1" applyFill="1" applyBorder="1" applyProtection="1">
      <protection locked="0"/>
    </xf>
    <xf numFmtId="1" fontId="2" fillId="5" borderId="789" xfId="2" applyNumberFormat="1" applyFont="1" applyFill="1" applyBorder="1" applyProtection="1">
      <protection locked="0"/>
    </xf>
    <xf numFmtId="1" fontId="2" fillId="0" borderId="7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630" xfId="0" applyNumberFormat="1" applyFont="1" applyBorder="1" applyAlignment="1">
      <alignment horizontal="left" vertical="center" wrapText="1"/>
    </xf>
    <xf numFmtId="1" fontId="2" fillId="0" borderId="800" xfId="0" applyNumberFormat="1" applyFont="1" applyBorder="1" applyAlignment="1">
      <alignment horizontal="center" vertical="center" wrapText="1"/>
    </xf>
    <xf numFmtId="1" fontId="6" fillId="0" borderId="795" xfId="0" applyNumberFormat="1" applyFont="1" applyBorder="1"/>
    <xf numFmtId="1" fontId="6" fillId="2" borderId="795" xfId="0" applyNumberFormat="1" applyFont="1" applyFill="1" applyBorder="1"/>
    <xf numFmtId="1" fontId="4" fillId="0" borderId="807" xfId="0" applyNumberFormat="1" applyFont="1" applyBorder="1"/>
    <xf numFmtId="1" fontId="4" fillId="0" borderId="808" xfId="0" applyNumberFormat="1" applyFont="1" applyBorder="1"/>
    <xf numFmtId="1" fontId="4" fillId="0" borderId="809" xfId="0" applyNumberFormat="1" applyFont="1" applyBorder="1"/>
    <xf numFmtId="1" fontId="2" fillId="3" borderId="817" xfId="0" applyNumberFormat="1" applyFont="1" applyFill="1" applyBorder="1" applyAlignment="1">
      <alignment wrapText="1"/>
    </xf>
    <xf numFmtId="1" fontId="2" fillId="3" borderId="818" xfId="0" applyNumberFormat="1" applyFont="1" applyFill="1" applyBorder="1" applyAlignment="1">
      <alignment wrapText="1"/>
    </xf>
    <xf numFmtId="1" fontId="2" fillId="0" borderId="819" xfId="0" applyNumberFormat="1" applyFont="1" applyBorder="1" applyAlignment="1">
      <alignment horizontal="center" vertical="center" wrapText="1"/>
    </xf>
    <xf numFmtId="1" fontId="2" fillId="0" borderId="820" xfId="0" applyNumberFormat="1" applyFont="1" applyBorder="1" applyAlignment="1">
      <alignment horizontal="center" vertical="center" wrapText="1"/>
    </xf>
    <xf numFmtId="1" fontId="2" fillId="0" borderId="816" xfId="0" applyNumberFormat="1" applyFont="1" applyBorder="1" applyAlignment="1">
      <alignment horizontal="center" vertical="center" wrapText="1"/>
    </xf>
    <xf numFmtId="1" fontId="2" fillId="0" borderId="821" xfId="0" applyNumberFormat="1" applyFont="1" applyBorder="1" applyAlignment="1">
      <alignment horizontal="center" vertical="center"/>
    </xf>
    <xf numFmtId="1" fontId="2" fillId="3" borderId="822" xfId="0" applyNumberFormat="1" applyFont="1" applyFill="1" applyBorder="1" applyAlignment="1">
      <alignment wrapText="1"/>
    </xf>
    <xf numFmtId="1" fontId="2" fillId="3" borderId="823" xfId="0" applyNumberFormat="1" applyFont="1" applyFill="1" applyBorder="1" applyAlignment="1">
      <alignment wrapText="1"/>
    </xf>
    <xf numFmtId="1" fontId="2" fillId="0" borderId="819" xfId="0" applyNumberFormat="1" applyFont="1" applyBorder="1" applyAlignment="1">
      <alignment horizontal="right"/>
    </xf>
    <xf numFmtId="1" fontId="2" fillId="0" borderId="820" xfId="0" applyNumberFormat="1" applyFont="1" applyBorder="1" applyAlignment="1">
      <alignment horizontal="right"/>
    </xf>
    <xf numFmtId="1" fontId="2" fillId="0" borderId="816" xfId="0" applyNumberFormat="1" applyFont="1" applyBorder="1" applyAlignment="1">
      <alignment horizontal="right"/>
    </xf>
    <xf numFmtId="1" fontId="2" fillId="5" borderId="819" xfId="0" applyNumberFormat="1" applyFont="1" applyFill="1" applyBorder="1" applyProtection="1">
      <protection locked="0"/>
    </xf>
    <xf numFmtId="1" fontId="2" fillId="5" borderId="816" xfId="0" applyNumberFormat="1" applyFont="1" applyFill="1" applyBorder="1" applyProtection="1">
      <protection locked="0"/>
    </xf>
    <xf numFmtId="1" fontId="2" fillId="0" borderId="824" xfId="0" applyNumberFormat="1" applyFont="1" applyBorder="1" applyAlignment="1">
      <alignment horizontal="right"/>
    </xf>
    <xf numFmtId="1" fontId="2" fillId="5" borderId="824" xfId="0" applyNumberFormat="1" applyFont="1" applyFill="1" applyBorder="1" applyProtection="1">
      <protection locked="0"/>
    </xf>
    <xf numFmtId="1" fontId="2" fillId="0" borderId="804" xfId="0" applyNumberFormat="1" applyFont="1" applyBorder="1" applyAlignment="1">
      <alignment horizontal="right"/>
    </xf>
    <xf numFmtId="1" fontId="2" fillId="0" borderId="821" xfId="0" applyNumberFormat="1" applyFont="1" applyBorder="1" applyAlignment="1">
      <alignment horizontal="center" vertical="center" wrapText="1"/>
    </xf>
    <xf numFmtId="1" fontId="2" fillId="0" borderId="827" xfId="0" applyNumberFormat="1" applyFont="1" applyBorder="1" applyAlignment="1">
      <alignment horizontal="center" vertical="center" wrapText="1"/>
    </xf>
    <xf numFmtId="1" fontId="2" fillId="0" borderId="826" xfId="0" applyNumberFormat="1" applyFont="1" applyBorder="1" applyAlignment="1">
      <alignment horizontal="center" vertical="center" wrapText="1"/>
    </xf>
    <xf numFmtId="1" fontId="2" fillId="0" borderId="821" xfId="0" applyNumberFormat="1" applyFont="1" applyBorder="1" applyAlignment="1">
      <alignment horizontal="right" wrapText="1"/>
    </xf>
    <xf numFmtId="1" fontId="2" fillId="0" borderId="828" xfId="0" applyNumberFormat="1" applyFont="1" applyBorder="1" applyAlignment="1">
      <alignment horizontal="right" wrapText="1"/>
    </xf>
    <xf numFmtId="1" fontId="2" fillId="0" borderId="816" xfId="0" applyNumberFormat="1" applyFont="1" applyBorder="1" applyAlignment="1">
      <alignment horizontal="right" wrapText="1"/>
    </xf>
    <xf numFmtId="1" fontId="2" fillId="5" borderId="829" xfId="0" applyNumberFormat="1" applyFont="1" applyFill="1" applyBorder="1" applyProtection="1">
      <protection locked="0"/>
    </xf>
    <xf numFmtId="1" fontId="2" fillId="5" borderId="814" xfId="0" applyNumberFormat="1" applyFont="1" applyFill="1" applyBorder="1" applyProtection="1">
      <protection locked="0"/>
    </xf>
    <xf numFmtId="1" fontId="2" fillId="5" borderId="830" xfId="0" applyNumberFormat="1" applyFont="1" applyFill="1" applyBorder="1" applyProtection="1">
      <protection locked="0"/>
    </xf>
    <xf numFmtId="1" fontId="2" fillId="0" borderId="824" xfId="0" applyNumberFormat="1" applyFont="1" applyBorder="1"/>
    <xf numFmtId="1" fontId="2" fillId="0" borderId="819" xfId="0" applyNumberFormat="1" applyFont="1" applyBorder="1" applyAlignment="1">
      <alignment vertical="center" wrapText="1"/>
    </xf>
    <xf numFmtId="1" fontId="2" fillId="0" borderId="827" xfId="0" applyNumberFormat="1" applyFont="1" applyBorder="1" applyAlignment="1">
      <alignment vertical="center" wrapText="1"/>
    </xf>
    <xf numFmtId="1" fontId="2" fillId="0" borderId="816" xfId="0" applyNumberFormat="1" applyFont="1" applyBorder="1"/>
    <xf numFmtId="1" fontId="2" fillId="0" borderId="819" xfId="0" applyNumberFormat="1" applyFont="1" applyBorder="1" applyAlignment="1">
      <alignment horizontal="right" wrapText="1"/>
    </xf>
    <xf numFmtId="1" fontId="2" fillId="0" borderId="827" xfId="0" applyNumberFormat="1" applyFont="1" applyBorder="1" applyAlignment="1">
      <alignment horizontal="right" wrapText="1"/>
    </xf>
    <xf numFmtId="1" fontId="2" fillId="0" borderId="819" xfId="0" applyNumberFormat="1" applyFont="1" applyBorder="1"/>
    <xf numFmtId="1" fontId="2" fillId="0" borderId="814" xfId="0" applyNumberFormat="1" applyFont="1" applyBorder="1"/>
    <xf numFmtId="1" fontId="2" fillId="0" borderId="829" xfId="0" applyNumberFormat="1" applyFont="1" applyBorder="1"/>
    <xf numFmtId="1" fontId="2" fillId="3" borderId="440" xfId="0" applyNumberFormat="1" applyFont="1" applyFill="1" applyBorder="1"/>
    <xf numFmtId="1" fontId="4" fillId="3" borderId="440" xfId="0" applyNumberFormat="1" applyFont="1" applyFill="1" applyBorder="1"/>
    <xf numFmtId="1" fontId="2" fillId="5" borderId="820" xfId="0" applyNumberFormat="1" applyFont="1" applyFill="1" applyBorder="1" applyProtection="1">
      <protection locked="0"/>
    </xf>
    <xf numFmtId="1" fontId="2" fillId="5" borderId="832" xfId="0" applyNumberFormat="1" applyFont="1" applyFill="1" applyBorder="1" applyProtection="1">
      <protection locked="0"/>
    </xf>
    <xf numFmtId="1" fontId="2" fillId="5" borderId="833" xfId="0" applyNumberFormat="1" applyFont="1" applyFill="1" applyBorder="1" applyProtection="1">
      <protection locked="0"/>
    </xf>
    <xf numFmtId="1" fontId="4" fillId="3" borderId="834" xfId="0" applyNumberFormat="1" applyFont="1" applyFill="1" applyBorder="1"/>
    <xf numFmtId="1" fontId="2" fillId="3" borderId="440" xfId="0" applyNumberFormat="1" applyFont="1" applyFill="1" applyBorder="1" applyAlignment="1">
      <alignment wrapText="1"/>
    </xf>
    <xf numFmtId="1" fontId="2" fillId="5" borderId="758" xfId="0" applyNumberFormat="1" applyFont="1" applyFill="1" applyBorder="1" applyProtection="1">
      <protection locked="0"/>
    </xf>
    <xf numFmtId="1" fontId="9" fillId="3" borderId="440" xfId="0" applyNumberFormat="1" applyFont="1" applyFill="1" applyBorder="1"/>
    <xf numFmtId="1" fontId="2" fillId="0" borderId="810" xfId="0" applyNumberFormat="1" applyFont="1" applyBorder="1"/>
    <xf numFmtId="1" fontId="2" fillId="0" borderId="440" xfId="0" applyNumberFormat="1" applyFont="1" applyBorder="1" applyAlignment="1">
      <alignment wrapText="1"/>
    </xf>
    <xf numFmtId="1" fontId="2" fillId="0" borderId="810" xfId="0" applyNumberFormat="1" applyFont="1" applyBorder="1" applyAlignment="1">
      <alignment horizontal="center" vertical="center" wrapText="1"/>
    </xf>
    <xf numFmtId="1" fontId="2" fillId="5" borderId="747" xfId="0" applyNumberFormat="1" applyFont="1" applyFill="1" applyBorder="1" applyProtection="1">
      <protection locked="0"/>
    </xf>
    <xf numFmtId="1" fontId="11" fillId="0" borderId="810" xfId="0" applyNumberFormat="1" applyFont="1" applyBorder="1" applyAlignment="1">
      <alignment horizontal="center" vertical="center" wrapText="1"/>
    </xf>
    <xf numFmtId="1" fontId="2" fillId="3" borderId="835" xfId="0" applyNumberFormat="1" applyFont="1" applyFill="1" applyBorder="1" applyAlignment="1">
      <alignment wrapText="1"/>
    </xf>
    <xf numFmtId="1" fontId="2" fillId="9" borderId="824" xfId="0" applyNumberFormat="1" applyFont="1" applyFill="1" applyBorder="1"/>
    <xf numFmtId="1" fontId="2" fillId="0" borderId="820" xfId="0" applyNumberFormat="1" applyFont="1" applyBorder="1"/>
    <xf numFmtId="1" fontId="2" fillId="0" borderId="836" xfId="0" applyNumberFormat="1" applyFont="1" applyBorder="1"/>
    <xf numFmtId="1" fontId="2" fillId="5" borderId="836" xfId="0" applyNumberFormat="1" applyFont="1" applyFill="1" applyBorder="1" applyProtection="1">
      <protection locked="0"/>
    </xf>
    <xf numFmtId="1" fontId="2" fillId="0" borderId="837" xfId="0" applyNumberFormat="1" applyFont="1" applyBorder="1" applyAlignment="1">
      <alignment wrapText="1"/>
    </xf>
    <xf numFmtId="1" fontId="1" fillId="3" borderId="837" xfId="0" applyNumberFormat="1" applyFont="1" applyFill="1" applyBorder="1" applyAlignment="1">
      <alignment wrapText="1"/>
    </xf>
    <xf numFmtId="1" fontId="9" fillId="0" borderId="837" xfId="0" applyNumberFormat="1" applyFont="1" applyBorder="1"/>
    <xf numFmtId="1" fontId="2" fillId="0" borderId="842" xfId="0" applyNumberFormat="1" applyFont="1" applyBorder="1" applyAlignment="1">
      <alignment horizontal="center" vertical="center" wrapText="1"/>
    </xf>
    <xf numFmtId="1" fontId="2" fillId="0" borderId="843" xfId="0" applyNumberFormat="1" applyFont="1" applyBorder="1" applyAlignment="1">
      <alignment horizontal="center" vertical="center" wrapText="1"/>
    </xf>
    <xf numFmtId="1" fontId="2" fillId="0" borderId="844" xfId="0" applyNumberFormat="1" applyFont="1" applyBorder="1" applyAlignment="1">
      <alignment horizontal="center" vertical="center" wrapText="1"/>
    </xf>
    <xf numFmtId="1" fontId="2" fillId="9" borderId="845" xfId="0" applyNumberFormat="1" applyFont="1" applyFill="1" applyBorder="1"/>
    <xf numFmtId="1" fontId="2" fillId="0" borderId="842" xfId="0" applyNumberFormat="1" applyFont="1" applyBorder="1" applyAlignment="1">
      <alignment vertical="center" wrapText="1"/>
    </xf>
    <xf numFmtId="1" fontId="2" fillId="0" borderId="842" xfId="0" applyNumberFormat="1" applyFont="1" applyBorder="1" applyAlignment="1">
      <alignment horizontal="right" wrapText="1"/>
    </xf>
    <xf numFmtId="1" fontId="2" fillId="0" borderId="847" xfId="0" applyNumberFormat="1" applyFont="1" applyBorder="1" applyAlignment="1">
      <alignment horizontal="right" wrapText="1"/>
    </xf>
    <xf numFmtId="1" fontId="2" fillId="8" borderId="845" xfId="0" applyNumberFormat="1" applyFont="1" applyFill="1" applyBorder="1" applyProtection="1">
      <protection locked="0"/>
    </xf>
    <xf numFmtId="1" fontId="2" fillId="0" borderId="807" xfId="0" applyNumberFormat="1" applyFont="1" applyBorder="1" applyAlignment="1">
      <alignment wrapText="1"/>
    </xf>
    <xf numFmtId="1" fontId="2" fillId="0" borderId="808" xfId="0" applyNumberFormat="1" applyFont="1" applyBorder="1" applyAlignment="1">
      <alignment wrapText="1"/>
    </xf>
    <xf numFmtId="1" fontId="2" fillId="3" borderId="808" xfId="0" applyNumberFormat="1" applyFont="1" applyFill="1" applyBorder="1" applyAlignment="1">
      <alignment wrapText="1"/>
    </xf>
    <xf numFmtId="1" fontId="2" fillId="0" borderId="848" xfId="0" applyNumberFormat="1" applyFont="1" applyBorder="1" applyAlignment="1">
      <alignment horizontal="center" vertical="center" wrapText="1"/>
    </xf>
    <xf numFmtId="1" fontId="2" fillId="0" borderId="849" xfId="0" applyNumberFormat="1" applyFont="1" applyBorder="1" applyAlignment="1">
      <alignment horizontal="center" vertical="center" wrapText="1"/>
    </xf>
    <xf numFmtId="1" fontId="2" fillId="0" borderId="850" xfId="0" applyNumberFormat="1" applyFont="1" applyBorder="1" applyAlignment="1">
      <alignment horizontal="center" vertical="center" wrapText="1"/>
    </xf>
    <xf numFmtId="1" fontId="2" fillId="3" borderId="849" xfId="0" applyNumberFormat="1" applyFont="1" applyFill="1" applyBorder="1" applyAlignment="1">
      <alignment horizontal="center" vertical="center" wrapText="1"/>
    </xf>
    <xf numFmtId="1" fontId="2" fillId="5" borderId="845" xfId="0" applyNumberFormat="1" applyFont="1" applyFill="1" applyBorder="1" applyProtection="1">
      <protection locked="0"/>
    </xf>
    <xf numFmtId="1" fontId="2" fillId="0" borderId="844" xfId="0" applyNumberFormat="1" applyFont="1" applyBorder="1" applyAlignment="1">
      <alignment vertical="center"/>
    </xf>
    <xf numFmtId="1" fontId="2" fillId="0" borderId="843" xfId="0" applyNumberFormat="1" applyFont="1" applyBorder="1" applyAlignment="1">
      <alignment vertical="center"/>
    </xf>
    <xf numFmtId="1" fontId="2" fillId="0" borderId="848" xfId="0" applyNumberFormat="1" applyFont="1" applyBorder="1" applyAlignment="1">
      <alignment vertical="center"/>
    </xf>
    <xf numFmtId="1" fontId="2" fillId="0" borderId="851" xfId="0" applyNumberFormat="1" applyFont="1" applyBorder="1" applyAlignment="1">
      <alignment vertical="center"/>
    </xf>
    <xf numFmtId="1" fontId="2" fillId="0" borderId="841" xfId="0" applyNumberFormat="1" applyFont="1" applyBorder="1" applyAlignment="1">
      <alignment vertical="center"/>
    </xf>
    <xf numFmtId="1" fontId="2" fillId="3" borderId="851" xfId="0" applyNumberFormat="1" applyFont="1" applyFill="1" applyBorder="1" applyAlignment="1">
      <alignment vertical="center"/>
    </xf>
    <xf numFmtId="1" fontId="2" fillId="3" borderId="841" xfId="0" applyNumberFormat="1" applyFont="1" applyFill="1" applyBorder="1" applyAlignment="1">
      <alignment vertical="center"/>
    </xf>
    <xf numFmtId="1" fontId="2" fillId="3" borderId="844" xfId="0" applyNumberFormat="1" applyFont="1" applyFill="1" applyBorder="1" applyAlignment="1">
      <alignment vertical="center"/>
    </xf>
    <xf numFmtId="1" fontId="2" fillId="0" borderId="844" xfId="0" applyNumberFormat="1" applyFont="1" applyBorder="1" applyAlignment="1">
      <alignment horizontal="center" vertical="center" wrapText="1"/>
    </xf>
    <xf numFmtId="1" fontId="2" fillId="0" borderId="847" xfId="0" applyNumberFormat="1" applyFont="1" applyBorder="1" applyAlignment="1">
      <alignment horizontal="center" vertical="center"/>
    </xf>
    <xf numFmtId="1" fontId="2" fillId="0" borderId="842" xfId="0" applyNumberFormat="1" applyFont="1" applyBorder="1" applyAlignment="1">
      <alignment horizontal="center" vertical="center"/>
    </xf>
    <xf numFmtId="1" fontId="2" fillId="3" borderId="844" xfId="0" applyNumberFormat="1" applyFont="1" applyFill="1" applyBorder="1" applyAlignment="1">
      <alignment horizontal="center" vertical="center" wrapText="1"/>
    </xf>
    <xf numFmtId="1" fontId="2" fillId="8" borderId="300" xfId="0" applyNumberFormat="1" applyFont="1" applyFill="1" applyBorder="1" applyProtection="1">
      <protection locked="0"/>
    </xf>
    <xf numFmtId="1" fontId="2" fillId="0" borderId="844" xfId="0" applyNumberFormat="1" applyFont="1" applyBorder="1"/>
    <xf numFmtId="1" fontId="2" fillId="0" borderId="843" xfId="0" applyNumberFormat="1" applyFont="1" applyBorder="1"/>
    <xf numFmtId="1" fontId="2" fillId="0" borderId="849" xfId="0" applyNumberFormat="1" applyFont="1" applyBorder="1"/>
    <xf numFmtId="1" fontId="2" fillId="0" borderId="848" xfId="0" applyNumberFormat="1" applyFont="1" applyBorder="1"/>
    <xf numFmtId="1" fontId="4" fillId="2" borderId="837" xfId="0" applyNumberFormat="1" applyFont="1" applyFill="1" applyBorder="1"/>
    <xf numFmtId="1" fontId="2" fillId="0" borderId="841" xfId="0" applyNumberFormat="1" applyFont="1" applyBorder="1" applyAlignment="1">
      <alignment horizontal="center" vertical="center" wrapText="1"/>
    </xf>
    <xf numFmtId="1" fontId="2" fillId="0" borderId="842" xfId="4" applyNumberFormat="1" applyFont="1" applyBorder="1" applyAlignment="1" applyProtection="1">
      <alignment horizontal="center" vertical="center"/>
      <protection hidden="1"/>
    </xf>
    <xf numFmtId="1" fontId="2" fillId="0" borderId="847" xfId="2" applyNumberFormat="1" applyFont="1" applyBorder="1" applyAlignment="1">
      <alignment horizontal="center" vertical="center" wrapText="1"/>
    </xf>
    <xf numFmtId="1" fontId="2" fillId="0" borderId="844" xfId="2" applyNumberFormat="1" applyFont="1" applyBorder="1" applyAlignment="1">
      <alignment horizontal="center" vertical="center" wrapText="1"/>
    </xf>
    <xf numFmtId="1" fontId="2" fillId="0" borderId="848" xfId="2" applyNumberFormat="1" applyFont="1" applyBorder="1" applyAlignment="1">
      <alignment horizontal="center" vertical="center" wrapText="1"/>
    </xf>
    <xf numFmtId="1" fontId="2" fillId="0" borderId="853" xfId="2" applyNumberFormat="1" applyFont="1" applyBorder="1" applyAlignment="1">
      <alignment horizontal="center" vertical="center" wrapText="1"/>
    </xf>
    <xf numFmtId="1" fontId="2" fillId="0" borderId="849" xfId="2" applyNumberFormat="1" applyFont="1" applyBorder="1" applyAlignment="1">
      <alignment horizontal="center" vertical="center" wrapText="1"/>
    </xf>
    <xf numFmtId="1" fontId="2" fillId="5" borderId="300" xfId="2" applyNumberFormat="1" applyFont="1" applyFill="1" applyBorder="1" applyProtection="1">
      <protection locked="0"/>
    </xf>
    <xf numFmtId="1" fontId="2" fillId="0" borderId="844" xfId="2" applyNumberFormat="1" applyFont="1" applyBorder="1"/>
    <xf numFmtId="1" fontId="2" fillId="0" borderId="843" xfId="2" applyNumberFormat="1" applyFont="1" applyBorder="1"/>
    <xf numFmtId="1" fontId="2" fillId="0" borderId="841" xfId="2" applyNumberFormat="1" applyFont="1" applyBorder="1"/>
    <xf numFmtId="1" fontId="2" fillId="0" borderId="848" xfId="2" applyNumberFormat="1" applyFont="1" applyBorder="1"/>
    <xf numFmtId="1" fontId="2" fillId="0" borderId="853" xfId="2" applyNumberFormat="1" applyFont="1" applyBorder="1"/>
    <xf numFmtId="1" fontId="2" fillId="0" borderId="849" xfId="2" applyNumberFormat="1" applyFont="1" applyBorder="1"/>
    <xf numFmtId="1" fontId="2" fillId="5" borderId="844" xfId="2" applyNumberFormat="1" applyFont="1" applyFill="1" applyBorder="1" applyProtection="1">
      <protection locked="0"/>
    </xf>
    <xf numFmtId="1" fontId="2" fillId="5" borderId="849" xfId="2" applyNumberFormat="1" applyFont="1" applyFill="1" applyBorder="1" applyProtection="1">
      <protection locked="0"/>
    </xf>
    <xf numFmtId="1" fontId="2" fillId="5" borderId="854" xfId="2" applyNumberFormat="1" applyFont="1" applyFill="1" applyBorder="1" applyProtection="1">
      <protection locked="0"/>
    </xf>
    <xf numFmtId="1" fontId="2" fillId="5" borderId="841" xfId="2" applyNumberFormat="1" applyFont="1" applyFill="1" applyBorder="1" applyProtection="1">
      <protection locked="0"/>
    </xf>
    <xf numFmtId="1" fontId="2" fillId="5" borderId="850" xfId="2" applyNumberFormat="1" applyFont="1" applyFill="1" applyBorder="1" applyProtection="1">
      <protection locked="0"/>
    </xf>
    <xf numFmtId="1" fontId="2" fillId="0" borderId="839" xfId="2" applyNumberFormat="1" applyFont="1" applyBorder="1" applyAlignment="1">
      <alignment horizontal="center" vertical="center" wrapText="1"/>
    </xf>
    <xf numFmtId="1" fontId="2" fillId="5" borderId="758" xfId="2" applyNumberFormat="1" applyFont="1" applyFill="1" applyBorder="1" applyProtection="1"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1" fontId="2" fillId="0" borderId="47" xfId="0" applyNumberFormat="1" applyFont="1" applyBorder="1" applyAlignment="1">
      <alignment horizontal="left" vertical="center"/>
    </xf>
    <xf numFmtId="1" fontId="2" fillId="0" borderId="49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left" vertical="center" wrapText="1"/>
    </xf>
    <xf numFmtId="1" fontId="2" fillId="0" borderId="56" xfId="0" applyNumberFormat="1" applyFont="1" applyBorder="1" applyAlignment="1">
      <alignment horizontal="left" vertical="center" wrapText="1"/>
    </xf>
    <xf numFmtId="1" fontId="2" fillId="0" borderId="64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2" fillId="0" borderId="54" xfId="0" applyNumberFormat="1" applyFont="1" applyBorder="1" applyAlignment="1">
      <alignment vertical="center" wrapText="1"/>
    </xf>
    <xf numFmtId="1" fontId="2" fillId="0" borderId="56" xfId="0" applyNumberFormat="1" applyFont="1" applyBorder="1" applyAlignment="1">
      <alignment vertical="center" wrapText="1"/>
    </xf>
    <xf numFmtId="1" fontId="2" fillId="0" borderId="61" xfId="0" applyNumberFormat="1" applyFont="1" applyBorder="1" applyAlignment="1">
      <alignment vertical="center" wrapText="1"/>
    </xf>
    <xf numFmtId="1" fontId="2" fillId="0" borderId="3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left" vertical="center" wrapText="1"/>
    </xf>
    <xf numFmtId="1" fontId="2" fillId="0" borderId="30" xfId="0" applyNumberFormat="1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84" xfId="0" applyNumberFormat="1" applyFont="1" applyBorder="1" applyAlignment="1">
      <alignment horizontal="center" vertical="center" wrapText="1"/>
    </xf>
    <xf numFmtId="1" fontId="2" fillId="0" borderId="85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103" xfId="0" applyNumberFormat="1" applyFont="1" applyBorder="1" applyAlignment="1">
      <alignment horizontal="center" vertical="center" wrapText="1"/>
    </xf>
    <xf numFmtId="1" fontId="2" fillId="0" borderId="104" xfId="0" applyNumberFormat="1" applyFont="1" applyBorder="1" applyAlignment="1">
      <alignment horizontal="center"/>
    </xf>
    <xf numFmtId="1" fontId="2" fillId="0" borderId="105" xfId="0" applyNumberFormat="1" applyFont="1" applyBorder="1" applyAlignment="1">
      <alignment horizontal="left"/>
    </xf>
    <xf numFmtId="1" fontId="2" fillId="0" borderId="50" xfId="0" applyNumberFormat="1" applyFont="1" applyBorder="1" applyAlignment="1">
      <alignment horizontal="left" vertical="center" wrapText="1"/>
    </xf>
    <xf numFmtId="1" fontId="2" fillId="0" borderId="93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 vertical="center" wrapText="1"/>
    </xf>
    <xf numFmtId="1" fontId="2" fillId="0" borderId="5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left"/>
    </xf>
    <xf numFmtId="1" fontId="2" fillId="0" borderId="106" xfId="0" applyNumberFormat="1" applyFont="1" applyBorder="1" applyAlignment="1">
      <alignment horizontal="center" vertical="center" wrapText="1"/>
    </xf>
    <xf numFmtId="1" fontId="2" fillId="0" borderId="107" xfId="0" applyNumberFormat="1" applyFont="1" applyBorder="1" applyAlignment="1">
      <alignment horizontal="center" vertical="center" wrapText="1"/>
    </xf>
    <xf numFmtId="1" fontId="2" fillId="0" borderId="108" xfId="0" applyNumberFormat="1" applyFont="1" applyBorder="1" applyAlignment="1">
      <alignment vertical="center"/>
    </xf>
    <xf numFmtId="1" fontId="10" fillId="0" borderId="109" xfId="0" applyNumberFormat="1" applyFont="1" applyBorder="1"/>
    <xf numFmtId="1" fontId="2" fillId="0" borderId="15" xfId="0" applyNumberFormat="1" applyFont="1" applyBorder="1" applyAlignment="1">
      <alignment vertical="center"/>
    </xf>
    <xf numFmtId="1" fontId="10" fillId="0" borderId="16" xfId="0" applyNumberFormat="1" applyFont="1" applyBorder="1"/>
    <xf numFmtId="1" fontId="2" fillId="0" borderId="38" xfId="0" applyNumberFormat="1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" fontId="2" fillId="0" borderId="128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left"/>
    </xf>
    <xf numFmtId="1" fontId="2" fillId="0" borderId="93" xfId="0" applyNumberFormat="1" applyFont="1" applyBorder="1" applyAlignment="1">
      <alignment horizontal="left"/>
    </xf>
    <xf numFmtId="1" fontId="2" fillId="0" borderId="56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73" xfId="0" applyNumberFormat="1" applyFont="1" applyBorder="1" applyAlignment="1">
      <alignment horizontal="left"/>
    </xf>
    <xf numFmtId="1" fontId="2" fillId="0" borderId="112" xfId="0" applyNumberFormat="1" applyFont="1" applyBorder="1" applyAlignment="1">
      <alignment horizontal="center" vertical="center" wrapText="1"/>
    </xf>
    <xf numFmtId="1" fontId="2" fillId="0" borderId="113" xfId="0" applyNumberFormat="1" applyFont="1" applyBorder="1" applyAlignment="1">
      <alignment horizontal="center" vertical="center" wrapText="1"/>
    </xf>
    <xf numFmtId="1" fontId="2" fillId="0" borderId="116" xfId="0" applyNumberFormat="1" applyFont="1" applyBorder="1" applyAlignment="1">
      <alignment horizontal="center" vertical="center" wrapText="1"/>
    </xf>
    <xf numFmtId="1" fontId="2" fillId="0" borderId="117" xfId="0" applyNumberFormat="1" applyFont="1" applyBorder="1" applyAlignment="1">
      <alignment horizontal="center" vertical="center" wrapText="1"/>
    </xf>
    <xf numFmtId="1" fontId="2" fillId="0" borderId="119" xfId="0" applyNumberFormat="1" applyFont="1" applyBorder="1" applyAlignment="1">
      <alignment horizontal="center" vertical="center" wrapText="1"/>
    </xf>
    <xf numFmtId="1" fontId="2" fillId="0" borderId="122" xfId="0" applyNumberFormat="1" applyFont="1" applyBorder="1" applyAlignment="1">
      <alignment horizontal="center" vertical="center" wrapText="1"/>
    </xf>
    <xf numFmtId="1" fontId="2" fillId="0" borderId="123" xfId="0" applyNumberFormat="1" applyFont="1" applyBorder="1" applyAlignment="1">
      <alignment horizontal="center" vertical="center" wrapText="1"/>
    </xf>
    <xf numFmtId="1" fontId="2" fillId="0" borderId="12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left" vertical="center"/>
    </xf>
    <xf numFmtId="1" fontId="2" fillId="0" borderId="57" xfId="0" applyNumberFormat="1" applyFont="1" applyBorder="1" applyAlignment="1">
      <alignment horizontal="left" vertical="center"/>
    </xf>
    <xf numFmtId="1" fontId="2" fillId="0" borderId="133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 horizontal="left"/>
    </xf>
    <xf numFmtId="1" fontId="6" fillId="2" borderId="0" xfId="0" applyNumberFormat="1" applyFont="1" applyFill="1" applyAlignment="1">
      <alignment wrapText="1"/>
    </xf>
    <xf numFmtId="1" fontId="6" fillId="2" borderId="122" xfId="0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1" fontId="2" fillId="0" borderId="112" xfId="0" applyNumberFormat="1" applyFont="1" applyBorder="1" applyAlignment="1">
      <alignment horizontal="center" vertical="center"/>
    </xf>
    <xf numFmtId="1" fontId="2" fillId="0" borderId="134" xfId="0" applyNumberFormat="1" applyFont="1" applyBorder="1" applyAlignment="1">
      <alignment horizontal="center" vertical="center"/>
    </xf>
    <xf numFmtId="1" fontId="2" fillId="0" borderId="123" xfId="0" applyNumberFormat="1" applyFont="1" applyBorder="1" applyAlignment="1">
      <alignment horizontal="center" vertical="center"/>
    </xf>
    <xf numFmtId="1" fontId="2" fillId="0" borderId="134" xfId="0" applyNumberFormat="1" applyFont="1" applyBorder="1" applyAlignment="1">
      <alignment horizontal="center" vertical="center" wrapText="1"/>
    </xf>
    <xf numFmtId="1" fontId="2" fillId="0" borderId="106" xfId="0" applyNumberFormat="1" applyFont="1" applyBorder="1" applyAlignment="1">
      <alignment horizontal="center" vertical="center"/>
    </xf>
    <xf numFmtId="1" fontId="2" fillId="0" borderId="120" xfId="0" applyNumberFormat="1" applyFont="1" applyBorder="1" applyAlignment="1">
      <alignment horizontal="center" vertical="center"/>
    </xf>
    <xf numFmtId="1" fontId="2" fillId="0" borderId="107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06" xfId="0" applyNumberFormat="1" applyFont="1" applyBorder="1" applyAlignment="1">
      <alignment horizontal="left" vertical="center" wrapText="1"/>
    </xf>
    <xf numFmtId="1" fontId="2" fillId="0" borderId="107" xfId="0" applyNumberFormat="1" applyFont="1" applyBorder="1" applyAlignment="1">
      <alignment horizontal="left" vertical="center" wrapText="1"/>
    </xf>
    <xf numFmtId="1" fontId="2" fillId="3" borderId="120" xfId="0" applyNumberFormat="1" applyFont="1" applyFill="1" applyBorder="1" applyAlignment="1">
      <alignment horizontal="center" vertical="center" wrapText="1"/>
    </xf>
    <xf numFmtId="1" fontId="2" fillId="3" borderId="107" xfId="0" applyNumberFormat="1" applyFont="1" applyFill="1" applyBorder="1" applyAlignment="1">
      <alignment horizontal="center" vertical="center" wrapText="1"/>
    </xf>
    <xf numFmtId="1" fontId="2" fillId="0" borderId="12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26" xfId="0" applyNumberFormat="1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2" fillId="0" borderId="127" xfId="0" applyNumberFormat="1" applyFont="1" applyBorder="1" applyAlignment="1">
      <alignment horizontal="center" vertical="center" wrapText="1"/>
    </xf>
    <xf numFmtId="1" fontId="2" fillId="3" borderId="106" xfId="0" applyNumberFormat="1" applyFont="1" applyFill="1" applyBorder="1" applyAlignment="1">
      <alignment horizontal="center" vertical="center" wrapText="1"/>
    </xf>
    <xf numFmtId="1" fontId="2" fillId="0" borderId="108" xfId="0" applyNumberFormat="1" applyFont="1" applyBorder="1" applyAlignment="1">
      <alignment horizontal="left" vertical="center" wrapText="1"/>
    </xf>
    <xf numFmtId="1" fontId="2" fillId="0" borderId="109" xfId="0" applyNumberFormat="1" applyFont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left"/>
    </xf>
    <xf numFmtId="1" fontId="2" fillId="0" borderId="54" xfId="0" applyNumberFormat="1" applyFont="1" applyBorder="1" applyAlignment="1">
      <alignment horizontal="left" wrapText="1"/>
    </xf>
    <xf numFmtId="1" fontId="2" fillId="0" borderId="56" xfId="0" applyNumberFormat="1" applyFont="1" applyBorder="1" applyAlignment="1">
      <alignment horizontal="left" wrapText="1"/>
    </xf>
    <xf numFmtId="1" fontId="2" fillId="0" borderId="134" xfId="0" applyNumberFormat="1" applyFont="1" applyBorder="1" applyAlignment="1">
      <alignment horizontal="left" wrapText="1"/>
    </xf>
    <xf numFmtId="1" fontId="2" fillId="0" borderId="123" xfId="0" applyNumberFormat="1" applyFont="1" applyBorder="1" applyAlignment="1">
      <alignment horizontal="left" wrapText="1"/>
    </xf>
    <xf numFmtId="1" fontId="6" fillId="2" borderId="8" xfId="0" applyNumberFormat="1" applyFont="1" applyFill="1" applyBorder="1" applyAlignment="1">
      <alignment wrapText="1"/>
    </xf>
    <xf numFmtId="1" fontId="2" fillId="0" borderId="155" xfId="0" applyNumberFormat="1" applyFont="1" applyBorder="1" applyAlignment="1">
      <alignment horizontal="center" vertical="center" wrapText="1"/>
    </xf>
    <xf numFmtId="1" fontId="2" fillId="0" borderId="156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157" xfId="0" applyNumberFormat="1" applyFont="1" applyBorder="1" applyAlignment="1">
      <alignment horizontal="center" vertical="center"/>
    </xf>
    <xf numFmtId="1" fontId="2" fillId="0" borderId="158" xfId="0" applyNumberFormat="1" applyFont="1" applyBorder="1" applyAlignment="1">
      <alignment horizontal="center" vertical="center"/>
    </xf>
    <xf numFmtId="1" fontId="2" fillId="0" borderId="159" xfId="0" applyNumberFormat="1" applyFont="1" applyBorder="1" applyAlignment="1">
      <alignment horizontal="center" vertical="center"/>
    </xf>
    <xf numFmtId="1" fontId="2" fillId="0" borderId="160" xfId="0" applyNumberFormat="1" applyFont="1" applyBorder="1" applyAlignment="1">
      <alignment horizontal="center" vertical="center" wrapText="1"/>
    </xf>
    <xf numFmtId="1" fontId="2" fillId="0" borderId="159" xfId="0" applyNumberFormat="1" applyFont="1" applyBorder="1" applyAlignment="1">
      <alignment horizontal="center" vertical="center" wrapText="1"/>
    </xf>
    <xf numFmtId="1" fontId="2" fillId="0" borderId="146" xfId="0" applyNumberFormat="1" applyFont="1" applyBorder="1" applyAlignment="1">
      <alignment horizontal="center" vertical="center" wrapText="1"/>
    </xf>
    <xf numFmtId="1" fontId="2" fillId="0" borderId="162" xfId="0" applyNumberFormat="1" applyFont="1" applyBorder="1" applyAlignment="1">
      <alignment horizontal="left" vertical="center"/>
    </xf>
    <xf numFmtId="1" fontId="2" fillId="0" borderId="163" xfId="0" applyNumberFormat="1" applyFont="1" applyBorder="1" applyAlignment="1">
      <alignment horizontal="left" vertical="center"/>
    </xf>
    <xf numFmtId="1" fontId="2" fillId="0" borderId="164" xfId="2" applyNumberFormat="1" applyFont="1" applyBorder="1" applyAlignment="1">
      <alignment horizontal="center" vertical="center" wrapText="1"/>
    </xf>
    <xf numFmtId="1" fontId="2" fillId="0" borderId="155" xfId="2" applyNumberFormat="1" applyFont="1" applyBorder="1" applyAlignment="1">
      <alignment horizontal="center" vertical="center" wrapText="1"/>
    </xf>
    <xf numFmtId="1" fontId="2" fillId="0" borderId="22" xfId="2" applyNumberFormat="1" applyFont="1" applyBorder="1" applyAlignment="1">
      <alignment horizontal="center" vertical="center" wrapText="1"/>
    </xf>
    <xf numFmtId="1" fontId="2" fillId="0" borderId="73" xfId="2" applyNumberFormat="1" applyFont="1" applyBorder="1" applyAlignment="1">
      <alignment horizontal="center" vertical="center" wrapText="1"/>
    </xf>
    <xf numFmtId="1" fontId="2" fillId="0" borderId="134" xfId="2" applyNumberFormat="1" applyFont="1" applyBorder="1" applyAlignment="1">
      <alignment horizontal="center" vertical="center" wrapText="1"/>
    </xf>
    <xf numFmtId="1" fontId="2" fillId="0" borderId="123" xfId="2" applyNumberFormat="1" applyFont="1" applyBorder="1" applyAlignment="1">
      <alignment horizontal="center" vertical="center" wrapText="1"/>
    </xf>
    <xf numFmtId="1" fontId="2" fillId="0" borderId="164" xfId="3" applyNumberFormat="1" applyFont="1" applyBorder="1" applyAlignment="1">
      <alignment horizontal="center" vertical="center"/>
    </xf>
    <xf numFmtId="1" fontId="2" fillId="0" borderId="165" xfId="3" applyNumberFormat="1" applyFont="1" applyBorder="1" applyAlignment="1">
      <alignment horizontal="center" vertical="center"/>
    </xf>
    <xf numFmtId="1" fontId="2" fillId="0" borderId="155" xfId="3" applyNumberFormat="1" applyFont="1" applyBorder="1" applyAlignment="1">
      <alignment horizontal="center" vertical="center"/>
    </xf>
    <xf numFmtId="1" fontId="2" fillId="0" borderId="134" xfId="3" applyNumberFormat="1" applyFont="1" applyBorder="1" applyAlignment="1">
      <alignment horizontal="center" vertical="center"/>
    </xf>
    <xf numFmtId="1" fontId="2" fillId="0" borderId="122" xfId="3" applyNumberFormat="1" applyFont="1" applyBorder="1" applyAlignment="1">
      <alignment horizontal="center" vertical="center"/>
    </xf>
    <xf numFmtId="1" fontId="2" fillId="0" borderId="123" xfId="3" applyNumberFormat="1" applyFont="1" applyBorder="1" applyAlignment="1">
      <alignment horizontal="center" vertical="center"/>
    </xf>
    <xf numFmtId="1" fontId="2" fillId="0" borderId="166" xfId="2" quotePrefix="1" applyNumberFormat="1" applyFont="1" applyBorder="1" applyAlignment="1">
      <alignment horizontal="center" vertical="center" wrapText="1"/>
    </xf>
    <xf numFmtId="1" fontId="2" fillId="0" borderId="167" xfId="2" quotePrefix="1" applyNumberFormat="1" applyFont="1" applyBorder="1" applyAlignment="1">
      <alignment horizontal="center" vertical="center" wrapText="1"/>
    </xf>
    <xf numFmtId="1" fontId="2" fillId="0" borderId="166" xfId="2" applyNumberFormat="1" applyFont="1" applyBorder="1" applyAlignment="1">
      <alignment horizontal="center" vertical="center" wrapText="1"/>
    </xf>
    <xf numFmtId="1" fontId="2" fillId="0" borderId="169" xfId="0" applyNumberFormat="1" applyFont="1" applyBorder="1" applyAlignment="1">
      <alignment horizontal="center" vertical="center" wrapText="1"/>
    </xf>
    <xf numFmtId="1" fontId="2" fillId="0" borderId="172" xfId="2" applyNumberFormat="1" applyFont="1" applyBorder="1" applyAlignment="1">
      <alignment horizontal="center" vertical="center" wrapText="1"/>
    </xf>
    <xf numFmtId="1" fontId="2" fillId="0" borderId="40" xfId="2" applyNumberFormat="1" applyFont="1" applyBorder="1" applyAlignment="1">
      <alignment horizontal="center" vertical="center" wrapText="1"/>
    </xf>
    <xf numFmtId="1" fontId="1" fillId="0" borderId="134" xfId="2" applyNumberFormat="1" applyFont="1" applyBorder="1" applyAlignment="1">
      <alignment horizontal="center"/>
    </xf>
    <xf numFmtId="1" fontId="1" fillId="0" borderId="123" xfId="2" applyNumberFormat="1" applyFont="1" applyBorder="1" applyAlignment="1">
      <alignment horizontal="center"/>
    </xf>
    <xf numFmtId="1" fontId="2" fillId="0" borderId="168" xfId="2" quotePrefix="1" applyNumberFormat="1" applyFont="1" applyBorder="1" applyAlignment="1">
      <alignment horizontal="center" vertical="center" wrapText="1"/>
    </xf>
    <xf numFmtId="1" fontId="2" fillId="0" borderId="177" xfId="2" quotePrefix="1" applyNumberFormat="1" applyFont="1" applyBorder="1" applyAlignment="1">
      <alignment horizontal="center" vertical="center" wrapText="1"/>
    </xf>
    <xf numFmtId="1" fontId="2" fillId="0" borderId="178" xfId="2" quotePrefix="1" applyNumberFormat="1" applyFont="1" applyBorder="1" applyAlignment="1">
      <alignment horizontal="center" vertical="center" wrapText="1"/>
    </xf>
    <xf numFmtId="1" fontId="2" fillId="0" borderId="165" xfId="2" applyNumberFormat="1" applyFont="1" applyBorder="1" applyAlignment="1">
      <alignment horizontal="center" vertical="center" wrapText="1"/>
    </xf>
    <xf numFmtId="1" fontId="2" fillId="0" borderId="122" xfId="2" applyNumberFormat="1" applyFont="1" applyBorder="1" applyAlignment="1">
      <alignment horizontal="center" vertical="center" wrapText="1"/>
    </xf>
    <xf numFmtId="1" fontId="1" fillId="0" borderId="165" xfId="2" applyNumberFormat="1" applyFont="1" applyBorder="1" applyAlignment="1" applyProtection="1">
      <alignment horizontal="center" vertical="center" wrapText="1"/>
      <protection locked="0"/>
    </xf>
    <xf numFmtId="1" fontId="1" fillId="0" borderId="155" xfId="2" applyNumberFormat="1" applyFont="1" applyBorder="1" applyAlignment="1" applyProtection="1">
      <alignment horizontal="center" vertical="center" wrapText="1"/>
      <protection locked="0"/>
    </xf>
    <xf numFmtId="1" fontId="1" fillId="0" borderId="122" xfId="2" applyNumberFormat="1" applyFont="1" applyBorder="1" applyAlignment="1" applyProtection="1">
      <alignment horizontal="center" vertical="center" wrapText="1"/>
      <protection locked="0"/>
    </xf>
    <xf numFmtId="1" fontId="1" fillId="0" borderId="123" xfId="2" applyNumberFormat="1" applyFont="1" applyBorder="1" applyAlignment="1" applyProtection="1">
      <alignment horizontal="center" vertical="center" wrapText="1"/>
      <protection locked="0"/>
    </xf>
    <xf numFmtId="1" fontId="2" fillId="0" borderId="168" xfId="0" applyNumberFormat="1" applyFont="1" applyBorder="1" applyAlignment="1">
      <alignment horizontal="center" vertical="center"/>
    </xf>
    <xf numFmtId="1" fontId="2" fillId="0" borderId="161" xfId="0" applyNumberFormat="1" applyFont="1" applyBorder="1" applyAlignment="1">
      <alignment horizontal="center" vertical="center"/>
    </xf>
    <xf numFmtId="1" fontId="2" fillId="0" borderId="168" xfId="2" applyNumberFormat="1" applyFont="1" applyBorder="1" applyAlignment="1">
      <alignment horizontal="left" vertical="center" wrapText="1"/>
    </xf>
    <xf numFmtId="1" fontId="2" fillId="0" borderId="161" xfId="2" applyNumberFormat="1" applyFont="1" applyBorder="1" applyAlignment="1">
      <alignment horizontal="left" vertical="center" wrapText="1"/>
    </xf>
    <xf numFmtId="1" fontId="2" fillId="0" borderId="168" xfId="0" applyNumberFormat="1" applyFont="1" applyBorder="1" applyAlignment="1">
      <alignment horizontal="center" vertical="center" wrapText="1"/>
    </xf>
    <xf numFmtId="1" fontId="2" fillId="0" borderId="161" xfId="0" applyNumberFormat="1" applyFont="1" applyBorder="1" applyAlignment="1">
      <alignment horizontal="center" vertical="center" wrapText="1"/>
    </xf>
    <xf numFmtId="1" fontId="2" fillId="0" borderId="162" xfId="2" applyNumberFormat="1" applyFont="1" applyBorder="1" applyAlignment="1">
      <alignment horizontal="left" vertical="center" wrapText="1"/>
    </xf>
    <xf numFmtId="1" fontId="2" fillId="0" borderId="163" xfId="2" applyNumberFormat="1" applyFont="1" applyBorder="1" applyAlignment="1">
      <alignment horizontal="left" vertical="center" wrapText="1"/>
    </xf>
    <xf numFmtId="1" fontId="2" fillId="0" borderId="54" xfId="2" applyNumberFormat="1" applyFont="1" applyBorder="1" applyAlignment="1">
      <alignment horizontal="left" vertical="center" wrapText="1"/>
    </xf>
    <xf numFmtId="1" fontId="2" fillId="0" borderId="56" xfId="2" applyNumberFormat="1" applyFont="1" applyBorder="1" applyAlignment="1">
      <alignment horizontal="left" vertical="center" wrapText="1"/>
    </xf>
    <xf numFmtId="1" fontId="2" fillId="0" borderId="161" xfId="2" quotePrefix="1" applyNumberFormat="1" applyFont="1" applyBorder="1" applyAlignment="1">
      <alignment horizontal="center" vertical="center" wrapText="1"/>
    </xf>
    <xf numFmtId="1" fontId="2" fillId="0" borderId="166" xfId="0" applyNumberFormat="1" applyFont="1" applyBorder="1" applyAlignment="1">
      <alignment horizontal="center" vertical="center" wrapText="1"/>
    </xf>
    <xf numFmtId="1" fontId="2" fillId="0" borderId="167" xfId="0" applyNumberFormat="1" applyFont="1" applyBorder="1" applyAlignment="1">
      <alignment horizontal="center" vertical="center" wrapText="1"/>
    </xf>
    <xf numFmtId="1" fontId="2" fillId="0" borderId="179" xfId="2" applyNumberFormat="1" applyFont="1" applyBorder="1" applyAlignment="1">
      <alignment horizontal="center" vertical="center" wrapText="1"/>
    </xf>
    <xf numFmtId="1" fontId="2" fillId="0" borderId="149" xfId="2" applyNumberFormat="1" applyFont="1" applyBorder="1" applyAlignment="1">
      <alignment horizontal="center" vertical="center" wrapText="1"/>
    </xf>
    <xf numFmtId="1" fontId="2" fillId="0" borderId="134" xfId="2" applyNumberFormat="1" applyFont="1" applyBorder="1" applyAlignment="1">
      <alignment horizontal="left" vertical="center" wrapText="1"/>
    </xf>
    <xf numFmtId="1" fontId="2" fillId="0" borderId="123" xfId="2" applyNumberFormat="1" applyFont="1" applyBorder="1" applyAlignment="1">
      <alignment horizontal="left" vertical="center" wrapText="1"/>
    </xf>
    <xf numFmtId="1" fontId="2" fillId="0" borderId="177" xfId="0" applyNumberFormat="1" applyFont="1" applyBorder="1" applyAlignment="1">
      <alignment horizontal="center" vertical="center" wrapText="1"/>
    </xf>
    <xf numFmtId="1" fontId="2" fillId="0" borderId="164" xfId="2" applyNumberFormat="1" applyFont="1" applyBorder="1" applyAlignment="1">
      <alignment horizontal="center" vertical="center"/>
    </xf>
    <xf numFmtId="1" fontId="2" fillId="0" borderId="134" xfId="2" applyNumberFormat="1" applyFont="1" applyBorder="1" applyAlignment="1">
      <alignment horizontal="center" vertical="center"/>
    </xf>
    <xf numFmtId="1" fontId="2" fillId="0" borderId="343" xfId="0" applyNumberFormat="1" applyFont="1" applyBorder="1" applyAlignment="1">
      <alignment horizontal="center" vertical="center" wrapText="1"/>
    </xf>
    <xf numFmtId="1" fontId="2" fillId="0" borderId="345" xfId="0" applyNumberFormat="1" applyFont="1" applyBorder="1" applyAlignment="1">
      <alignment horizontal="center" vertical="center" wrapText="1"/>
    </xf>
    <xf numFmtId="1" fontId="2" fillId="0" borderId="348" xfId="0" applyNumberFormat="1" applyFont="1" applyBorder="1" applyAlignment="1">
      <alignment horizontal="center" vertical="center" wrapText="1"/>
    </xf>
    <xf numFmtId="1" fontId="2" fillId="0" borderId="354" xfId="0" applyNumberFormat="1" applyFont="1" applyBorder="1" applyAlignment="1">
      <alignment horizontal="center" vertical="center" wrapText="1"/>
    </xf>
    <xf numFmtId="1" fontId="2" fillId="0" borderId="329" xfId="0" applyNumberFormat="1" applyFont="1" applyBorder="1" applyAlignment="1">
      <alignment horizontal="center" vertical="center" wrapText="1"/>
    </xf>
    <xf numFmtId="1" fontId="3" fillId="2" borderId="192" xfId="0" applyNumberFormat="1" applyFont="1" applyFill="1" applyBorder="1" applyAlignment="1">
      <alignment horizontal="center" vertical="center" wrapText="1"/>
    </xf>
    <xf numFmtId="1" fontId="2" fillId="0" borderId="349" xfId="0" applyNumberFormat="1" applyFont="1" applyBorder="1" applyAlignment="1">
      <alignment horizontal="center" vertical="center" wrapText="1"/>
    </xf>
    <xf numFmtId="1" fontId="2" fillId="0" borderId="353" xfId="0" applyNumberFormat="1" applyFont="1" applyBorder="1" applyAlignment="1">
      <alignment horizontal="center" vertical="center" wrapText="1"/>
    </xf>
    <xf numFmtId="1" fontId="2" fillId="0" borderId="344" xfId="0" applyNumberFormat="1" applyFont="1" applyBorder="1" applyAlignment="1">
      <alignment horizontal="center" vertical="center" wrapText="1"/>
    </xf>
    <xf numFmtId="1" fontId="2" fillId="0" borderId="363" xfId="0" applyNumberFormat="1" applyFont="1" applyBorder="1" applyAlignment="1">
      <alignment horizontal="center" vertical="center" wrapText="1"/>
    </xf>
    <xf numFmtId="1" fontId="2" fillId="0" borderId="193" xfId="0" applyNumberFormat="1" applyFont="1" applyBorder="1" applyAlignment="1">
      <alignment horizontal="center" vertical="center" wrapText="1"/>
    </xf>
    <xf numFmtId="1" fontId="2" fillId="0" borderId="364" xfId="0" applyNumberFormat="1" applyFont="1" applyBorder="1" applyAlignment="1">
      <alignment horizontal="center" vertical="center" wrapText="1"/>
    </xf>
    <xf numFmtId="1" fontId="2" fillId="0" borderId="367" xfId="0" applyNumberFormat="1" applyFont="1" applyBorder="1" applyAlignment="1">
      <alignment horizontal="center" vertical="center" wrapText="1"/>
    </xf>
    <xf numFmtId="1" fontId="2" fillId="0" borderId="366" xfId="0" applyNumberFormat="1" applyFont="1" applyBorder="1" applyAlignment="1">
      <alignment horizontal="center" vertical="center" wrapText="1"/>
    </xf>
    <xf numFmtId="1" fontId="2" fillId="0" borderId="360" xfId="0" applyNumberFormat="1" applyFont="1" applyBorder="1" applyAlignment="1">
      <alignment horizontal="center" vertical="center" wrapText="1"/>
    </xf>
    <xf numFmtId="1" fontId="2" fillId="0" borderId="190" xfId="0" applyNumberFormat="1" applyFont="1" applyBorder="1" applyAlignment="1">
      <alignment horizontal="center" vertical="center" wrapText="1"/>
    </xf>
    <xf numFmtId="1" fontId="2" fillId="0" borderId="187" xfId="0" applyNumberFormat="1" applyFont="1" applyBorder="1" applyAlignment="1">
      <alignment horizontal="center" vertical="center" wrapText="1"/>
    </xf>
    <xf numFmtId="1" fontId="2" fillId="0" borderId="361" xfId="0" applyNumberFormat="1" applyFont="1" applyBorder="1" applyAlignment="1">
      <alignment horizontal="center" vertical="center" wrapText="1"/>
    </xf>
    <xf numFmtId="1" fontId="2" fillId="0" borderId="362" xfId="0" applyNumberFormat="1" applyFont="1" applyBorder="1" applyAlignment="1">
      <alignment horizontal="center" vertical="center" wrapText="1"/>
    </xf>
    <xf numFmtId="1" fontId="2" fillId="0" borderId="203" xfId="0" applyNumberFormat="1" applyFont="1" applyBorder="1" applyAlignment="1">
      <alignment horizontal="center" vertical="center" wrapText="1"/>
    </xf>
    <xf numFmtId="1" fontId="2" fillId="0" borderId="364" xfId="0" applyNumberFormat="1" applyFont="1" applyBorder="1" applyAlignment="1">
      <alignment horizontal="center" vertical="center"/>
    </xf>
    <xf numFmtId="1" fontId="2" fillId="0" borderId="365" xfId="0" applyNumberFormat="1" applyFont="1" applyBorder="1" applyAlignment="1">
      <alignment horizontal="center" vertical="center"/>
    </xf>
    <xf numFmtId="1" fontId="2" fillId="0" borderId="366" xfId="0" applyNumberFormat="1" applyFont="1" applyBorder="1" applyAlignment="1">
      <alignment horizontal="center" vertical="center"/>
    </xf>
    <xf numFmtId="1" fontId="2" fillId="0" borderId="342" xfId="0" applyNumberFormat="1" applyFont="1" applyBorder="1" applyAlignment="1">
      <alignment horizontal="center" vertical="center" wrapText="1"/>
    </xf>
    <xf numFmtId="1" fontId="2" fillId="0" borderId="205" xfId="0" applyNumberFormat="1" applyFont="1" applyBorder="1" applyAlignment="1">
      <alignment horizontal="center" vertical="center" wrapText="1"/>
    </xf>
    <xf numFmtId="1" fontId="2" fillId="0" borderId="206" xfId="0" applyNumberFormat="1" applyFont="1" applyBorder="1" applyAlignment="1">
      <alignment horizontal="center" vertical="center" wrapText="1"/>
    </xf>
    <xf numFmtId="1" fontId="2" fillId="0" borderId="367" xfId="0" applyNumberFormat="1" applyFont="1" applyBorder="1" applyAlignment="1">
      <alignment horizontal="center" vertical="center"/>
    </xf>
    <xf numFmtId="1" fontId="2" fillId="0" borderId="378" xfId="0" applyNumberFormat="1" applyFont="1" applyBorder="1" applyAlignment="1">
      <alignment horizontal="center" vertical="center" wrapText="1"/>
    </xf>
    <xf numFmtId="1" fontId="2" fillId="0" borderId="364" xfId="0" applyNumberFormat="1" applyFont="1" applyBorder="1" applyAlignment="1">
      <alignment horizontal="left" vertical="center"/>
    </xf>
    <xf numFmtId="1" fontId="2" fillId="0" borderId="367" xfId="0" applyNumberFormat="1" applyFont="1" applyBorder="1" applyAlignment="1">
      <alignment horizontal="left" vertical="center"/>
    </xf>
    <xf numFmtId="1" fontId="2" fillId="0" borderId="145" xfId="0" applyNumberFormat="1" applyFont="1" applyBorder="1" applyAlignment="1">
      <alignment horizontal="left" vertical="center"/>
    </xf>
    <xf numFmtId="1" fontId="2" fillId="0" borderId="131" xfId="0" applyNumberFormat="1" applyFont="1" applyBorder="1" applyAlignment="1">
      <alignment horizontal="left" vertical="center"/>
    </xf>
    <xf numFmtId="1" fontId="2" fillId="0" borderId="377" xfId="0" applyNumberFormat="1" applyFont="1" applyBorder="1" applyAlignment="1">
      <alignment vertical="center" wrapText="1"/>
    </xf>
    <xf numFmtId="1" fontId="2" fillId="0" borderId="376" xfId="0" applyNumberFormat="1" applyFont="1" applyBorder="1" applyAlignment="1">
      <alignment vertical="center" wrapText="1"/>
    </xf>
    <xf numFmtId="1" fontId="2" fillId="0" borderId="364" xfId="0" applyNumberFormat="1" applyFont="1" applyBorder="1" applyAlignment="1">
      <alignment vertical="center" wrapText="1"/>
    </xf>
    <xf numFmtId="1" fontId="2" fillId="0" borderId="367" xfId="0" applyNumberFormat="1" applyFont="1" applyBorder="1" applyAlignment="1">
      <alignment vertical="center" wrapText="1"/>
    </xf>
    <xf numFmtId="1" fontId="2" fillId="0" borderId="342" xfId="0" applyNumberFormat="1" applyFont="1" applyBorder="1" applyAlignment="1">
      <alignment horizontal="center" vertical="center"/>
    </xf>
    <xf numFmtId="1" fontId="2" fillId="0" borderId="205" xfId="0" applyNumberFormat="1" applyFont="1" applyBorder="1" applyAlignment="1">
      <alignment horizontal="center" vertical="center"/>
    </xf>
    <xf numFmtId="1" fontId="2" fillId="0" borderId="187" xfId="0" applyNumberFormat="1" applyFont="1" applyBorder="1" applyAlignment="1">
      <alignment horizontal="center" vertical="center"/>
    </xf>
    <xf numFmtId="1" fontId="2" fillId="0" borderId="193" xfId="0" applyNumberFormat="1" applyFont="1" applyBorder="1" applyAlignment="1">
      <alignment horizontal="center" vertical="center"/>
    </xf>
    <xf numFmtId="1" fontId="2" fillId="0" borderId="329" xfId="0" applyNumberFormat="1" applyFont="1" applyBorder="1" applyAlignment="1">
      <alignment horizontal="center" vertical="center"/>
    </xf>
    <xf numFmtId="1" fontId="2" fillId="0" borderId="365" xfId="0" applyNumberFormat="1" applyFont="1" applyBorder="1" applyAlignment="1">
      <alignment horizontal="center" vertical="center" wrapText="1"/>
    </xf>
    <xf numFmtId="1" fontId="2" fillId="0" borderId="207" xfId="0" applyNumberFormat="1" applyFont="1" applyBorder="1" applyAlignment="1">
      <alignment horizontal="center" vertical="center" wrapText="1"/>
    </xf>
    <xf numFmtId="1" fontId="2" fillId="0" borderId="330" xfId="0" applyNumberFormat="1" applyFont="1" applyBorder="1" applyAlignment="1">
      <alignment horizontal="center" vertical="center" wrapText="1"/>
    </xf>
    <xf numFmtId="1" fontId="2" fillId="0" borderId="385" xfId="0" applyNumberFormat="1" applyFont="1" applyBorder="1" applyAlignment="1">
      <alignment horizontal="center" vertical="center" wrapText="1"/>
    </xf>
    <xf numFmtId="1" fontId="2" fillId="0" borderId="386" xfId="0" applyNumberFormat="1" applyFont="1" applyBorder="1" applyAlignment="1">
      <alignment horizontal="center"/>
    </xf>
    <xf numFmtId="1" fontId="2" fillId="0" borderId="105" xfId="0" applyNumberFormat="1" applyFont="1" applyBorder="1" applyAlignment="1">
      <alignment horizontal="left" vertical="center" wrapText="1"/>
    </xf>
    <xf numFmtId="1" fontId="2" fillId="0" borderId="387" xfId="0" applyNumberFormat="1" applyFont="1" applyBorder="1" applyAlignment="1">
      <alignment horizontal="center" vertical="center" wrapText="1"/>
    </xf>
    <xf numFmtId="1" fontId="2" fillId="0" borderId="388" xfId="0" applyNumberFormat="1" applyFont="1" applyBorder="1" applyAlignment="1">
      <alignment horizontal="center" vertical="center" wrapText="1"/>
    </xf>
    <xf numFmtId="1" fontId="2" fillId="0" borderId="389" xfId="0" applyNumberFormat="1" applyFont="1" applyBorder="1" applyAlignment="1">
      <alignment vertical="center"/>
    </xf>
    <xf numFmtId="1" fontId="10" fillId="0" borderId="390" xfId="0" applyNumberFormat="1" applyFont="1" applyBorder="1"/>
    <xf numFmtId="1" fontId="10" fillId="0" borderId="329" xfId="0" applyNumberFormat="1" applyFont="1" applyBorder="1"/>
    <xf numFmtId="1" fontId="2" fillId="0" borderId="190" xfId="0" applyNumberFormat="1" applyFont="1" applyBorder="1" applyAlignment="1">
      <alignment horizontal="left" vertical="center" wrapText="1"/>
    </xf>
    <xf numFmtId="1" fontId="2" fillId="0" borderId="405" xfId="0" applyNumberFormat="1" applyFont="1" applyBorder="1" applyAlignment="1">
      <alignment horizontal="left"/>
    </xf>
    <xf numFmtId="1" fontId="2" fillId="0" borderId="376" xfId="0" applyNumberFormat="1" applyFont="1" applyBorder="1" applyAlignment="1">
      <alignment horizontal="left"/>
    </xf>
    <xf numFmtId="1" fontId="2" fillId="0" borderId="193" xfId="0" applyNumberFormat="1" applyFont="1" applyBorder="1" applyAlignment="1">
      <alignment horizontal="left"/>
    </xf>
    <xf numFmtId="1" fontId="2" fillId="0" borderId="393" xfId="0" applyNumberFormat="1" applyFont="1" applyBorder="1" applyAlignment="1">
      <alignment horizontal="center" vertical="center" wrapText="1"/>
    </xf>
    <xf numFmtId="1" fontId="2" fillId="0" borderId="394" xfId="0" applyNumberFormat="1" applyFont="1" applyBorder="1" applyAlignment="1">
      <alignment horizontal="center" vertical="center" wrapText="1"/>
    </xf>
    <xf numFmtId="1" fontId="2" fillId="0" borderId="396" xfId="0" applyNumberFormat="1" applyFont="1" applyBorder="1" applyAlignment="1">
      <alignment horizontal="center" vertical="center" wrapText="1"/>
    </xf>
    <xf numFmtId="1" fontId="2" fillId="0" borderId="397" xfId="0" applyNumberFormat="1" applyFont="1" applyBorder="1" applyAlignment="1">
      <alignment horizontal="center" vertical="center" wrapText="1"/>
    </xf>
    <xf numFmtId="1" fontId="2" fillId="0" borderId="400" xfId="0" applyNumberFormat="1" applyFont="1" applyBorder="1" applyAlignment="1">
      <alignment horizontal="center" vertical="center" wrapText="1"/>
    </xf>
    <xf numFmtId="1" fontId="2" fillId="0" borderId="398" xfId="0" applyNumberFormat="1" applyFont="1" applyBorder="1" applyAlignment="1">
      <alignment horizontal="center" vertical="center" wrapText="1"/>
    </xf>
    <xf numFmtId="1" fontId="2" fillId="0" borderId="374" xfId="0" applyNumberFormat="1" applyFont="1" applyBorder="1" applyAlignment="1">
      <alignment horizontal="left" vertical="center"/>
    </xf>
    <xf numFmtId="1" fontId="6" fillId="2" borderId="0" xfId="0" applyNumberFormat="1" applyFont="1" applyFill="1" applyAlignment="1">
      <alignment horizontal="left" wrapText="1"/>
    </xf>
    <xf numFmtId="1" fontId="2" fillId="0" borderId="393" xfId="0" applyNumberFormat="1" applyFont="1" applyBorder="1" applyAlignment="1">
      <alignment horizontal="center" vertical="center"/>
    </xf>
    <xf numFmtId="1" fontId="2" fillId="0" borderId="407" xfId="0" applyNumberFormat="1" applyFont="1" applyBorder="1" applyAlignment="1">
      <alignment horizontal="center" vertical="center"/>
    </xf>
    <xf numFmtId="1" fontId="2" fillId="0" borderId="400" xfId="0" applyNumberFormat="1" applyFont="1" applyBorder="1" applyAlignment="1">
      <alignment horizontal="center" vertical="center"/>
    </xf>
    <xf numFmtId="1" fontId="2" fillId="0" borderId="407" xfId="0" applyNumberFormat="1" applyFont="1" applyBorder="1" applyAlignment="1">
      <alignment horizontal="center" vertical="center" wrapText="1"/>
    </xf>
    <xf numFmtId="1" fontId="2" fillId="0" borderId="387" xfId="0" applyNumberFormat="1" applyFont="1" applyBorder="1" applyAlignment="1">
      <alignment horizontal="center" vertical="center"/>
    </xf>
    <xf numFmtId="1" fontId="2" fillId="0" borderId="398" xfId="0" applyNumberFormat="1" applyFont="1" applyBorder="1" applyAlignment="1">
      <alignment horizontal="center" vertical="center"/>
    </xf>
    <xf numFmtId="1" fontId="2" fillId="0" borderId="388" xfId="0" applyNumberFormat="1" applyFont="1" applyBorder="1" applyAlignment="1">
      <alignment horizontal="center" vertical="center"/>
    </xf>
    <xf numFmtId="1" fontId="2" fillId="0" borderId="374" xfId="0" applyNumberFormat="1" applyFont="1" applyBorder="1" applyAlignment="1">
      <alignment horizontal="center" vertical="center" wrapText="1"/>
    </xf>
    <xf numFmtId="1" fontId="2" fillId="0" borderId="387" xfId="0" applyNumberFormat="1" applyFont="1" applyBorder="1" applyAlignment="1">
      <alignment horizontal="left" vertical="center" wrapText="1"/>
    </xf>
    <xf numFmtId="1" fontId="2" fillId="0" borderId="388" xfId="0" applyNumberFormat="1" applyFont="1" applyBorder="1" applyAlignment="1">
      <alignment horizontal="left" vertical="center" wrapText="1"/>
    </xf>
    <xf numFmtId="1" fontId="2" fillId="3" borderId="398" xfId="0" applyNumberFormat="1" applyFont="1" applyFill="1" applyBorder="1" applyAlignment="1">
      <alignment horizontal="center" vertical="center" wrapText="1"/>
    </xf>
    <xf numFmtId="1" fontId="2" fillId="3" borderId="388" xfId="0" applyNumberFormat="1" applyFont="1" applyFill="1" applyBorder="1" applyAlignment="1">
      <alignment horizontal="center" vertical="center" wrapText="1"/>
    </xf>
    <xf numFmtId="1" fontId="2" fillId="0" borderId="403" xfId="0" applyNumberFormat="1" applyFont="1" applyBorder="1" applyAlignment="1">
      <alignment horizontal="center" vertical="center" wrapText="1"/>
    </xf>
    <xf numFmtId="1" fontId="2" fillId="0" borderId="408" xfId="0" applyNumberFormat="1" applyFont="1" applyBorder="1" applyAlignment="1">
      <alignment horizontal="center" vertical="center" wrapText="1"/>
    </xf>
    <xf numFmtId="1" fontId="2" fillId="0" borderId="404" xfId="0" applyNumberFormat="1" applyFont="1" applyBorder="1" applyAlignment="1">
      <alignment horizontal="center" vertical="center" wrapText="1"/>
    </xf>
    <xf numFmtId="1" fontId="2" fillId="3" borderId="387" xfId="0" applyNumberFormat="1" applyFont="1" applyFill="1" applyBorder="1" applyAlignment="1">
      <alignment horizontal="center" vertical="center" wrapText="1"/>
    </xf>
    <xf numFmtId="1" fontId="2" fillId="0" borderId="389" xfId="0" applyNumberFormat="1" applyFont="1" applyBorder="1" applyAlignment="1">
      <alignment horizontal="left" vertical="center" wrapText="1"/>
    </xf>
    <xf numFmtId="1" fontId="2" fillId="0" borderId="390" xfId="0" applyNumberFormat="1" applyFont="1" applyBorder="1" applyAlignment="1">
      <alignment horizontal="left" vertical="center" wrapText="1"/>
    </xf>
    <xf numFmtId="1" fontId="2" fillId="0" borderId="407" xfId="0" applyNumberFormat="1" applyFont="1" applyBorder="1" applyAlignment="1">
      <alignment horizontal="left" wrapText="1"/>
    </xf>
    <xf numFmtId="1" fontId="2" fillId="0" borderId="400" xfId="0" applyNumberFormat="1" applyFont="1" applyBorder="1" applyAlignment="1">
      <alignment horizontal="left" wrapText="1"/>
    </xf>
    <xf numFmtId="1" fontId="6" fillId="2" borderId="206" xfId="0" applyNumberFormat="1" applyFont="1" applyFill="1" applyBorder="1" applyAlignment="1">
      <alignment wrapText="1"/>
    </xf>
    <xf numFmtId="1" fontId="2" fillId="0" borderId="375" xfId="0" applyNumberFormat="1" applyFont="1" applyBorder="1" applyAlignment="1">
      <alignment horizontal="center" vertical="center" wrapText="1"/>
    </xf>
    <xf numFmtId="1" fontId="2" fillId="0" borderId="403" xfId="0" applyNumberFormat="1" applyFont="1" applyBorder="1" applyAlignment="1">
      <alignment horizontal="center" vertical="center"/>
    </xf>
    <xf numFmtId="1" fontId="2" fillId="0" borderId="408" xfId="0" applyNumberFormat="1" applyFont="1" applyBorder="1" applyAlignment="1">
      <alignment horizontal="center" vertical="center"/>
    </xf>
    <xf numFmtId="1" fontId="2" fillId="0" borderId="404" xfId="0" applyNumberFormat="1" applyFont="1" applyBorder="1" applyAlignment="1">
      <alignment horizontal="center" vertical="center"/>
    </xf>
    <xf numFmtId="1" fontId="2" fillId="0" borderId="402" xfId="0" applyNumberFormat="1" applyFont="1" applyBorder="1" applyAlignment="1">
      <alignment horizontal="center" vertical="center" wrapText="1"/>
    </xf>
    <xf numFmtId="1" fontId="2" fillId="0" borderId="389" xfId="0" applyNumberFormat="1" applyFont="1" applyBorder="1" applyAlignment="1">
      <alignment horizontal="left" vertical="center"/>
    </xf>
    <xf numFmtId="1" fontId="2" fillId="0" borderId="390" xfId="0" applyNumberFormat="1" applyFont="1" applyBorder="1" applyAlignment="1">
      <alignment horizontal="left" vertical="center"/>
    </xf>
    <xf numFmtId="1" fontId="2" fillId="0" borderId="393" xfId="2" applyNumberFormat="1" applyFont="1" applyBorder="1" applyAlignment="1">
      <alignment horizontal="center" vertical="center" wrapText="1"/>
    </xf>
    <xf numFmtId="1" fontId="2" fillId="0" borderId="205" xfId="2" applyNumberFormat="1" applyFont="1" applyBorder="1" applyAlignment="1">
      <alignment horizontal="center" vertical="center" wrapText="1"/>
    </xf>
    <xf numFmtId="1" fontId="2" fillId="0" borderId="187" xfId="2" applyNumberFormat="1" applyFont="1" applyBorder="1" applyAlignment="1">
      <alignment horizontal="center" vertical="center" wrapText="1"/>
    </xf>
    <xf numFmtId="1" fontId="2" fillId="0" borderId="193" xfId="2" applyNumberFormat="1" applyFont="1" applyBorder="1" applyAlignment="1">
      <alignment horizontal="center" vertical="center" wrapText="1"/>
    </xf>
    <xf numFmtId="1" fontId="2" fillId="0" borderId="407" xfId="2" applyNumberFormat="1" applyFont="1" applyBorder="1" applyAlignment="1">
      <alignment horizontal="center" vertical="center" wrapText="1"/>
    </xf>
    <xf numFmtId="1" fontId="2" fillId="0" borderId="400" xfId="2" applyNumberFormat="1" applyFont="1" applyBorder="1" applyAlignment="1">
      <alignment horizontal="center" vertical="center" wrapText="1"/>
    </xf>
    <xf numFmtId="1" fontId="2" fillId="0" borderId="393" xfId="3" applyNumberFormat="1" applyFont="1" applyBorder="1" applyAlignment="1">
      <alignment horizontal="center" vertical="center"/>
    </xf>
    <xf numFmtId="1" fontId="2" fillId="0" borderId="206" xfId="3" applyNumberFormat="1" applyFont="1" applyBorder="1" applyAlignment="1">
      <alignment horizontal="center" vertical="center"/>
    </xf>
    <xf numFmtId="1" fontId="2" fillId="0" borderId="205" xfId="3" applyNumberFormat="1" applyFont="1" applyBorder="1" applyAlignment="1">
      <alignment horizontal="center" vertical="center"/>
    </xf>
    <xf numFmtId="1" fontId="2" fillId="0" borderId="407" xfId="3" applyNumberFormat="1" applyFont="1" applyBorder="1" applyAlignment="1">
      <alignment horizontal="center" vertical="center"/>
    </xf>
    <xf numFmtId="1" fontId="2" fillId="0" borderId="400" xfId="3" applyNumberFormat="1" applyFont="1" applyBorder="1" applyAlignment="1">
      <alignment horizontal="center" vertical="center"/>
    </xf>
    <xf numFmtId="1" fontId="2" fillId="0" borderId="386" xfId="2" quotePrefix="1" applyNumberFormat="1" applyFont="1" applyBorder="1" applyAlignment="1">
      <alignment horizontal="center" vertical="center" wrapText="1"/>
    </xf>
    <xf numFmtId="1" fontId="2" fillId="0" borderId="415" xfId="2" quotePrefix="1" applyNumberFormat="1" applyFont="1" applyBorder="1" applyAlignment="1">
      <alignment horizontal="center" vertical="center" wrapText="1"/>
    </xf>
    <xf numFmtId="1" fontId="2" fillId="0" borderId="386" xfId="2" applyNumberFormat="1" applyFont="1" applyBorder="1" applyAlignment="1">
      <alignment horizontal="center" vertical="center" wrapText="1"/>
    </xf>
    <xf numFmtId="1" fontId="2" fillId="0" borderId="416" xfId="0" applyNumberFormat="1" applyFont="1" applyBorder="1" applyAlignment="1">
      <alignment horizontal="center" vertical="center" wrapText="1"/>
    </xf>
    <xf numFmtId="1" fontId="2" fillId="0" borderId="385" xfId="2" applyNumberFormat="1" applyFont="1" applyBorder="1" applyAlignment="1">
      <alignment horizontal="center" vertical="center" wrapText="1"/>
    </xf>
    <xf numFmtId="1" fontId="1" fillId="0" borderId="407" xfId="2" applyNumberFormat="1" applyFont="1" applyBorder="1" applyAlignment="1">
      <alignment horizontal="center"/>
    </xf>
    <xf numFmtId="1" fontId="1" fillId="0" borderId="400" xfId="2" applyNumberFormat="1" applyFont="1" applyBorder="1" applyAlignment="1">
      <alignment horizontal="center"/>
    </xf>
    <xf numFmtId="1" fontId="2" fillId="0" borderId="387" xfId="2" quotePrefix="1" applyNumberFormat="1" applyFont="1" applyBorder="1" applyAlignment="1">
      <alignment horizontal="center" vertical="center" wrapText="1"/>
    </xf>
    <xf numFmtId="1" fontId="2" fillId="0" borderId="398" xfId="2" quotePrefix="1" applyNumberFormat="1" applyFont="1" applyBorder="1" applyAlignment="1">
      <alignment horizontal="center" vertical="center" wrapText="1"/>
    </xf>
    <xf numFmtId="1" fontId="2" fillId="0" borderId="418" xfId="2" quotePrefix="1" applyNumberFormat="1" applyFont="1" applyBorder="1" applyAlignment="1">
      <alignment horizontal="center" vertical="center" wrapText="1"/>
    </xf>
    <xf numFmtId="1" fontId="2" fillId="0" borderId="206" xfId="2" applyNumberFormat="1" applyFont="1" applyBorder="1" applyAlignment="1">
      <alignment horizontal="center" vertical="center" wrapText="1"/>
    </xf>
    <xf numFmtId="1" fontId="1" fillId="0" borderId="206" xfId="2" applyNumberFormat="1" applyFont="1" applyBorder="1" applyAlignment="1" applyProtection="1">
      <alignment horizontal="center" vertical="center" wrapText="1"/>
      <protection locked="0"/>
    </xf>
    <xf numFmtId="1" fontId="1" fillId="0" borderId="205" xfId="2" applyNumberFormat="1" applyFont="1" applyBorder="1" applyAlignment="1" applyProtection="1">
      <alignment horizontal="center" vertical="center" wrapText="1"/>
      <protection locked="0"/>
    </xf>
    <xf numFmtId="1" fontId="1" fillId="0" borderId="400" xfId="2" applyNumberFormat="1" applyFont="1" applyBorder="1" applyAlignment="1" applyProtection="1">
      <alignment horizontal="center" vertical="center" wrapText="1"/>
      <protection locked="0"/>
    </xf>
    <xf numFmtId="1" fontId="2" fillId="0" borderId="387" xfId="2" applyNumberFormat="1" applyFont="1" applyBorder="1" applyAlignment="1">
      <alignment horizontal="left" vertical="center" wrapText="1"/>
    </xf>
    <xf numFmtId="1" fontId="2" fillId="0" borderId="388" xfId="2" applyNumberFormat="1" applyFont="1" applyBorder="1" applyAlignment="1">
      <alignment horizontal="left" vertical="center" wrapText="1"/>
    </xf>
    <xf numFmtId="1" fontId="2" fillId="0" borderId="389" xfId="2" applyNumberFormat="1" applyFont="1" applyBorder="1" applyAlignment="1">
      <alignment horizontal="left" vertical="center" wrapText="1"/>
    </xf>
    <xf numFmtId="1" fontId="2" fillId="0" borderId="390" xfId="2" applyNumberFormat="1" applyFont="1" applyBorder="1" applyAlignment="1">
      <alignment horizontal="left" vertical="center" wrapText="1"/>
    </xf>
    <xf numFmtId="1" fontId="2" fillId="0" borderId="388" xfId="2" quotePrefix="1" applyNumberFormat="1" applyFont="1" applyBorder="1" applyAlignment="1">
      <alignment horizontal="center" vertical="center" wrapText="1"/>
    </xf>
    <xf numFmtId="1" fontId="2" fillId="0" borderId="386" xfId="0" applyNumberFormat="1" applyFont="1" applyBorder="1" applyAlignment="1">
      <alignment horizontal="center" vertical="center" wrapText="1"/>
    </xf>
    <xf numFmtId="1" fontId="2" fillId="0" borderId="415" xfId="0" applyNumberFormat="1" applyFont="1" applyBorder="1" applyAlignment="1">
      <alignment horizontal="center" vertical="center" wrapText="1"/>
    </xf>
    <xf numFmtId="1" fontId="2" fillId="0" borderId="207" xfId="2" applyNumberFormat="1" applyFont="1" applyBorder="1" applyAlignment="1">
      <alignment horizontal="center" vertical="center" wrapText="1"/>
    </xf>
    <xf numFmtId="1" fontId="2" fillId="0" borderId="414" xfId="2" applyNumberFormat="1" applyFont="1" applyBorder="1" applyAlignment="1">
      <alignment horizontal="center" vertical="center" wrapText="1"/>
    </xf>
    <xf numFmtId="1" fontId="2" fillId="0" borderId="407" xfId="2" applyNumberFormat="1" applyFont="1" applyBorder="1" applyAlignment="1">
      <alignment horizontal="left" vertical="center" wrapText="1"/>
    </xf>
    <xf numFmtId="1" fontId="2" fillId="0" borderId="400" xfId="2" applyNumberFormat="1" applyFont="1" applyBorder="1" applyAlignment="1">
      <alignment horizontal="left" vertical="center" wrapText="1"/>
    </xf>
    <xf numFmtId="1" fontId="2" fillId="0" borderId="393" xfId="2" applyNumberFormat="1" applyFont="1" applyBorder="1" applyAlignment="1">
      <alignment horizontal="center" vertical="center"/>
    </xf>
    <xf numFmtId="1" fontId="2" fillId="0" borderId="407" xfId="2" applyNumberFormat="1" applyFont="1" applyBorder="1" applyAlignment="1">
      <alignment horizontal="center" vertical="center"/>
    </xf>
    <xf numFmtId="1" fontId="2" fillId="0" borderId="420" xfId="0" applyNumberFormat="1" applyFont="1" applyBorder="1" applyAlignment="1">
      <alignment horizontal="center" vertical="center" wrapText="1"/>
    </xf>
    <xf numFmtId="1" fontId="2" fillId="0" borderId="201" xfId="0" applyNumberFormat="1" applyFont="1" applyBorder="1" applyAlignment="1">
      <alignment horizontal="center" vertical="center" wrapText="1"/>
    </xf>
    <xf numFmtId="1" fontId="2" fillId="0" borderId="199" xfId="0" applyNumberFormat="1" applyFont="1" applyBorder="1" applyAlignment="1">
      <alignment horizontal="center" vertical="center" wrapText="1"/>
    </xf>
    <xf numFmtId="1" fontId="2" fillId="0" borderId="418" xfId="0" applyNumberFormat="1" applyFont="1" applyBorder="1" applyAlignment="1">
      <alignment horizontal="center" vertical="center" wrapText="1"/>
    </xf>
    <xf numFmtId="1" fontId="2" fillId="0" borderId="428" xfId="0" applyNumberFormat="1" applyFont="1" applyBorder="1" applyAlignment="1">
      <alignment horizontal="center" vertical="center" wrapText="1"/>
    </xf>
    <xf numFmtId="1" fontId="2" fillId="0" borderId="230" xfId="0" applyNumberFormat="1" applyFont="1" applyBorder="1" applyAlignment="1">
      <alignment horizontal="center" vertical="center" wrapText="1"/>
    </xf>
    <xf numFmtId="1" fontId="2" fillId="0" borderId="418" xfId="0" applyNumberFormat="1" applyFont="1" applyBorder="1" applyAlignment="1">
      <alignment horizontal="center" vertical="center"/>
    </xf>
    <xf numFmtId="1" fontId="2" fillId="0" borderId="238" xfId="0" applyNumberFormat="1" applyFont="1" applyBorder="1" applyAlignment="1">
      <alignment horizontal="center" vertical="center" wrapText="1"/>
    </xf>
    <xf numFmtId="1" fontId="2" fillId="0" borderId="232" xfId="0" applyNumberFormat="1" applyFont="1" applyBorder="1" applyAlignment="1">
      <alignment horizontal="center" vertical="center"/>
    </xf>
    <xf numFmtId="1" fontId="2" fillId="0" borderId="242" xfId="0" applyNumberFormat="1" applyFont="1" applyBorder="1" applyAlignment="1">
      <alignment horizontal="center" vertical="center"/>
    </xf>
    <xf numFmtId="1" fontId="2" fillId="0" borderId="233" xfId="0" applyNumberFormat="1" applyFont="1" applyBorder="1" applyAlignment="1">
      <alignment horizontal="center" vertical="center"/>
    </xf>
    <xf numFmtId="1" fontId="2" fillId="0" borderId="232" xfId="0" applyNumberFormat="1" applyFont="1" applyBorder="1" applyAlignment="1">
      <alignment horizontal="center" vertical="center" wrapText="1"/>
    </xf>
    <xf numFmtId="1" fontId="2" fillId="0" borderId="233" xfId="0" applyNumberFormat="1" applyFont="1" applyBorder="1" applyAlignment="1">
      <alignment horizontal="center" vertical="center" wrapText="1"/>
    </xf>
    <xf numFmtId="1" fontId="2" fillId="0" borderId="231" xfId="0" applyNumberFormat="1" applyFont="1" applyBorder="1" applyAlignment="1">
      <alignment horizontal="center" vertical="center" wrapText="1"/>
    </xf>
    <xf numFmtId="1" fontId="2" fillId="0" borderId="232" xfId="0" applyNumberFormat="1" applyFont="1" applyBorder="1" applyAlignment="1">
      <alignment horizontal="left" vertical="center"/>
    </xf>
    <xf numFmtId="1" fontId="2" fillId="0" borderId="233" xfId="0" applyNumberFormat="1" applyFont="1" applyBorder="1" applyAlignment="1">
      <alignment horizontal="left" vertical="center"/>
    </xf>
    <xf numFmtId="1" fontId="2" fillId="0" borderId="429" xfId="0" applyNumberFormat="1" applyFont="1" applyBorder="1" applyAlignment="1">
      <alignment horizontal="left" vertical="center"/>
    </xf>
    <xf numFmtId="1" fontId="2" fillId="0" borderId="389" xfId="0" applyNumberFormat="1" applyFont="1" applyBorder="1" applyAlignment="1">
      <alignment vertical="center" wrapText="1"/>
    </xf>
    <xf numFmtId="1" fontId="2" fillId="0" borderId="235" xfId="0" applyNumberFormat="1" applyFont="1" applyBorder="1" applyAlignment="1">
      <alignment vertical="center" wrapText="1"/>
    </xf>
    <xf numFmtId="1" fontId="2" fillId="0" borderId="232" xfId="0" applyNumberFormat="1" applyFont="1" applyBorder="1" applyAlignment="1">
      <alignment vertical="center" wrapText="1"/>
    </xf>
    <xf numFmtId="1" fontId="2" fillId="0" borderId="233" xfId="0" applyNumberFormat="1" applyFont="1" applyBorder="1" applyAlignment="1">
      <alignment vertical="center" wrapText="1"/>
    </xf>
    <xf numFmtId="1" fontId="2" fillId="0" borderId="238" xfId="0" applyNumberFormat="1" applyFont="1" applyBorder="1" applyAlignment="1">
      <alignment horizontal="center" vertical="center"/>
    </xf>
    <xf numFmtId="1" fontId="2" fillId="0" borderId="201" xfId="0" applyNumberFormat="1" applyFont="1" applyBorder="1" applyAlignment="1">
      <alignment horizontal="center" vertical="center"/>
    </xf>
    <xf numFmtId="1" fontId="2" fillId="0" borderId="242" xfId="0" applyNumberFormat="1" applyFont="1" applyBorder="1" applyAlignment="1">
      <alignment horizontal="center" vertical="center" wrapText="1"/>
    </xf>
    <xf numFmtId="1" fontId="2" fillId="0" borderId="260" xfId="0" applyNumberFormat="1" applyFont="1" applyBorder="1" applyAlignment="1">
      <alignment horizontal="center" vertical="center" wrapText="1"/>
    </xf>
    <xf numFmtId="1" fontId="2" fillId="0" borderId="298" xfId="0" applyNumberFormat="1" applyFont="1" applyBorder="1" applyAlignment="1">
      <alignment horizontal="center" vertical="center" wrapText="1"/>
    </xf>
    <xf numFmtId="1" fontId="2" fillId="0" borderId="202" xfId="0" applyNumberFormat="1" applyFont="1" applyBorder="1" applyAlignment="1">
      <alignment horizontal="center" vertical="center" wrapText="1"/>
    </xf>
    <xf numFmtId="1" fontId="2" fillId="0" borderId="430" xfId="0" applyNumberFormat="1" applyFont="1" applyBorder="1" applyAlignment="1">
      <alignment horizontal="left" vertical="center" wrapText="1"/>
    </xf>
    <xf numFmtId="1" fontId="2" fillId="0" borderId="134" xfId="0" applyNumberFormat="1" applyFont="1" applyBorder="1" applyAlignment="1">
      <alignment vertical="center"/>
    </xf>
    <xf numFmtId="1" fontId="10" fillId="0" borderId="201" xfId="0" applyNumberFormat="1" applyFont="1" applyBorder="1"/>
    <xf numFmtId="1" fontId="2" fillId="0" borderId="248" xfId="0" applyNumberFormat="1" applyFont="1" applyBorder="1" applyAlignment="1">
      <alignment horizontal="left"/>
    </xf>
    <xf numFmtId="1" fontId="2" fillId="0" borderId="244" xfId="0" applyNumberFormat="1" applyFont="1" applyBorder="1" applyAlignment="1">
      <alignment horizontal="left"/>
    </xf>
    <xf numFmtId="1" fontId="2" fillId="0" borderId="434" xfId="0" applyNumberFormat="1" applyFont="1" applyBorder="1" applyAlignment="1">
      <alignment horizontal="center" vertical="center"/>
    </xf>
    <xf numFmtId="1" fontId="2" fillId="0" borderId="434" xfId="0" applyNumberFormat="1" applyFont="1" applyBorder="1" applyAlignment="1">
      <alignment horizontal="center" vertical="center" wrapText="1"/>
    </xf>
    <xf numFmtId="1" fontId="2" fillId="0" borderId="420" xfId="0" applyNumberFormat="1" applyFont="1" applyBorder="1" applyAlignment="1">
      <alignment horizontal="center" vertical="center"/>
    </xf>
    <xf numFmtId="1" fontId="2" fillId="0" borderId="420" xfId="0" applyNumberFormat="1" applyFont="1" applyBorder="1" applyAlignment="1">
      <alignment horizontal="left" vertical="center" wrapText="1"/>
    </xf>
    <xf numFmtId="1" fontId="2" fillId="3" borderId="42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wrapText="1"/>
    </xf>
    <xf numFmtId="1" fontId="2" fillId="0" borderId="434" xfId="0" applyNumberFormat="1" applyFont="1" applyBorder="1" applyAlignment="1">
      <alignment horizontal="left" wrapText="1"/>
    </xf>
    <xf numFmtId="1" fontId="2" fillId="0" borderId="424" xfId="0" applyNumberFormat="1" applyFont="1" applyBorder="1" applyAlignment="1">
      <alignment horizontal="center" vertical="center" wrapText="1"/>
    </xf>
    <xf numFmtId="1" fontId="2" fillId="0" borderId="15" xfId="2" applyNumberFormat="1" applyFont="1" applyBorder="1" applyAlignment="1">
      <alignment horizontal="center" vertical="center" wrapText="1"/>
    </xf>
    <xf numFmtId="1" fontId="2" fillId="0" borderId="434" xfId="2" applyNumberFormat="1" applyFont="1" applyBorder="1" applyAlignment="1">
      <alignment horizontal="center" vertical="center" wrapText="1"/>
    </xf>
    <xf numFmtId="1" fontId="2" fillId="0" borderId="15" xfId="3" applyNumberFormat="1" applyFont="1" applyBorder="1" applyAlignment="1">
      <alignment horizontal="center" vertical="center"/>
    </xf>
    <xf numFmtId="1" fontId="2" fillId="0" borderId="434" xfId="3" applyNumberFormat="1" applyFont="1" applyBorder="1" applyAlignment="1">
      <alignment horizontal="center" vertical="center"/>
    </xf>
    <xf numFmtId="1" fontId="2" fillId="0" borderId="428" xfId="2" applyNumberFormat="1" applyFont="1" applyBorder="1" applyAlignment="1">
      <alignment horizontal="center" vertical="center" wrapText="1"/>
    </xf>
    <xf numFmtId="1" fontId="1" fillId="0" borderId="15" xfId="2" applyNumberFormat="1" applyFont="1" applyBorder="1" applyAlignment="1">
      <alignment horizontal="center"/>
    </xf>
    <xf numFmtId="1" fontId="1" fillId="0" borderId="434" xfId="2" applyNumberFormat="1" applyFont="1" applyBorder="1" applyAlignment="1">
      <alignment horizontal="center"/>
    </xf>
    <xf numFmtId="1" fontId="1" fillId="0" borderId="434" xfId="2" applyNumberFormat="1" applyFont="1" applyBorder="1" applyAlignment="1" applyProtection="1">
      <alignment horizontal="center" vertical="center" wrapText="1"/>
      <protection locked="0"/>
    </xf>
    <xf numFmtId="1" fontId="2" fillId="0" borderId="420" xfId="2" applyNumberFormat="1" applyFont="1" applyBorder="1" applyAlignment="1">
      <alignment horizontal="left" vertical="center" wrapText="1"/>
    </xf>
    <xf numFmtId="1" fontId="2" fillId="0" borderId="420" xfId="2" quotePrefix="1" applyNumberFormat="1" applyFont="1" applyBorder="1" applyAlignment="1">
      <alignment horizontal="center" vertical="center" wrapText="1"/>
    </xf>
    <xf numFmtId="1" fontId="2" fillId="0" borderId="298" xfId="2" applyNumberFormat="1" applyFont="1" applyBorder="1" applyAlignment="1">
      <alignment horizontal="center" vertical="center" wrapText="1"/>
    </xf>
    <xf numFmtId="1" fontId="2" fillId="0" borderId="436" xfId="2" applyNumberFormat="1" applyFont="1" applyBorder="1" applyAlignment="1">
      <alignment horizontal="center" vertical="center" wrapText="1"/>
    </xf>
    <xf numFmtId="1" fontId="2" fillId="0" borderId="15" xfId="2" applyNumberFormat="1" applyFont="1" applyBorder="1" applyAlignment="1">
      <alignment horizontal="left" vertical="center" wrapText="1"/>
    </xf>
    <xf numFmtId="1" fontId="2" fillId="0" borderId="434" xfId="2" applyNumberFormat="1" applyFont="1" applyBorder="1" applyAlignment="1">
      <alignment horizontal="left" vertical="center" wrapText="1"/>
    </xf>
    <xf numFmtId="1" fontId="2" fillId="0" borderId="15" xfId="2" applyNumberFormat="1" applyFont="1" applyBorder="1" applyAlignment="1">
      <alignment horizontal="center" vertical="center"/>
    </xf>
    <xf numFmtId="1" fontId="2" fillId="0" borderId="442" xfId="0" applyNumberFormat="1" applyFont="1" applyBorder="1" applyAlignment="1">
      <alignment horizontal="center" vertical="center" wrapText="1"/>
    </xf>
    <xf numFmtId="1" fontId="2" fillId="0" borderId="443" xfId="0" applyNumberFormat="1" applyFont="1" applyBorder="1" applyAlignment="1">
      <alignment horizontal="center" vertical="center" wrapText="1"/>
    </xf>
    <xf numFmtId="1" fontId="2" fillId="0" borderId="441" xfId="0" applyNumberFormat="1" applyFont="1" applyBorder="1" applyAlignment="1">
      <alignment horizontal="center" vertical="center" wrapText="1"/>
    </xf>
    <xf numFmtId="1" fontId="2" fillId="0" borderId="446" xfId="0" applyNumberFormat="1" applyFont="1" applyBorder="1" applyAlignment="1">
      <alignment horizontal="center" vertical="center" wrapText="1"/>
    </xf>
    <xf numFmtId="1" fontId="2" fillId="0" borderId="455" xfId="0" applyNumberFormat="1" applyFont="1" applyBorder="1" applyAlignment="1">
      <alignment horizontal="center" vertical="center" wrapText="1"/>
    </xf>
    <xf numFmtId="1" fontId="2" fillId="0" borderId="447" xfId="0" applyNumberFormat="1" applyFont="1" applyBorder="1" applyAlignment="1">
      <alignment horizontal="center" vertical="center" wrapText="1"/>
    </xf>
    <xf numFmtId="1" fontId="2" fillId="0" borderId="448" xfId="0" applyNumberFormat="1" applyFont="1" applyBorder="1" applyAlignment="1">
      <alignment horizontal="center" vertical="center" wrapText="1"/>
    </xf>
    <xf numFmtId="1" fontId="2" fillId="0" borderId="460" xfId="0" applyNumberFormat="1" applyFont="1" applyBorder="1" applyAlignment="1">
      <alignment horizontal="center" vertical="center" wrapText="1"/>
    </xf>
    <xf numFmtId="1" fontId="2" fillId="0" borderId="459" xfId="0" applyNumberFormat="1" applyFont="1" applyBorder="1" applyAlignment="1">
      <alignment horizontal="center" vertical="center" wrapText="1"/>
    </xf>
    <xf numFmtId="1" fontId="2" fillId="0" borderId="442" xfId="0" applyNumberFormat="1" applyFont="1" applyBorder="1" applyAlignment="1">
      <alignment horizontal="center" vertical="center"/>
    </xf>
    <xf numFmtId="1" fontId="2" fillId="0" borderId="448" xfId="0" applyNumberFormat="1" applyFont="1" applyBorder="1" applyAlignment="1">
      <alignment horizontal="center" vertical="center"/>
    </xf>
    <xf numFmtId="1" fontId="2" fillId="0" borderId="460" xfId="0" applyNumberFormat="1" applyFont="1" applyBorder="1" applyAlignment="1">
      <alignment horizontal="center" vertical="center"/>
    </xf>
    <xf numFmtId="1" fontId="2" fillId="0" borderId="443" xfId="0" applyNumberFormat="1" applyFont="1" applyBorder="1" applyAlignment="1">
      <alignment horizontal="center" vertical="center"/>
    </xf>
    <xf numFmtId="1" fontId="2" fillId="0" borderId="442" xfId="0" applyNumberFormat="1" applyFont="1" applyBorder="1" applyAlignment="1">
      <alignment horizontal="left" vertical="center"/>
    </xf>
    <xf numFmtId="1" fontId="2" fillId="0" borderId="443" xfId="0" applyNumberFormat="1" applyFont="1" applyBorder="1" applyAlignment="1">
      <alignment horizontal="left" vertical="center"/>
    </xf>
    <xf numFmtId="1" fontId="2" fillId="0" borderId="444" xfId="0" applyNumberFormat="1" applyFont="1" applyBorder="1" applyAlignment="1">
      <alignment vertical="center" wrapText="1"/>
    </xf>
    <xf numFmtId="1" fontId="2" fillId="0" borderId="445" xfId="0" applyNumberFormat="1" applyFont="1" applyBorder="1" applyAlignment="1">
      <alignment vertical="center" wrapText="1"/>
    </xf>
    <xf numFmtId="1" fontId="2" fillId="0" borderId="442" xfId="0" applyNumberFormat="1" applyFont="1" applyBorder="1" applyAlignment="1">
      <alignment vertical="center" wrapText="1"/>
    </xf>
    <xf numFmtId="1" fontId="2" fillId="0" borderId="443" xfId="0" applyNumberFormat="1" applyFont="1" applyBorder="1" applyAlignment="1">
      <alignment vertical="center" wrapText="1"/>
    </xf>
    <xf numFmtId="1" fontId="2" fillId="0" borderId="455" xfId="0" applyNumberFormat="1" applyFont="1" applyBorder="1" applyAlignment="1">
      <alignment horizontal="center" vertical="center"/>
    </xf>
    <xf numFmtId="1" fontId="2" fillId="0" borderId="446" xfId="0" applyNumberFormat="1" applyFont="1" applyBorder="1" applyAlignment="1">
      <alignment horizontal="center" vertical="center"/>
    </xf>
    <xf numFmtId="1" fontId="2" fillId="0" borderId="466" xfId="0" applyNumberFormat="1" applyFont="1" applyBorder="1" applyAlignment="1">
      <alignment horizontal="center" vertical="center" wrapText="1"/>
    </xf>
    <xf numFmtId="1" fontId="2" fillId="0" borderId="436" xfId="0" applyNumberFormat="1" applyFont="1" applyBorder="1" applyAlignment="1">
      <alignment horizontal="center" vertical="center" wrapText="1"/>
    </xf>
    <xf numFmtId="1" fontId="2" fillId="0" borderId="471" xfId="0" applyNumberFormat="1" applyFont="1" applyBorder="1" applyAlignment="1">
      <alignment horizontal="center" vertical="center" wrapText="1"/>
    </xf>
    <xf numFmtId="1" fontId="2" fillId="0" borderId="472" xfId="0" applyNumberFormat="1" applyFont="1" applyBorder="1" applyAlignment="1">
      <alignment horizontal="center"/>
    </xf>
    <xf numFmtId="1" fontId="2" fillId="0" borderId="468" xfId="0" applyNumberFormat="1" applyFont="1" applyBorder="1" applyAlignment="1">
      <alignment vertical="center" wrapText="1"/>
    </xf>
    <xf numFmtId="1" fontId="2" fillId="0" borderId="473" xfId="0" applyNumberFormat="1" applyFont="1" applyBorder="1" applyAlignment="1">
      <alignment horizontal="center" vertical="center" wrapText="1"/>
    </xf>
    <xf numFmtId="1" fontId="2" fillId="0" borderId="474" xfId="0" applyNumberFormat="1" applyFont="1" applyBorder="1" applyAlignment="1">
      <alignment horizontal="center" vertical="center" wrapText="1"/>
    </xf>
    <xf numFmtId="1" fontId="2" fillId="0" borderId="444" xfId="0" applyNumberFormat="1" applyFont="1" applyBorder="1" applyAlignment="1">
      <alignment vertical="center"/>
    </xf>
    <xf numFmtId="1" fontId="10" fillId="0" borderId="475" xfId="0" applyNumberFormat="1" applyFont="1" applyBorder="1"/>
    <xf numFmtId="1" fontId="2" fillId="0" borderId="407" xfId="0" applyNumberFormat="1" applyFont="1" applyBorder="1" applyAlignment="1">
      <alignment vertical="center"/>
    </xf>
    <xf numFmtId="1" fontId="10" fillId="0" borderId="434" xfId="0" applyNumberFormat="1" applyFont="1" applyBorder="1"/>
    <xf numFmtId="1" fontId="2" fillId="0" borderId="451" xfId="0" applyNumberFormat="1" applyFont="1" applyBorder="1" applyAlignment="1">
      <alignment horizontal="left"/>
    </xf>
    <xf numFmtId="1" fontId="2" fillId="0" borderId="445" xfId="0" applyNumberFormat="1" applyFont="1" applyBorder="1" applyAlignment="1">
      <alignment horizontal="left"/>
    </xf>
    <xf numFmtId="1" fontId="2" fillId="0" borderId="478" xfId="0" applyNumberFormat="1" applyFont="1" applyBorder="1" applyAlignment="1">
      <alignment horizontal="center" vertical="center" wrapText="1"/>
    </xf>
    <xf numFmtId="1" fontId="2" fillId="0" borderId="479" xfId="0" applyNumberFormat="1" applyFont="1" applyBorder="1" applyAlignment="1">
      <alignment horizontal="center" vertical="center" wrapText="1"/>
    </xf>
    <xf numFmtId="1" fontId="2" fillId="0" borderId="481" xfId="0" applyNumberFormat="1" applyFont="1" applyBorder="1" applyAlignment="1">
      <alignment horizontal="center" vertical="center" wrapText="1"/>
    </xf>
    <xf numFmtId="1" fontId="2" fillId="0" borderId="482" xfId="0" applyNumberFormat="1" applyFont="1" applyBorder="1" applyAlignment="1">
      <alignment horizontal="center" vertical="center" wrapText="1"/>
    </xf>
    <xf numFmtId="1" fontId="2" fillId="0" borderId="485" xfId="0" applyNumberFormat="1" applyFont="1" applyBorder="1" applyAlignment="1">
      <alignment horizontal="center" vertical="center" wrapText="1"/>
    </xf>
    <xf numFmtId="1" fontId="2" fillId="0" borderId="483" xfId="0" applyNumberFormat="1" applyFont="1" applyBorder="1" applyAlignment="1">
      <alignment horizontal="center" vertical="center" wrapText="1"/>
    </xf>
    <xf numFmtId="1" fontId="2" fillId="0" borderId="439" xfId="0" applyNumberFormat="1" applyFont="1" applyBorder="1" applyAlignment="1">
      <alignment horizontal="left" vertical="center"/>
    </xf>
    <xf numFmtId="1" fontId="2" fillId="0" borderId="478" xfId="0" applyNumberFormat="1" applyFont="1" applyBorder="1" applyAlignment="1">
      <alignment horizontal="center" vertical="center"/>
    </xf>
    <xf numFmtId="1" fontId="2" fillId="0" borderId="492" xfId="0" applyNumberFormat="1" applyFont="1" applyBorder="1" applyAlignment="1">
      <alignment horizontal="center" vertical="center"/>
    </xf>
    <xf numFmtId="1" fontId="2" fillId="0" borderId="485" xfId="0" applyNumberFormat="1" applyFont="1" applyBorder="1" applyAlignment="1">
      <alignment horizontal="center" vertical="center"/>
    </xf>
    <xf numFmtId="1" fontId="2" fillId="0" borderId="492" xfId="0" applyNumberFormat="1" applyFont="1" applyBorder="1" applyAlignment="1">
      <alignment horizontal="center" vertical="center" wrapText="1"/>
    </xf>
    <xf numFmtId="1" fontId="2" fillId="0" borderId="473" xfId="0" applyNumberFormat="1" applyFont="1" applyBorder="1" applyAlignment="1">
      <alignment horizontal="center" vertical="center"/>
    </xf>
    <xf numFmtId="1" fontId="2" fillId="0" borderId="483" xfId="0" applyNumberFormat="1" applyFont="1" applyBorder="1" applyAlignment="1">
      <alignment horizontal="center" vertical="center"/>
    </xf>
    <xf numFmtId="1" fontId="2" fillId="0" borderId="474" xfId="0" applyNumberFormat="1" applyFont="1" applyBorder="1" applyAlignment="1">
      <alignment horizontal="center" vertical="center"/>
    </xf>
    <xf numFmtId="1" fontId="2" fillId="0" borderId="439" xfId="0" applyNumberFormat="1" applyFont="1" applyBorder="1" applyAlignment="1">
      <alignment horizontal="center" vertical="center" wrapText="1"/>
    </xf>
    <xf numFmtId="1" fontId="2" fillId="0" borderId="473" xfId="0" applyNumberFormat="1" applyFont="1" applyBorder="1" applyAlignment="1">
      <alignment horizontal="left" vertical="center" wrapText="1"/>
    </xf>
    <xf numFmtId="1" fontId="2" fillId="0" borderId="474" xfId="0" applyNumberFormat="1" applyFont="1" applyBorder="1" applyAlignment="1">
      <alignment horizontal="left" vertical="center" wrapText="1"/>
    </xf>
    <xf numFmtId="1" fontId="2" fillId="3" borderId="483" xfId="0" applyNumberFormat="1" applyFont="1" applyFill="1" applyBorder="1" applyAlignment="1">
      <alignment horizontal="center" vertical="center" wrapText="1"/>
    </xf>
    <xf numFmtId="1" fontId="2" fillId="3" borderId="474" xfId="0" applyNumberFormat="1" applyFont="1" applyFill="1" applyBorder="1" applyAlignment="1">
      <alignment horizontal="center" vertical="center" wrapText="1"/>
    </xf>
    <xf numFmtId="1" fontId="2" fillId="0" borderId="488" xfId="0" applyNumberFormat="1" applyFont="1" applyBorder="1" applyAlignment="1">
      <alignment horizontal="center" vertical="center" wrapText="1"/>
    </xf>
    <xf numFmtId="1" fontId="2" fillId="0" borderId="493" xfId="0" applyNumberFormat="1" applyFont="1" applyBorder="1" applyAlignment="1">
      <alignment horizontal="center" vertical="center" wrapText="1"/>
    </xf>
    <xf numFmtId="1" fontId="2" fillId="0" borderId="489" xfId="0" applyNumberFormat="1" applyFont="1" applyBorder="1" applyAlignment="1">
      <alignment horizontal="center" vertical="center" wrapText="1"/>
    </xf>
    <xf numFmtId="1" fontId="2" fillId="3" borderId="473" xfId="0" applyNumberFormat="1" applyFont="1" applyFill="1" applyBorder="1" applyAlignment="1">
      <alignment horizontal="center" vertical="center" wrapText="1"/>
    </xf>
    <xf numFmtId="1" fontId="2" fillId="0" borderId="444" xfId="0" applyNumberFormat="1" applyFont="1" applyBorder="1" applyAlignment="1">
      <alignment horizontal="left" vertical="center" wrapText="1"/>
    </xf>
    <xf numFmtId="1" fontId="2" fillId="0" borderId="475" xfId="0" applyNumberFormat="1" applyFont="1" applyBorder="1" applyAlignment="1">
      <alignment horizontal="left" vertical="center" wrapText="1"/>
    </xf>
    <xf numFmtId="1" fontId="2" fillId="12" borderId="407" xfId="0" applyNumberFormat="1" applyFont="1" applyFill="1" applyBorder="1" applyAlignment="1">
      <alignment horizontal="left" wrapText="1"/>
    </xf>
    <xf numFmtId="1" fontId="2" fillId="12" borderId="434" xfId="0" applyNumberFormat="1" applyFont="1" applyFill="1" applyBorder="1" applyAlignment="1">
      <alignment horizontal="left" wrapText="1"/>
    </xf>
    <xf numFmtId="1" fontId="6" fillId="2" borderId="447" xfId="0" applyNumberFormat="1" applyFont="1" applyFill="1" applyBorder="1" applyAlignment="1">
      <alignment wrapText="1"/>
    </xf>
    <xf numFmtId="1" fontId="2" fillId="0" borderId="245" xfId="0" applyNumberFormat="1" applyFont="1" applyBorder="1" applyAlignment="1">
      <alignment horizontal="center" vertical="center" wrapText="1"/>
    </xf>
    <xf numFmtId="1" fontId="2" fillId="0" borderId="488" xfId="0" applyNumberFormat="1" applyFont="1" applyBorder="1" applyAlignment="1">
      <alignment horizontal="center" vertical="center"/>
    </xf>
    <xf numFmtId="1" fontId="2" fillId="0" borderId="493" xfId="0" applyNumberFormat="1" applyFont="1" applyBorder="1" applyAlignment="1">
      <alignment horizontal="center" vertical="center"/>
    </xf>
    <xf numFmtId="1" fontId="2" fillId="0" borderId="489" xfId="0" applyNumberFormat="1" applyFont="1" applyBorder="1" applyAlignment="1">
      <alignment horizontal="center" vertical="center"/>
    </xf>
    <xf numFmtId="1" fontId="2" fillId="0" borderId="217" xfId="0" applyNumberFormat="1" applyFont="1" applyBorder="1" applyAlignment="1">
      <alignment horizontal="center" vertical="center" wrapText="1"/>
    </xf>
    <xf numFmtId="1" fontId="2" fillId="0" borderId="444" xfId="0" applyNumberFormat="1" applyFont="1" applyBorder="1" applyAlignment="1">
      <alignment horizontal="left" vertical="center"/>
    </xf>
    <xf numFmtId="1" fontId="2" fillId="0" borderId="475" xfId="0" applyNumberFormat="1" applyFont="1" applyBorder="1" applyAlignment="1">
      <alignment horizontal="left" vertical="center"/>
    </xf>
    <xf numFmtId="1" fontId="2" fillId="0" borderId="208" xfId="2" applyNumberFormat="1" applyFont="1" applyBorder="1" applyAlignment="1">
      <alignment horizontal="center" vertical="center" wrapText="1"/>
    </xf>
    <xf numFmtId="1" fontId="2" fillId="0" borderId="208" xfId="3" applyNumberFormat="1" applyFont="1" applyBorder="1" applyAlignment="1">
      <alignment horizontal="center" vertical="center"/>
    </xf>
    <xf numFmtId="1" fontId="2" fillId="0" borderId="219" xfId="2" quotePrefix="1" applyNumberFormat="1" applyFont="1" applyBorder="1" applyAlignment="1">
      <alignment horizontal="center" vertical="center" wrapText="1"/>
    </xf>
    <xf numFmtId="1" fontId="2" fillId="0" borderId="250" xfId="2" quotePrefix="1" applyNumberFormat="1" applyFont="1" applyBorder="1" applyAlignment="1">
      <alignment horizontal="center" vertical="center" wrapText="1"/>
    </xf>
    <xf numFmtId="1" fontId="2" fillId="0" borderId="219" xfId="2" applyNumberFormat="1" applyFont="1" applyBorder="1" applyAlignment="1">
      <alignment horizontal="center" vertical="center" wrapText="1"/>
    </xf>
    <xf numFmtId="1" fontId="2" fillId="0" borderId="498" xfId="0" applyNumberFormat="1" applyFont="1" applyBorder="1" applyAlignment="1">
      <alignment horizontal="center" vertical="center" wrapText="1"/>
    </xf>
    <xf numFmtId="1" fontId="2" fillId="0" borderId="212" xfId="2" applyNumberFormat="1" applyFont="1" applyBorder="1" applyAlignment="1">
      <alignment horizontal="center" vertical="center" wrapText="1"/>
    </xf>
    <xf numFmtId="1" fontId="2" fillId="0" borderId="220" xfId="2" quotePrefix="1" applyNumberFormat="1" applyFont="1" applyBorder="1" applyAlignment="1">
      <alignment horizontal="center" vertical="center" wrapText="1"/>
    </xf>
    <xf numFmtId="1" fontId="2" fillId="0" borderId="221" xfId="2" quotePrefix="1" applyNumberFormat="1" applyFont="1" applyBorder="1" applyAlignment="1">
      <alignment horizontal="center" vertical="center" wrapText="1"/>
    </xf>
    <xf numFmtId="1" fontId="2" fillId="0" borderId="222" xfId="2" quotePrefix="1" applyNumberFormat="1" applyFont="1" applyBorder="1" applyAlignment="1">
      <alignment horizontal="center" vertical="center" wrapText="1"/>
    </xf>
    <xf numFmtId="1" fontId="2" fillId="0" borderId="220" xfId="0" applyNumberFormat="1" applyFont="1" applyBorder="1" applyAlignment="1">
      <alignment horizontal="center" vertical="center"/>
    </xf>
    <xf numFmtId="1" fontId="2" fillId="0" borderId="218" xfId="0" applyNumberFormat="1" applyFont="1" applyBorder="1" applyAlignment="1">
      <alignment horizontal="center" vertical="center"/>
    </xf>
    <xf numFmtId="1" fontId="2" fillId="0" borderId="220" xfId="2" applyNumberFormat="1" applyFont="1" applyBorder="1" applyAlignment="1">
      <alignment horizontal="left" vertical="center" wrapText="1"/>
    </xf>
    <xf numFmtId="1" fontId="2" fillId="0" borderId="218" xfId="2" applyNumberFormat="1" applyFont="1" applyBorder="1" applyAlignment="1">
      <alignment horizontal="left" vertical="center" wrapText="1"/>
    </xf>
    <xf numFmtId="1" fontId="2" fillId="0" borderId="220" xfId="0" applyNumberFormat="1" applyFont="1" applyBorder="1" applyAlignment="1">
      <alignment horizontal="center" vertical="center" wrapText="1"/>
    </xf>
    <xf numFmtId="1" fontId="2" fillId="0" borderId="218" xfId="0" applyNumberFormat="1" applyFont="1" applyBorder="1" applyAlignment="1">
      <alignment horizontal="center" vertical="center" wrapText="1"/>
    </xf>
    <xf numFmtId="1" fontId="2" fillId="0" borderId="444" xfId="2" applyNumberFormat="1" applyFont="1" applyBorder="1" applyAlignment="1">
      <alignment horizontal="left" vertical="center" wrapText="1"/>
    </xf>
    <xf numFmtId="1" fontId="2" fillId="0" borderId="475" xfId="2" applyNumberFormat="1" applyFont="1" applyBorder="1" applyAlignment="1">
      <alignment horizontal="left" vertical="center" wrapText="1"/>
    </xf>
    <xf numFmtId="1" fontId="2" fillId="0" borderId="218" xfId="2" quotePrefix="1" applyNumberFormat="1" applyFont="1" applyBorder="1" applyAlignment="1">
      <alignment horizontal="center" vertical="center" wrapText="1"/>
    </xf>
    <xf numFmtId="1" fontId="2" fillId="0" borderId="219" xfId="0" applyNumberFormat="1" applyFont="1" applyBorder="1" applyAlignment="1">
      <alignment horizontal="center" vertical="center" wrapText="1"/>
    </xf>
    <xf numFmtId="1" fontId="2" fillId="0" borderId="250" xfId="0" applyNumberFormat="1" applyFont="1" applyBorder="1" applyAlignment="1">
      <alignment horizontal="center" vertical="center" wrapText="1"/>
    </xf>
    <xf numFmtId="1" fontId="2" fillId="0" borderId="221" xfId="0" applyNumberFormat="1" applyFont="1" applyBorder="1" applyAlignment="1">
      <alignment horizontal="center" vertical="center" wrapText="1"/>
    </xf>
    <xf numFmtId="1" fontId="2" fillId="0" borderId="208" xfId="2" applyNumberFormat="1" applyFont="1" applyBorder="1" applyAlignment="1">
      <alignment horizontal="center" vertical="center"/>
    </xf>
    <xf numFmtId="1" fontId="2" fillId="0" borderId="508" xfId="0" applyNumberFormat="1" applyFont="1" applyBorder="1" applyAlignment="1">
      <alignment horizontal="center" vertical="center" wrapText="1"/>
    </xf>
    <xf numFmtId="1" fontId="2" fillId="0" borderId="510" xfId="0" applyNumberFormat="1" applyFont="1" applyBorder="1" applyAlignment="1">
      <alignment horizontal="center" vertical="center" wrapText="1"/>
    </xf>
    <xf numFmtId="1" fontId="2" fillId="0" borderId="504" xfId="0" applyNumberFormat="1" applyFont="1" applyBorder="1" applyAlignment="1">
      <alignment horizontal="center" vertical="center" wrapText="1"/>
    </xf>
    <xf numFmtId="1" fontId="2" fillId="0" borderId="507" xfId="0" applyNumberFormat="1" applyFont="1" applyBorder="1" applyAlignment="1">
      <alignment horizontal="center" vertical="center" wrapText="1"/>
    </xf>
    <xf numFmtId="1" fontId="2" fillId="0" borderId="505" xfId="0" applyNumberFormat="1" applyFont="1" applyBorder="1" applyAlignment="1">
      <alignment horizontal="center" vertical="center" wrapText="1"/>
    </xf>
    <xf numFmtId="1" fontId="2" fillId="0" borderId="506" xfId="0" applyNumberFormat="1" applyFont="1" applyBorder="1" applyAlignment="1">
      <alignment horizontal="center" vertical="center" wrapText="1"/>
    </xf>
    <xf numFmtId="1" fontId="2" fillId="0" borderId="509" xfId="0" applyNumberFormat="1" applyFont="1" applyBorder="1" applyAlignment="1">
      <alignment horizontal="center" vertical="center" wrapText="1"/>
    </xf>
    <xf numFmtId="1" fontId="2" fillId="0" borderId="525" xfId="0" applyNumberFormat="1" applyFont="1" applyBorder="1" applyAlignment="1">
      <alignment horizontal="center" vertical="center" wrapText="1"/>
    </xf>
    <xf numFmtId="1" fontId="2" fillId="0" borderId="524" xfId="0" applyNumberFormat="1" applyFont="1" applyBorder="1" applyAlignment="1">
      <alignment horizontal="center" vertical="center" wrapText="1"/>
    </xf>
    <xf numFmtId="1" fontId="2" fillId="0" borderId="508" xfId="0" applyNumberFormat="1" applyFont="1" applyBorder="1" applyAlignment="1">
      <alignment horizontal="center" vertical="center"/>
    </xf>
    <xf numFmtId="1" fontId="2" fillId="0" borderId="509" xfId="0" applyNumberFormat="1" applyFont="1" applyBorder="1" applyAlignment="1">
      <alignment horizontal="center" vertical="center"/>
    </xf>
    <xf numFmtId="1" fontId="2" fillId="0" borderId="525" xfId="0" applyNumberFormat="1" applyFont="1" applyBorder="1" applyAlignment="1">
      <alignment horizontal="center" vertical="center"/>
    </xf>
    <xf numFmtId="1" fontId="2" fillId="0" borderId="530" xfId="0" applyNumberFormat="1" applyFont="1" applyBorder="1" applyAlignment="1">
      <alignment vertical="center" wrapText="1"/>
    </xf>
    <xf numFmtId="1" fontId="2" fillId="0" borderId="533" xfId="0" applyNumberFormat="1" applyFont="1" applyBorder="1" applyAlignment="1">
      <alignment horizontal="center" vertical="center" wrapText="1"/>
    </xf>
    <xf numFmtId="1" fontId="2" fillId="0" borderId="534" xfId="0" applyNumberFormat="1" applyFont="1" applyBorder="1" applyAlignment="1">
      <alignment horizontal="center"/>
    </xf>
    <xf numFmtId="1" fontId="2" fillId="0" borderId="535" xfId="0" applyNumberFormat="1" applyFont="1" applyBorder="1" applyAlignment="1">
      <alignment horizontal="center" vertical="center" wrapText="1"/>
    </xf>
    <xf numFmtId="1" fontId="2" fillId="0" borderId="536" xfId="0" applyNumberFormat="1" applyFont="1" applyBorder="1" applyAlignment="1">
      <alignment horizontal="center" vertical="center" wrapText="1"/>
    </xf>
    <xf numFmtId="1" fontId="2" fillId="0" borderId="537" xfId="0" applyNumberFormat="1" applyFont="1" applyBorder="1" applyAlignment="1">
      <alignment vertical="center"/>
    </xf>
    <xf numFmtId="1" fontId="10" fillId="0" borderId="538" xfId="0" applyNumberFormat="1" applyFont="1" applyBorder="1"/>
    <xf numFmtId="1" fontId="2" fillId="0" borderId="492" xfId="0" applyNumberFormat="1" applyFont="1" applyBorder="1" applyAlignment="1">
      <alignment vertical="center"/>
    </xf>
    <xf numFmtId="1" fontId="10" fillId="0" borderId="485" xfId="0" applyNumberFormat="1" applyFont="1" applyBorder="1"/>
    <xf numFmtId="1" fontId="2" fillId="0" borderId="239" xfId="0" applyNumberFormat="1" applyFont="1" applyBorder="1" applyAlignment="1">
      <alignment horizontal="center" vertical="center" wrapText="1"/>
    </xf>
    <xf numFmtId="1" fontId="2" fillId="0" borderId="241" xfId="0" applyNumberFormat="1" applyFont="1" applyBorder="1" applyAlignment="1">
      <alignment horizontal="center" vertical="center" wrapText="1"/>
    </xf>
    <xf numFmtId="1" fontId="2" fillId="0" borderId="539" xfId="0" applyNumberFormat="1" applyFont="1" applyBorder="1" applyAlignment="1">
      <alignment horizontal="center" vertical="center" wrapText="1"/>
    </xf>
    <xf numFmtId="1" fontId="2" fillId="0" borderId="518" xfId="0" applyNumberFormat="1" applyFont="1" applyBorder="1" applyAlignment="1">
      <alignment horizontal="left" vertical="center"/>
    </xf>
    <xf numFmtId="1" fontId="2" fillId="0" borderId="545" xfId="0" applyNumberFormat="1" applyFont="1" applyBorder="1" applyAlignment="1">
      <alignment horizontal="center" vertical="center"/>
    </xf>
    <xf numFmtId="1" fontId="2" fillId="0" borderId="546" xfId="0" applyNumberFormat="1" applyFont="1" applyBorder="1" applyAlignment="1">
      <alignment horizontal="center" vertical="center"/>
    </xf>
    <xf numFmtId="1" fontId="2" fillId="0" borderId="545" xfId="0" applyNumberFormat="1" applyFont="1" applyBorder="1" applyAlignment="1">
      <alignment horizontal="center" vertical="center" wrapText="1"/>
    </xf>
    <xf numFmtId="1" fontId="2" fillId="0" borderId="546" xfId="0" applyNumberFormat="1" applyFont="1" applyBorder="1" applyAlignment="1">
      <alignment horizontal="center" vertical="center" wrapText="1"/>
    </xf>
    <xf numFmtId="1" fontId="2" fillId="0" borderId="535" xfId="0" applyNumberFormat="1" applyFont="1" applyBorder="1" applyAlignment="1">
      <alignment horizontal="center" vertical="center"/>
    </xf>
    <xf numFmtId="1" fontId="2" fillId="0" borderId="539" xfId="0" applyNumberFormat="1" applyFont="1" applyBorder="1" applyAlignment="1">
      <alignment horizontal="center" vertical="center"/>
    </xf>
    <xf numFmtId="1" fontId="2" fillId="0" borderId="536" xfId="0" applyNumberFormat="1" applyFont="1" applyBorder="1" applyAlignment="1">
      <alignment horizontal="center" vertical="center"/>
    </xf>
    <xf numFmtId="1" fontId="2" fillId="0" borderId="518" xfId="0" applyNumberFormat="1" applyFont="1" applyBorder="1" applyAlignment="1">
      <alignment horizontal="center" vertical="center" wrapText="1"/>
    </xf>
    <xf numFmtId="1" fontId="2" fillId="0" borderId="535" xfId="0" applyNumberFormat="1" applyFont="1" applyBorder="1" applyAlignment="1">
      <alignment horizontal="left" vertical="center" wrapText="1"/>
    </xf>
    <xf numFmtId="1" fontId="2" fillId="0" borderId="536" xfId="0" applyNumberFormat="1" applyFont="1" applyBorder="1" applyAlignment="1">
      <alignment horizontal="left" vertical="center" wrapText="1"/>
    </xf>
    <xf numFmtId="1" fontId="2" fillId="3" borderId="539" xfId="0" applyNumberFormat="1" applyFont="1" applyFill="1" applyBorder="1" applyAlignment="1">
      <alignment horizontal="center" vertical="center" wrapText="1"/>
    </xf>
    <xf numFmtId="1" fontId="2" fillId="3" borderId="536" xfId="0" applyNumberFormat="1" applyFont="1" applyFill="1" applyBorder="1" applyAlignment="1">
      <alignment horizontal="center" vertical="center" wrapText="1"/>
    </xf>
    <xf numFmtId="1" fontId="2" fillId="0" borderId="542" xfId="0" applyNumberFormat="1" applyFont="1" applyBorder="1" applyAlignment="1">
      <alignment horizontal="center" vertical="center" wrapText="1"/>
    </xf>
    <xf numFmtId="1" fontId="2" fillId="0" borderId="547" xfId="0" applyNumberFormat="1" applyFont="1" applyBorder="1" applyAlignment="1">
      <alignment horizontal="center" vertical="center" wrapText="1"/>
    </xf>
    <xf numFmtId="1" fontId="2" fillId="0" borderId="543" xfId="0" applyNumberFormat="1" applyFont="1" applyBorder="1" applyAlignment="1">
      <alignment horizontal="center" vertical="center" wrapText="1"/>
    </xf>
    <xf numFmtId="1" fontId="2" fillId="3" borderId="535" xfId="0" applyNumberFormat="1" applyFont="1" applyFill="1" applyBorder="1" applyAlignment="1">
      <alignment horizontal="center" vertical="center" wrapText="1"/>
    </xf>
    <xf numFmtId="1" fontId="2" fillId="0" borderId="537" xfId="0" applyNumberFormat="1" applyFont="1" applyBorder="1" applyAlignment="1">
      <alignment horizontal="left" vertical="center" wrapText="1"/>
    </xf>
    <xf numFmtId="1" fontId="2" fillId="0" borderId="538" xfId="0" applyNumberFormat="1" applyFont="1" applyBorder="1" applyAlignment="1">
      <alignment horizontal="left" vertical="center" wrapText="1"/>
    </xf>
    <xf numFmtId="1" fontId="2" fillId="12" borderId="15" xfId="0" applyNumberFormat="1" applyFont="1" applyFill="1" applyBorder="1" applyAlignment="1">
      <alignment horizontal="left" wrapText="1"/>
    </xf>
    <xf numFmtId="1" fontId="2" fillId="12" borderId="546" xfId="0" applyNumberFormat="1" applyFont="1" applyFill="1" applyBorder="1" applyAlignment="1">
      <alignment horizontal="left" wrapText="1"/>
    </xf>
    <xf numFmtId="1" fontId="2" fillId="0" borderId="555" xfId="0" applyNumberFormat="1" applyFont="1" applyBorder="1" applyAlignment="1">
      <alignment horizontal="center" vertical="center" wrapText="1"/>
    </xf>
    <xf numFmtId="1" fontId="2" fillId="0" borderId="556" xfId="0" applyNumberFormat="1" applyFont="1" applyBorder="1" applyAlignment="1">
      <alignment horizontal="center" vertical="center" wrapText="1"/>
    </xf>
    <xf numFmtId="1" fontId="2" fillId="0" borderId="557" xfId="0" applyNumberFormat="1" applyFont="1" applyBorder="1" applyAlignment="1">
      <alignment horizontal="center" vertical="center"/>
    </xf>
    <xf numFmtId="1" fontId="2" fillId="0" borderId="558" xfId="0" applyNumberFormat="1" applyFont="1" applyBorder="1" applyAlignment="1">
      <alignment horizontal="center" vertical="center"/>
    </xf>
    <xf numFmtId="1" fontId="2" fillId="0" borderId="559" xfId="0" applyNumberFormat="1" applyFont="1" applyBorder="1" applyAlignment="1">
      <alignment horizontal="center" vertical="center"/>
    </xf>
    <xf numFmtId="1" fontId="2" fillId="0" borderId="560" xfId="0" applyNumberFormat="1" applyFont="1" applyBorder="1" applyAlignment="1">
      <alignment horizontal="center" vertical="center" wrapText="1"/>
    </xf>
    <xf numFmtId="1" fontId="2" fillId="0" borderId="559" xfId="0" applyNumberFormat="1" applyFont="1" applyBorder="1" applyAlignment="1">
      <alignment horizontal="center" vertical="center" wrapText="1"/>
    </xf>
    <xf numFmtId="1" fontId="2" fillId="0" borderId="562" xfId="0" applyNumberFormat="1" applyFont="1" applyBorder="1" applyAlignment="1">
      <alignment horizontal="left" vertical="center"/>
    </xf>
    <xf numFmtId="1" fontId="2" fillId="0" borderId="563" xfId="0" applyNumberFormat="1" applyFont="1" applyBorder="1" applyAlignment="1">
      <alignment horizontal="left" vertical="center"/>
    </xf>
    <xf numFmtId="1" fontId="2" fillId="0" borderId="546" xfId="0" applyNumberFormat="1" applyFont="1" applyBorder="1" applyAlignment="1">
      <alignment horizontal="left" wrapText="1"/>
    </xf>
    <xf numFmtId="1" fontId="2" fillId="0" borderId="545" xfId="2" applyNumberFormat="1" applyFont="1" applyBorder="1" applyAlignment="1">
      <alignment horizontal="center" vertical="center" wrapText="1"/>
    </xf>
    <xf numFmtId="1" fontId="2" fillId="0" borderId="546" xfId="2" applyNumberFormat="1" applyFont="1" applyBorder="1" applyAlignment="1">
      <alignment horizontal="center" vertical="center" wrapText="1"/>
    </xf>
    <xf numFmtId="1" fontId="2" fillId="0" borderId="545" xfId="3" applyNumberFormat="1" applyFont="1" applyBorder="1" applyAlignment="1">
      <alignment horizontal="center" vertical="center"/>
    </xf>
    <xf numFmtId="1" fontId="2" fillId="0" borderId="546" xfId="3" applyNumberFormat="1" applyFont="1" applyBorder="1" applyAlignment="1">
      <alignment horizontal="center" vertical="center"/>
    </xf>
    <xf numFmtId="1" fontId="2" fillId="0" borderId="564" xfId="2" quotePrefix="1" applyNumberFormat="1" applyFont="1" applyBorder="1" applyAlignment="1">
      <alignment horizontal="center" vertical="center" wrapText="1"/>
    </xf>
    <xf numFmtId="1" fontId="2" fillId="0" borderId="565" xfId="2" quotePrefix="1" applyNumberFormat="1" applyFont="1" applyBorder="1" applyAlignment="1">
      <alignment horizontal="center" vertical="center" wrapText="1"/>
    </xf>
    <xf numFmtId="1" fontId="2" fillId="0" borderId="564" xfId="2" applyNumberFormat="1" applyFont="1" applyBorder="1" applyAlignment="1">
      <alignment horizontal="center" vertical="center" wrapText="1"/>
    </xf>
    <xf numFmtId="1" fontId="2" fillId="0" borderId="567" xfId="0" applyNumberFormat="1" applyFont="1" applyBorder="1" applyAlignment="1">
      <alignment horizontal="center" vertical="center" wrapText="1"/>
    </xf>
    <xf numFmtId="1" fontId="2" fillId="0" borderId="533" xfId="2" applyNumberFormat="1" applyFont="1" applyBorder="1" applyAlignment="1">
      <alignment horizontal="center" vertical="center" wrapText="1"/>
    </xf>
    <xf numFmtId="1" fontId="1" fillId="0" borderId="546" xfId="2" applyNumberFormat="1" applyFont="1" applyBorder="1" applyAlignment="1">
      <alignment horizontal="center"/>
    </xf>
    <xf numFmtId="1" fontId="2" fillId="0" borderId="566" xfId="2" quotePrefix="1" applyNumberFormat="1" applyFont="1" applyBorder="1" applyAlignment="1">
      <alignment horizontal="center" vertical="center" wrapText="1"/>
    </xf>
    <xf numFmtId="1" fontId="2" fillId="0" borderId="571" xfId="2" quotePrefix="1" applyNumberFormat="1" applyFont="1" applyBorder="1" applyAlignment="1">
      <alignment horizontal="center" vertical="center" wrapText="1"/>
    </xf>
    <xf numFmtId="1" fontId="2" fillId="0" borderId="572" xfId="2" quotePrefix="1" applyNumberFormat="1" applyFont="1" applyBorder="1" applyAlignment="1">
      <alignment horizontal="center" vertical="center" wrapText="1"/>
    </xf>
    <xf numFmtId="1" fontId="1" fillId="0" borderId="546" xfId="2" applyNumberFormat="1" applyFont="1" applyBorder="1" applyAlignment="1" applyProtection="1">
      <alignment horizontal="center" vertical="center" wrapText="1"/>
      <protection locked="0"/>
    </xf>
    <xf numFmtId="1" fontId="2" fillId="0" borderId="566" xfId="0" applyNumberFormat="1" applyFont="1" applyBorder="1" applyAlignment="1">
      <alignment horizontal="center" vertical="center"/>
    </xf>
    <xf numFmtId="1" fontId="2" fillId="0" borderId="561" xfId="0" applyNumberFormat="1" applyFont="1" applyBorder="1" applyAlignment="1">
      <alignment horizontal="center" vertical="center"/>
    </xf>
    <xf numFmtId="1" fontId="2" fillId="0" borderId="566" xfId="2" applyNumberFormat="1" applyFont="1" applyBorder="1" applyAlignment="1">
      <alignment horizontal="left" vertical="center" wrapText="1"/>
    </xf>
    <xf numFmtId="1" fontId="2" fillId="0" borderId="561" xfId="2" applyNumberFormat="1" applyFont="1" applyBorder="1" applyAlignment="1">
      <alignment horizontal="left" vertical="center" wrapText="1"/>
    </xf>
    <xf numFmtId="1" fontId="2" fillId="0" borderId="566" xfId="0" applyNumberFormat="1" applyFont="1" applyBorder="1" applyAlignment="1">
      <alignment horizontal="center" vertical="center" wrapText="1"/>
    </xf>
    <xf numFmtId="1" fontId="2" fillId="0" borderId="561" xfId="0" applyNumberFormat="1" applyFont="1" applyBorder="1" applyAlignment="1">
      <alignment horizontal="center" vertical="center" wrapText="1"/>
    </xf>
    <xf numFmtId="1" fontId="2" fillId="0" borderId="562" xfId="2" applyNumberFormat="1" applyFont="1" applyBorder="1" applyAlignment="1">
      <alignment horizontal="left" vertical="center" wrapText="1"/>
    </xf>
    <xf numFmtId="1" fontId="2" fillId="0" borderId="563" xfId="2" applyNumberFormat="1" applyFont="1" applyBorder="1" applyAlignment="1">
      <alignment horizontal="left" vertical="center" wrapText="1"/>
    </xf>
    <xf numFmtId="1" fontId="2" fillId="0" borderId="561" xfId="2" quotePrefix="1" applyNumberFormat="1" applyFont="1" applyBorder="1" applyAlignment="1">
      <alignment horizontal="center" vertical="center" wrapText="1"/>
    </xf>
    <xf numFmtId="1" fontId="2" fillId="0" borderId="564" xfId="0" applyNumberFormat="1" applyFont="1" applyBorder="1" applyAlignment="1">
      <alignment horizontal="center" vertical="center" wrapText="1"/>
    </xf>
    <xf numFmtId="1" fontId="2" fillId="0" borderId="565" xfId="0" applyNumberFormat="1" applyFont="1" applyBorder="1" applyAlignment="1">
      <alignment horizontal="center" vertical="center" wrapText="1"/>
    </xf>
    <xf numFmtId="1" fontId="2" fillId="0" borderId="553" xfId="2" applyNumberFormat="1" applyFont="1" applyBorder="1" applyAlignment="1">
      <alignment horizontal="center" vertical="center" wrapText="1"/>
    </xf>
    <xf numFmtId="1" fontId="2" fillId="0" borderId="546" xfId="2" applyNumberFormat="1" applyFont="1" applyBorder="1" applyAlignment="1">
      <alignment horizontal="left" vertical="center" wrapText="1"/>
    </xf>
    <xf numFmtId="1" fontId="2" fillId="0" borderId="571" xfId="0" applyNumberFormat="1" applyFont="1" applyBorder="1" applyAlignment="1">
      <alignment horizontal="center" vertical="center" wrapText="1"/>
    </xf>
    <xf numFmtId="1" fontId="2" fillId="0" borderId="605" xfId="0" applyNumberFormat="1" applyFont="1" applyBorder="1" applyAlignment="1">
      <alignment horizontal="center" vertical="center" wrapText="1"/>
    </xf>
    <xf numFmtId="1" fontId="2" fillId="0" borderId="607" xfId="0" applyNumberFormat="1" applyFont="1" applyBorder="1" applyAlignment="1">
      <alignment horizontal="center" vertical="center" wrapText="1"/>
    </xf>
    <xf numFmtId="1" fontId="2" fillId="0" borderId="601" xfId="0" applyNumberFormat="1" applyFont="1" applyBorder="1" applyAlignment="1">
      <alignment horizontal="center" vertical="center" wrapText="1"/>
    </xf>
    <xf numFmtId="1" fontId="2" fillId="0" borderId="604" xfId="0" applyNumberFormat="1" applyFont="1" applyBorder="1" applyAlignment="1">
      <alignment horizontal="center" vertical="center" wrapText="1"/>
    </xf>
    <xf numFmtId="1" fontId="2" fillId="0" borderId="583" xfId="0" applyNumberFormat="1" applyFont="1" applyBorder="1" applyAlignment="1">
      <alignment horizontal="center" vertical="center" wrapText="1"/>
    </xf>
    <xf numFmtId="1" fontId="2" fillId="0" borderId="602" xfId="0" applyNumberFormat="1" applyFont="1" applyBorder="1" applyAlignment="1">
      <alignment horizontal="center" vertical="center" wrapText="1"/>
    </xf>
    <xf numFmtId="1" fontId="2" fillId="0" borderId="603" xfId="0" applyNumberFormat="1" applyFont="1" applyBorder="1" applyAlignment="1">
      <alignment horizontal="center" vertical="center" wrapText="1"/>
    </xf>
    <xf numFmtId="1" fontId="2" fillId="0" borderId="585" xfId="0" applyNumberFormat="1" applyFont="1" applyBorder="1" applyAlignment="1">
      <alignment horizontal="center" vertical="center" wrapText="1"/>
    </xf>
    <xf numFmtId="1" fontId="2" fillId="0" borderId="606" xfId="0" applyNumberFormat="1" applyFont="1" applyBorder="1" applyAlignment="1">
      <alignment horizontal="center" vertical="center" wrapText="1"/>
    </xf>
    <xf numFmtId="1" fontId="2" fillId="0" borderId="620" xfId="0" applyNumberFormat="1" applyFont="1" applyBorder="1" applyAlignment="1">
      <alignment horizontal="center" vertical="center" wrapText="1"/>
    </xf>
    <xf numFmtId="1" fontId="2" fillId="0" borderId="619" xfId="0" applyNumberFormat="1" applyFont="1" applyBorder="1" applyAlignment="1">
      <alignment horizontal="center" vertical="center" wrapText="1"/>
    </xf>
    <xf numFmtId="1" fontId="2" fillId="0" borderId="581" xfId="0" applyNumberFormat="1" applyFont="1" applyBorder="1" applyAlignment="1">
      <alignment horizontal="center" vertical="center" wrapText="1"/>
    </xf>
    <xf numFmtId="1" fontId="2" fillId="0" borderId="189" xfId="0" applyNumberFormat="1" applyFont="1" applyBorder="1" applyAlignment="1">
      <alignment horizontal="center" vertical="center" wrapText="1"/>
    </xf>
    <xf numFmtId="1" fontId="2" fillId="0" borderId="605" xfId="0" applyNumberFormat="1" applyFont="1" applyBorder="1" applyAlignment="1">
      <alignment horizontal="center" vertical="center"/>
    </xf>
    <xf numFmtId="1" fontId="2" fillId="0" borderId="606" xfId="0" applyNumberFormat="1" applyFont="1" applyBorder="1" applyAlignment="1">
      <alignment horizontal="center" vertical="center"/>
    </xf>
    <xf numFmtId="1" fontId="2" fillId="0" borderId="620" xfId="0" applyNumberFormat="1" applyFont="1" applyBorder="1" applyAlignment="1">
      <alignment horizontal="center" vertical="center"/>
    </xf>
    <xf numFmtId="1" fontId="2" fillId="0" borderId="211" xfId="0" applyNumberFormat="1" applyFont="1" applyBorder="1" applyAlignment="1">
      <alignment horizontal="center" vertical="center" wrapText="1"/>
    </xf>
    <xf numFmtId="1" fontId="2" fillId="0" borderId="577" xfId="0" applyNumberFormat="1" applyFont="1" applyBorder="1" applyAlignment="1">
      <alignment horizontal="center" vertical="center"/>
    </xf>
    <xf numFmtId="1" fontId="2" fillId="0" borderId="582" xfId="0" applyNumberFormat="1" applyFont="1" applyBorder="1" applyAlignment="1">
      <alignment horizontal="center" vertical="center"/>
    </xf>
    <xf numFmtId="1" fontId="2" fillId="0" borderId="578" xfId="0" applyNumberFormat="1" applyFont="1" applyBorder="1" applyAlignment="1">
      <alignment horizontal="center" vertical="center"/>
    </xf>
    <xf numFmtId="1" fontId="2" fillId="0" borderId="577" xfId="0" applyNumberFormat="1" applyFont="1" applyBorder="1" applyAlignment="1">
      <alignment horizontal="center" vertical="center" wrapText="1"/>
    </xf>
    <xf numFmtId="1" fontId="2" fillId="0" borderId="578" xfId="0" applyNumberFormat="1" applyFont="1" applyBorder="1" applyAlignment="1">
      <alignment horizontal="center" vertical="center" wrapText="1"/>
    </xf>
    <xf numFmtId="1" fontId="2" fillId="0" borderId="576" xfId="0" applyNumberFormat="1" applyFont="1" applyBorder="1" applyAlignment="1">
      <alignment horizontal="center" vertical="center" wrapText="1"/>
    </xf>
    <xf numFmtId="1" fontId="2" fillId="0" borderId="577" xfId="0" applyNumberFormat="1" applyFont="1" applyBorder="1" applyAlignment="1">
      <alignment horizontal="left" vertical="center"/>
    </xf>
    <xf numFmtId="1" fontId="2" fillId="0" borderId="578" xfId="0" applyNumberFormat="1" applyFont="1" applyBorder="1" applyAlignment="1">
      <alignment horizontal="left" vertical="center"/>
    </xf>
    <xf numFmtId="1" fontId="2" fillId="0" borderId="579" xfId="0" applyNumberFormat="1" applyFont="1" applyBorder="1" applyAlignment="1">
      <alignment vertical="center" wrapText="1"/>
    </xf>
    <xf numFmtId="1" fontId="2" fillId="0" borderId="580" xfId="0" applyNumberFormat="1" applyFont="1" applyBorder="1" applyAlignment="1">
      <alignment vertical="center" wrapText="1"/>
    </xf>
    <xf numFmtId="1" fontId="2" fillId="0" borderId="577" xfId="0" applyNumberFormat="1" applyFont="1" applyBorder="1" applyAlignment="1">
      <alignment vertical="center" wrapText="1"/>
    </xf>
    <xf numFmtId="1" fontId="2" fillId="0" borderId="578" xfId="0" applyNumberFormat="1" applyFont="1" applyBorder="1" applyAlignment="1">
      <alignment vertical="center" wrapText="1"/>
    </xf>
    <xf numFmtId="1" fontId="2" fillId="0" borderId="211" xfId="0" applyNumberFormat="1" applyFont="1" applyBorder="1" applyAlignment="1">
      <alignment horizontal="center" vertical="center"/>
    </xf>
    <xf numFmtId="1" fontId="2" fillId="0" borderId="585" xfId="0" applyNumberFormat="1" applyFont="1" applyBorder="1" applyAlignment="1">
      <alignment horizontal="center" vertical="center"/>
    </xf>
    <xf numFmtId="1" fontId="2" fillId="0" borderId="583" xfId="0" applyNumberFormat="1" applyFont="1" applyBorder="1" applyAlignment="1">
      <alignment horizontal="center" vertical="center"/>
    </xf>
    <xf numFmtId="1" fontId="2" fillId="0" borderId="582" xfId="0" applyNumberFormat="1" applyFont="1" applyBorder="1" applyAlignment="1">
      <alignment horizontal="center" vertical="center" wrapText="1"/>
    </xf>
    <xf numFmtId="1" fontId="2" fillId="0" borderId="597" xfId="0" applyNumberFormat="1" applyFont="1" applyBorder="1" applyAlignment="1">
      <alignment horizontal="center" vertical="center" wrapText="1"/>
    </xf>
    <xf numFmtId="1" fontId="2" fillId="0" borderId="594" xfId="0" applyNumberFormat="1" applyFont="1" applyBorder="1" applyAlignment="1">
      <alignment horizontal="center" vertical="center" wrapText="1"/>
    </xf>
    <xf numFmtId="1" fontId="2" fillId="0" borderId="576" xfId="0" applyNumberFormat="1" applyFont="1" applyBorder="1" applyAlignment="1">
      <alignment horizontal="center"/>
    </xf>
    <xf numFmtId="1" fontId="2" fillId="0" borderId="630" xfId="0" applyNumberFormat="1" applyFont="1" applyBorder="1" applyAlignment="1">
      <alignment horizontal="left"/>
    </xf>
    <xf numFmtId="1" fontId="2" fillId="0" borderId="579" xfId="0" applyNumberFormat="1" applyFont="1" applyBorder="1" applyAlignment="1">
      <alignment vertical="center"/>
    </xf>
    <xf numFmtId="1" fontId="10" fillId="0" borderId="615" xfId="0" applyNumberFormat="1" applyFont="1" applyBorder="1"/>
    <xf numFmtId="1" fontId="2" fillId="0" borderId="585" xfId="0" applyNumberFormat="1" applyFont="1" applyBorder="1" applyAlignment="1">
      <alignment vertical="center"/>
    </xf>
    <xf numFmtId="1" fontId="10" fillId="0" borderId="583" xfId="0" applyNumberFormat="1" applyFont="1" applyBorder="1"/>
    <xf numFmtId="1" fontId="2" fillId="0" borderId="638" xfId="0" applyNumberFormat="1" applyFont="1" applyBorder="1" applyAlignment="1">
      <alignment horizontal="left"/>
    </xf>
    <xf numFmtId="1" fontId="2" fillId="0" borderId="639" xfId="0" applyNumberFormat="1" applyFont="1" applyBorder="1" applyAlignment="1">
      <alignment horizontal="left"/>
    </xf>
    <xf numFmtId="1" fontId="2" fillId="0" borderId="633" xfId="0" applyNumberFormat="1" applyFont="1" applyBorder="1" applyAlignment="1">
      <alignment horizontal="center" vertical="center" wrapText="1"/>
    </xf>
    <xf numFmtId="1" fontId="2" fillId="0" borderId="636" xfId="0" applyNumberFormat="1" applyFont="1" applyBorder="1" applyAlignment="1">
      <alignment horizontal="center" vertical="center" wrapText="1"/>
    </xf>
    <xf numFmtId="1" fontId="2" fillId="0" borderId="573" xfId="0" applyNumberFormat="1" applyFont="1" applyBorder="1" applyAlignment="1">
      <alignment horizontal="left" vertical="center"/>
    </xf>
    <xf numFmtId="1" fontId="2" fillId="0" borderId="573" xfId="0" applyNumberFormat="1" applyFont="1" applyBorder="1" applyAlignment="1">
      <alignment horizontal="center" vertical="center" wrapText="1"/>
    </xf>
    <xf numFmtId="1" fontId="2" fillId="0" borderId="630" xfId="0" applyNumberFormat="1" applyFont="1" applyBorder="1" applyAlignment="1">
      <alignment horizontal="center" vertical="center" wrapText="1"/>
    </xf>
    <xf numFmtId="1" fontId="2" fillId="0" borderId="577" xfId="0" applyNumberFormat="1" applyFont="1" applyBorder="1" applyAlignment="1">
      <alignment horizontal="left" vertical="center" wrapText="1"/>
    </xf>
    <xf numFmtId="1" fontId="2" fillId="0" borderId="578" xfId="0" applyNumberFormat="1" applyFont="1" applyBorder="1" applyAlignment="1">
      <alignment horizontal="left" vertical="center" wrapText="1"/>
    </xf>
    <xf numFmtId="1" fontId="2" fillId="3" borderId="582" xfId="0" applyNumberFormat="1" applyFont="1" applyFill="1" applyBorder="1" applyAlignment="1">
      <alignment horizontal="center" vertical="center" wrapText="1"/>
    </xf>
    <xf numFmtId="1" fontId="2" fillId="3" borderId="578" xfId="0" applyNumberFormat="1" applyFont="1" applyFill="1" applyBorder="1" applyAlignment="1">
      <alignment horizontal="center" vertical="center" wrapText="1"/>
    </xf>
    <xf numFmtId="1" fontId="2" fillId="0" borderId="645" xfId="0" applyNumberFormat="1" applyFont="1" applyBorder="1" applyAlignment="1">
      <alignment horizontal="center" vertical="center" wrapText="1"/>
    </xf>
    <xf numFmtId="1" fontId="2" fillId="0" borderId="587" xfId="0" applyNumberFormat="1" applyFont="1" applyBorder="1" applyAlignment="1">
      <alignment horizontal="center" vertical="center" wrapText="1"/>
    </xf>
    <xf numFmtId="1" fontId="2" fillId="0" borderId="586" xfId="0" applyNumberFormat="1" applyFont="1" applyBorder="1" applyAlignment="1">
      <alignment horizontal="center" vertical="center" wrapText="1"/>
    </xf>
    <xf numFmtId="1" fontId="2" fillId="0" borderId="591" xfId="0" applyNumberFormat="1" applyFont="1" applyBorder="1" applyAlignment="1">
      <alignment horizontal="center" vertical="center" wrapText="1"/>
    </xf>
    <xf numFmtId="1" fontId="2" fillId="3" borderId="577" xfId="0" applyNumberFormat="1" applyFont="1" applyFill="1" applyBorder="1" applyAlignment="1">
      <alignment horizontal="center" vertical="center" wrapText="1"/>
    </xf>
    <xf numFmtId="1" fontId="2" fillId="0" borderId="648" xfId="0" applyNumberFormat="1" applyFont="1" applyBorder="1" applyAlignment="1">
      <alignment horizontal="center" vertical="center" wrapText="1"/>
    </xf>
    <xf numFmtId="1" fontId="2" fillId="0" borderId="579" xfId="0" applyNumberFormat="1" applyFont="1" applyBorder="1" applyAlignment="1">
      <alignment horizontal="left" vertical="center" wrapText="1"/>
    </xf>
    <xf numFmtId="1" fontId="2" fillId="0" borderId="580" xfId="0" applyNumberFormat="1" applyFont="1" applyBorder="1" applyAlignment="1">
      <alignment horizontal="left" vertical="center" wrapText="1"/>
    </xf>
    <xf numFmtId="1" fontId="2" fillId="12" borderId="645" xfId="0" applyNumberFormat="1" applyFont="1" applyFill="1" applyBorder="1" applyAlignment="1">
      <alignment horizontal="left" wrapText="1"/>
    </xf>
    <xf numFmtId="1" fontId="2" fillId="12" borderId="583" xfId="0" applyNumberFormat="1" applyFont="1" applyFill="1" applyBorder="1" applyAlignment="1">
      <alignment horizontal="left" wrapText="1"/>
    </xf>
    <xf numFmtId="1" fontId="2" fillId="0" borderId="650" xfId="0" applyNumberFormat="1" applyFont="1" applyBorder="1" applyAlignment="1">
      <alignment horizontal="center" vertical="center" wrapText="1"/>
    </xf>
    <xf numFmtId="1" fontId="2" fillId="0" borderId="574" xfId="0" applyNumberFormat="1" applyFont="1" applyBorder="1" applyAlignment="1">
      <alignment horizontal="center" vertical="center" wrapText="1"/>
    </xf>
    <xf numFmtId="1" fontId="2" fillId="0" borderId="587" xfId="0" applyNumberFormat="1" applyFont="1" applyBorder="1" applyAlignment="1">
      <alignment horizontal="center" vertical="center"/>
    </xf>
    <xf numFmtId="1" fontId="2" fillId="0" borderId="586" xfId="0" applyNumberFormat="1" applyFont="1" applyBorder="1" applyAlignment="1">
      <alignment horizontal="center" vertical="center"/>
    </xf>
    <xf numFmtId="1" fontId="2" fillId="0" borderId="591" xfId="0" applyNumberFormat="1" applyFont="1" applyBorder="1" applyAlignment="1">
      <alignment horizontal="center" vertical="center"/>
    </xf>
    <xf numFmtId="1" fontId="2" fillId="0" borderId="592" xfId="0" applyNumberFormat="1" applyFont="1" applyBorder="1" applyAlignment="1">
      <alignment horizontal="center" vertical="center" wrapText="1"/>
    </xf>
    <xf numFmtId="1" fontId="2" fillId="0" borderId="579" xfId="0" applyNumberFormat="1" applyFont="1" applyBorder="1" applyAlignment="1">
      <alignment horizontal="left" vertical="center"/>
    </xf>
    <xf numFmtId="1" fontId="2" fillId="0" borderId="580" xfId="0" applyNumberFormat="1" applyFont="1" applyBorder="1" applyAlignment="1">
      <alignment horizontal="left" vertical="center"/>
    </xf>
    <xf numFmtId="1" fontId="2" fillId="0" borderId="645" xfId="0" applyNumberFormat="1" applyFont="1" applyBorder="1" applyAlignment="1">
      <alignment horizontal="left" wrapText="1"/>
    </xf>
    <xf numFmtId="1" fontId="2" fillId="0" borderId="583" xfId="0" applyNumberFormat="1" applyFont="1" applyBorder="1" applyAlignment="1">
      <alignment horizontal="left" wrapText="1"/>
    </xf>
    <xf numFmtId="1" fontId="2" fillId="0" borderId="650" xfId="2" applyNumberFormat="1" applyFont="1" applyBorder="1" applyAlignment="1">
      <alignment horizontal="center" vertical="center" wrapText="1"/>
    </xf>
    <xf numFmtId="1" fontId="2" fillId="0" borderId="645" xfId="2" applyNumberFormat="1" applyFont="1" applyBorder="1" applyAlignment="1">
      <alignment horizontal="center" vertical="center" wrapText="1"/>
    </xf>
    <xf numFmtId="1" fontId="2" fillId="0" borderId="583" xfId="2" applyNumberFormat="1" applyFont="1" applyBorder="1" applyAlignment="1">
      <alignment horizontal="center" vertical="center" wrapText="1"/>
    </xf>
    <xf numFmtId="1" fontId="2" fillId="0" borderId="650" xfId="3" applyNumberFormat="1" applyFont="1" applyBorder="1" applyAlignment="1">
      <alignment horizontal="center" vertical="center"/>
    </xf>
    <xf numFmtId="1" fontId="2" fillId="0" borderId="645" xfId="3" applyNumberFormat="1" applyFont="1" applyBorder="1" applyAlignment="1">
      <alignment horizontal="center" vertical="center"/>
    </xf>
    <xf numFmtId="1" fontId="2" fillId="0" borderId="583" xfId="3" applyNumberFormat="1" applyFont="1" applyBorder="1" applyAlignment="1">
      <alignment horizontal="center" vertical="center"/>
    </xf>
    <xf numFmtId="1" fontId="2" fillId="0" borderId="576" xfId="2" quotePrefix="1" applyNumberFormat="1" applyFont="1" applyBorder="1" applyAlignment="1">
      <alignment horizontal="center" vertical="center" wrapText="1"/>
    </xf>
    <xf numFmtId="1" fontId="2" fillId="0" borderId="595" xfId="2" quotePrefix="1" applyNumberFormat="1" applyFont="1" applyBorder="1" applyAlignment="1">
      <alignment horizontal="center" vertical="center" wrapText="1"/>
    </xf>
    <xf numFmtId="1" fontId="2" fillId="0" borderId="576" xfId="2" applyNumberFormat="1" applyFont="1" applyBorder="1" applyAlignment="1">
      <alignment horizontal="center" vertical="center" wrapText="1"/>
    </xf>
    <xf numFmtId="1" fontId="2" fillId="0" borderId="596" xfId="0" applyNumberFormat="1" applyFont="1" applyBorder="1" applyAlignment="1">
      <alignment horizontal="center" vertical="center" wrapText="1"/>
    </xf>
    <xf numFmtId="1" fontId="2" fillId="0" borderId="653" xfId="2" applyNumberFormat="1" applyFont="1" applyBorder="1" applyAlignment="1">
      <alignment horizontal="center" vertical="center" wrapText="1"/>
    </xf>
    <xf numFmtId="1" fontId="2" fillId="0" borderId="648" xfId="2" applyNumberFormat="1" applyFont="1" applyBorder="1" applyAlignment="1">
      <alignment horizontal="center" vertical="center" wrapText="1"/>
    </xf>
    <xf numFmtId="1" fontId="1" fillId="0" borderId="645" xfId="2" applyNumberFormat="1" applyFont="1" applyBorder="1" applyAlignment="1">
      <alignment horizontal="center"/>
    </xf>
    <xf numFmtId="1" fontId="1" fillId="0" borderId="583" xfId="2" applyNumberFormat="1" applyFont="1" applyBorder="1" applyAlignment="1">
      <alignment horizontal="center"/>
    </xf>
    <xf numFmtId="1" fontId="2" fillId="0" borderId="577" xfId="2" quotePrefix="1" applyNumberFormat="1" applyFont="1" applyBorder="1" applyAlignment="1">
      <alignment horizontal="center" vertical="center" wrapText="1"/>
    </xf>
    <xf numFmtId="1" fontId="2" fillId="0" borderId="582" xfId="2" quotePrefix="1" applyNumberFormat="1" applyFont="1" applyBorder="1" applyAlignment="1">
      <alignment horizontal="center" vertical="center" wrapText="1"/>
    </xf>
    <xf numFmtId="1" fontId="2" fillId="0" borderId="597" xfId="2" quotePrefix="1" applyNumberFormat="1" applyFont="1" applyBorder="1" applyAlignment="1">
      <alignment horizontal="center" vertical="center" wrapText="1"/>
    </xf>
    <xf numFmtId="1" fontId="1" fillId="0" borderId="583" xfId="2" applyNumberFormat="1" applyFont="1" applyBorder="1" applyAlignment="1" applyProtection="1">
      <alignment horizontal="center" vertical="center" wrapText="1"/>
      <protection locked="0"/>
    </xf>
    <xf numFmtId="1" fontId="2" fillId="0" borderId="577" xfId="2" applyNumberFormat="1" applyFont="1" applyBorder="1" applyAlignment="1">
      <alignment horizontal="left" vertical="center" wrapText="1"/>
    </xf>
    <xf numFmtId="1" fontId="2" fillId="0" borderId="578" xfId="2" applyNumberFormat="1" applyFont="1" applyBorder="1" applyAlignment="1">
      <alignment horizontal="left" vertical="center" wrapText="1"/>
    </xf>
    <xf numFmtId="1" fontId="2" fillId="0" borderId="579" xfId="2" applyNumberFormat="1" applyFont="1" applyBorder="1" applyAlignment="1">
      <alignment horizontal="left" vertical="center" wrapText="1"/>
    </xf>
    <xf numFmtId="1" fontId="2" fillId="0" borderId="580" xfId="2" applyNumberFormat="1" applyFont="1" applyBorder="1" applyAlignment="1">
      <alignment horizontal="left" vertical="center" wrapText="1"/>
    </xf>
    <xf numFmtId="1" fontId="2" fillId="0" borderId="578" xfId="2" quotePrefix="1" applyNumberFormat="1" applyFont="1" applyBorder="1" applyAlignment="1">
      <alignment horizontal="center" vertical="center" wrapText="1"/>
    </xf>
    <xf numFmtId="1" fontId="2" fillId="0" borderId="595" xfId="0" applyNumberFormat="1" applyFont="1" applyBorder="1" applyAlignment="1">
      <alignment horizontal="center" vertical="center" wrapText="1"/>
    </xf>
    <xf numFmtId="1" fontId="2" fillId="0" borderId="594" xfId="2" applyNumberFormat="1" applyFont="1" applyBorder="1" applyAlignment="1">
      <alignment horizontal="center" vertical="center" wrapText="1"/>
    </xf>
    <xf numFmtId="1" fontId="2" fillId="0" borderId="645" xfId="2" applyNumberFormat="1" applyFont="1" applyBorder="1" applyAlignment="1">
      <alignment horizontal="left" vertical="center" wrapText="1"/>
    </xf>
    <xf numFmtId="1" fontId="2" fillId="0" borderId="583" xfId="2" applyNumberFormat="1" applyFont="1" applyBorder="1" applyAlignment="1">
      <alignment horizontal="left" vertical="center" wrapText="1"/>
    </xf>
    <xf numFmtId="1" fontId="2" fillId="0" borderId="650" xfId="2" applyNumberFormat="1" applyFont="1" applyBorder="1" applyAlignment="1">
      <alignment horizontal="center" vertical="center"/>
    </xf>
    <xf numFmtId="1" fontId="2" fillId="0" borderId="645" xfId="2" applyNumberFormat="1" applyFont="1" applyBorder="1" applyAlignment="1">
      <alignment horizontal="center" vertical="center"/>
    </xf>
    <xf numFmtId="1" fontId="2" fillId="0" borderId="653" xfId="0" applyNumberFormat="1" applyFont="1" applyBorder="1" applyAlignment="1">
      <alignment horizontal="center" vertical="center" wrapText="1"/>
    </xf>
    <xf numFmtId="1" fontId="2" fillId="0" borderId="607" xfId="0" applyNumberFormat="1" applyFont="1" applyBorder="1" applyAlignment="1">
      <alignment horizontal="center" vertical="center"/>
    </xf>
    <xf numFmtId="1" fontId="2" fillId="0" borderId="605" xfId="0" applyNumberFormat="1" applyFont="1" applyBorder="1" applyAlignment="1">
      <alignment horizontal="left" vertical="center"/>
    </xf>
    <xf numFmtId="1" fontId="2" fillId="0" borderId="607" xfId="0" applyNumberFormat="1" applyFont="1" applyBorder="1" applyAlignment="1">
      <alignment horizontal="left" vertical="center"/>
    </xf>
    <xf numFmtId="1" fontId="2" fillId="0" borderId="646" xfId="0" applyNumberFormat="1" applyFont="1" applyBorder="1" applyAlignment="1">
      <alignment horizontal="left" vertical="center"/>
    </xf>
    <xf numFmtId="1" fontId="2" fillId="0" borderId="615" xfId="0" applyNumberFormat="1" applyFont="1" applyBorder="1" applyAlignment="1">
      <alignment vertical="center" wrapText="1"/>
    </xf>
    <xf numFmtId="1" fontId="2" fillId="0" borderId="605" xfId="0" applyNumberFormat="1" applyFont="1" applyBorder="1" applyAlignment="1">
      <alignment vertical="center" wrapText="1"/>
    </xf>
    <xf numFmtId="1" fontId="2" fillId="0" borderId="607" xfId="0" applyNumberFormat="1" applyFont="1" applyBorder="1" applyAlignment="1">
      <alignment vertical="center" wrapText="1"/>
    </xf>
    <xf numFmtId="1" fontId="2" fillId="0" borderId="645" xfId="0" applyNumberFormat="1" applyFont="1" applyBorder="1" applyAlignment="1">
      <alignment horizontal="center" vertical="center"/>
    </xf>
    <xf numFmtId="1" fontId="2" fillId="0" borderId="663" xfId="0" applyNumberFormat="1" applyFont="1" applyBorder="1" applyAlignment="1">
      <alignment horizontal="center" vertical="center" wrapText="1"/>
    </xf>
    <xf numFmtId="1" fontId="2" fillId="0" borderId="664" xfId="0" applyNumberFormat="1" applyFont="1" applyBorder="1" applyAlignment="1">
      <alignment horizontal="center"/>
    </xf>
    <xf numFmtId="1" fontId="2" fillId="0" borderId="630" xfId="0" applyNumberFormat="1" applyFont="1" applyBorder="1" applyAlignment="1">
      <alignment horizontal="left" vertical="center" wrapText="1"/>
    </xf>
    <xf numFmtId="1" fontId="2" fillId="0" borderId="665" xfId="0" applyNumberFormat="1" applyFont="1" applyBorder="1" applyAlignment="1">
      <alignment horizontal="center" vertical="center" wrapText="1"/>
    </xf>
    <xf numFmtId="1" fontId="2" fillId="0" borderId="666" xfId="0" applyNumberFormat="1" applyFont="1" applyBorder="1" applyAlignment="1">
      <alignment horizontal="center" vertical="center" wrapText="1"/>
    </xf>
    <xf numFmtId="1" fontId="10" fillId="0" borderId="667" xfId="0" applyNumberFormat="1" applyFont="1" applyBorder="1"/>
    <xf numFmtId="1" fontId="2" fillId="0" borderId="645" xfId="0" applyNumberFormat="1" applyFont="1" applyBorder="1" applyAlignment="1">
      <alignment vertical="center"/>
    </xf>
    <xf numFmtId="1" fontId="2" fillId="0" borderId="680" xfId="0" applyNumberFormat="1" applyFont="1" applyBorder="1" applyAlignment="1">
      <alignment horizontal="left"/>
    </xf>
    <xf numFmtId="1" fontId="2" fillId="0" borderId="681" xfId="0" applyNumberFormat="1" applyFont="1" applyBorder="1" applyAlignment="1">
      <alignment horizontal="left"/>
    </xf>
    <xf numFmtId="1" fontId="2" fillId="0" borderId="670" xfId="0" applyNumberFormat="1" applyFont="1" applyBorder="1" applyAlignment="1">
      <alignment horizontal="center" vertical="center" wrapText="1"/>
    </xf>
    <xf numFmtId="1" fontId="2" fillId="0" borderId="671" xfId="0" applyNumberFormat="1" applyFont="1" applyBorder="1" applyAlignment="1">
      <alignment horizontal="center" vertical="center" wrapText="1"/>
    </xf>
    <xf numFmtId="1" fontId="2" fillId="0" borderId="673" xfId="0" applyNumberFormat="1" applyFont="1" applyBorder="1" applyAlignment="1">
      <alignment horizontal="center" vertical="center" wrapText="1"/>
    </xf>
    <xf numFmtId="1" fontId="2" fillId="0" borderId="674" xfId="0" applyNumberFormat="1" applyFont="1" applyBorder="1" applyAlignment="1">
      <alignment horizontal="center" vertical="center" wrapText="1"/>
    </xf>
    <xf numFmtId="1" fontId="2" fillId="0" borderId="670" xfId="0" applyNumberFormat="1" applyFont="1" applyBorder="1" applyAlignment="1">
      <alignment horizontal="center" vertical="center"/>
    </xf>
    <xf numFmtId="1" fontId="2" fillId="0" borderId="665" xfId="0" applyNumberFormat="1" applyFont="1" applyBorder="1" applyAlignment="1">
      <alignment horizontal="center" vertical="center"/>
    </xf>
    <xf numFmtId="1" fontId="2" fillId="0" borderId="674" xfId="0" applyNumberFormat="1" applyFont="1" applyBorder="1" applyAlignment="1">
      <alignment horizontal="center" vertical="center"/>
    </xf>
    <xf numFmtId="1" fontId="2" fillId="0" borderId="666" xfId="0" applyNumberFormat="1" applyFont="1" applyBorder="1" applyAlignment="1">
      <alignment horizontal="center" vertical="center"/>
    </xf>
    <xf numFmtId="1" fontId="2" fillId="0" borderId="665" xfId="0" applyNumberFormat="1" applyFont="1" applyBorder="1" applyAlignment="1">
      <alignment horizontal="left" vertical="center" wrapText="1"/>
    </xf>
    <xf numFmtId="1" fontId="2" fillId="0" borderId="666" xfId="0" applyNumberFormat="1" applyFont="1" applyBorder="1" applyAlignment="1">
      <alignment horizontal="left" vertical="center" wrapText="1"/>
    </xf>
    <xf numFmtId="1" fontId="2" fillId="3" borderId="674" xfId="0" applyNumberFormat="1" applyFont="1" applyFill="1" applyBorder="1" applyAlignment="1">
      <alignment horizontal="center" vertical="center" wrapText="1"/>
    </xf>
    <xf numFmtId="1" fontId="2" fillId="3" borderId="666" xfId="0" applyNumberFormat="1" applyFont="1" applyFill="1" applyBorder="1" applyAlignment="1">
      <alignment horizontal="center" vertical="center" wrapText="1"/>
    </xf>
    <xf numFmtId="1" fontId="2" fillId="0" borderId="678" xfId="0" applyNumberFormat="1" applyFont="1" applyBorder="1" applyAlignment="1">
      <alignment horizontal="center" vertical="center" wrapText="1"/>
    </xf>
    <xf numFmtId="1" fontId="2" fillId="0" borderId="684" xfId="0" applyNumberFormat="1" applyFont="1" applyBorder="1" applyAlignment="1">
      <alignment horizontal="center" vertical="center" wrapText="1"/>
    </xf>
    <xf numFmtId="1" fontId="2" fillId="0" borderId="679" xfId="0" applyNumberFormat="1" applyFont="1" applyBorder="1" applyAlignment="1">
      <alignment horizontal="center" vertical="center" wrapText="1"/>
    </xf>
    <xf numFmtId="1" fontId="2" fillId="3" borderId="665" xfId="0" applyNumberFormat="1" applyFont="1" applyFill="1" applyBorder="1" applyAlignment="1">
      <alignment horizontal="center" vertical="center" wrapText="1"/>
    </xf>
    <xf numFmtId="1" fontId="2" fillId="0" borderId="667" xfId="0" applyNumberFormat="1" applyFont="1" applyBorder="1" applyAlignment="1">
      <alignment horizontal="left" vertical="center" wrapText="1"/>
    </xf>
    <xf numFmtId="1" fontId="2" fillId="0" borderId="682" xfId="0" applyNumberFormat="1" applyFont="1" applyBorder="1" applyAlignment="1">
      <alignment horizontal="center" vertical="center" wrapText="1"/>
    </xf>
    <xf numFmtId="1" fontId="2" fillId="0" borderId="689" xfId="0" applyNumberFormat="1" applyFont="1" applyBorder="1" applyAlignment="1">
      <alignment horizontal="center" vertical="center"/>
    </xf>
    <xf numFmtId="1" fontId="2" fillId="0" borderId="684" xfId="0" applyNumberFormat="1" applyFont="1" applyBorder="1" applyAlignment="1">
      <alignment horizontal="center" vertical="center"/>
    </xf>
    <xf numFmtId="1" fontId="2" fillId="0" borderId="679" xfId="0" applyNumberFormat="1" applyFont="1" applyBorder="1" applyAlignment="1">
      <alignment horizontal="center" vertical="center"/>
    </xf>
    <xf numFmtId="1" fontId="2" fillId="0" borderId="690" xfId="0" applyNumberFormat="1" applyFont="1" applyBorder="1" applyAlignment="1">
      <alignment horizontal="center" vertical="center" wrapText="1"/>
    </xf>
    <xf numFmtId="1" fontId="2" fillId="0" borderId="667" xfId="0" applyNumberFormat="1" applyFont="1" applyBorder="1" applyAlignment="1">
      <alignment horizontal="left" vertical="center"/>
    </xf>
    <xf numFmtId="1" fontId="2" fillId="0" borderId="692" xfId="2" applyNumberFormat="1" applyFont="1" applyBorder="1" applyAlignment="1">
      <alignment horizontal="center" vertical="center" wrapText="1"/>
    </xf>
    <xf numFmtId="1" fontId="2" fillId="0" borderId="692" xfId="3" applyNumberFormat="1" applyFont="1" applyBorder="1" applyAlignment="1">
      <alignment horizontal="center" vertical="center"/>
    </xf>
    <xf numFmtId="1" fontId="2" fillId="0" borderId="693" xfId="2" quotePrefix="1" applyNumberFormat="1" applyFont="1" applyBorder="1" applyAlignment="1">
      <alignment horizontal="center" vertical="center" wrapText="1"/>
    </xf>
    <xf numFmtId="1" fontId="2" fillId="0" borderId="694" xfId="2" quotePrefix="1" applyNumberFormat="1" applyFont="1" applyBorder="1" applyAlignment="1">
      <alignment horizontal="center" vertical="center" wrapText="1"/>
    </xf>
    <xf numFmtId="1" fontId="2" fillId="0" borderId="693" xfId="2" applyNumberFormat="1" applyFont="1" applyBorder="1" applyAlignment="1">
      <alignment horizontal="center" vertical="center" wrapText="1"/>
    </xf>
    <xf numFmtId="1" fontId="2" fillId="0" borderId="696" xfId="0" applyNumberFormat="1" applyFont="1" applyBorder="1" applyAlignment="1">
      <alignment horizontal="center" vertical="center" wrapText="1"/>
    </xf>
    <xf numFmtId="1" fontId="2" fillId="0" borderId="699" xfId="2" applyNumberFormat="1" applyFont="1" applyBorder="1" applyAlignment="1">
      <alignment horizontal="center" vertical="center" wrapText="1"/>
    </xf>
    <xf numFmtId="1" fontId="2" fillId="0" borderId="695" xfId="2" quotePrefix="1" applyNumberFormat="1" applyFont="1" applyBorder="1" applyAlignment="1">
      <alignment horizontal="center" vertical="center" wrapText="1"/>
    </xf>
    <xf numFmtId="1" fontId="2" fillId="0" borderId="701" xfId="2" quotePrefix="1" applyNumberFormat="1" applyFont="1" applyBorder="1" applyAlignment="1">
      <alignment horizontal="center" vertical="center" wrapText="1"/>
    </xf>
    <xf numFmtId="1" fontId="2" fillId="0" borderId="702" xfId="2" quotePrefix="1" applyNumberFormat="1" applyFont="1" applyBorder="1" applyAlignment="1">
      <alignment horizontal="center" vertical="center" wrapText="1"/>
    </xf>
    <xf numFmtId="1" fontId="2" fillId="0" borderId="695" xfId="0" applyNumberFormat="1" applyFont="1" applyBorder="1" applyAlignment="1">
      <alignment horizontal="center" vertical="center"/>
    </xf>
    <xf numFmtId="1" fontId="2" fillId="0" borderId="691" xfId="0" applyNumberFormat="1" applyFont="1" applyBorder="1" applyAlignment="1">
      <alignment horizontal="center" vertical="center"/>
    </xf>
    <xf numFmtId="1" fontId="2" fillId="0" borderId="695" xfId="2" applyNumberFormat="1" applyFont="1" applyBorder="1" applyAlignment="1">
      <alignment horizontal="left" vertical="center" wrapText="1"/>
    </xf>
    <xf numFmtId="1" fontId="2" fillId="0" borderId="691" xfId="2" applyNumberFormat="1" applyFont="1" applyBorder="1" applyAlignment="1">
      <alignment horizontal="left" vertical="center" wrapText="1"/>
    </xf>
    <xf numFmtId="1" fontId="2" fillId="0" borderId="695" xfId="0" applyNumberFormat="1" applyFont="1" applyBorder="1" applyAlignment="1">
      <alignment horizontal="center" vertical="center" wrapText="1"/>
    </xf>
    <xf numFmtId="1" fontId="2" fillId="0" borderId="691" xfId="0" applyNumberFormat="1" applyFont="1" applyBorder="1" applyAlignment="1">
      <alignment horizontal="center" vertical="center" wrapText="1"/>
    </xf>
    <xf numFmtId="1" fontId="2" fillId="0" borderId="667" xfId="2" applyNumberFormat="1" applyFont="1" applyBorder="1" applyAlignment="1">
      <alignment horizontal="left" vertical="center" wrapText="1"/>
    </xf>
    <xf numFmtId="1" fontId="2" fillId="0" borderId="691" xfId="2" quotePrefix="1" applyNumberFormat="1" applyFont="1" applyBorder="1" applyAlignment="1">
      <alignment horizontal="center" vertical="center" wrapText="1"/>
    </xf>
    <xf numFmtId="1" fontId="2" fillId="0" borderId="693" xfId="0" applyNumberFormat="1" applyFont="1" applyBorder="1" applyAlignment="1">
      <alignment horizontal="center" vertical="center" wrapText="1"/>
    </xf>
    <xf numFmtId="1" fontId="2" fillId="0" borderId="694" xfId="0" applyNumberFormat="1" applyFont="1" applyBorder="1" applyAlignment="1">
      <alignment horizontal="center" vertical="center" wrapText="1"/>
    </xf>
    <xf numFmtId="1" fontId="2" fillId="0" borderId="701" xfId="0" applyNumberFormat="1" applyFont="1" applyBorder="1" applyAlignment="1">
      <alignment horizontal="center" vertical="center" wrapText="1"/>
    </xf>
    <xf numFmtId="1" fontId="2" fillId="0" borderId="692" xfId="2" applyNumberFormat="1" applyFont="1" applyBorder="1" applyAlignment="1">
      <alignment horizontal="center" vertical="center"/>
    </xf>
    <xf numFmtId="1" fontId="2" fillId="0" borderId="712" xfId="0" applyNumberFormat="1" applyFont="1" applyBorder="1" applyAlignment="1">
      <alignment horizontal="center" vertical="center" wrapText="1"/>
    </xf>
    <xf numFmtId="1" fontId="2" fillId="0" borderId="713" xfId="0" applyNumberFormat="1" applyFont="1" applyBorder="1" applyAlignment="1">
      <alignment horizontal="center" vertical="center" wrapText="1"/>
    </xf>
    <xf numFmtId="1" fontId="2" fillId="0" borderId="711" xfId="0" applyNumberFormat="1" applyFont="1" applyBorder="1" applyAlignment="1">
      <alignment horizontal="center" vertical="center" wrapText="1"/>
    </xf>
    <xf numFmtId="1" fontId="2" fillId="0" borderId="718" xfId="0" applyNumberFormat="1" applyFont="1" applyBorder="1" applyAlignment="1">
      <alignment horizontal="center" vertical="center" wrapText="1"/>
    </xf>
    <xf numFmtId="1" fontId="2" fillId="0" borderId="716" xfId="0" applyNumberFormat="1" applyFont="1" applyBorder="1" applyAlignment="1">
      <alignment horizontal="center" vertical="center" wrapText="1"/>
    </xf>
    <xf numFmtId="1" fontId="2" fillId="0" borderId="717" xfId="0" applyNumberFormat="1" applyFont="1" applyBorder="1" applyAlignment="1">
      <alignment horizontal="center" vertical="center" wrapText="1"/>
    </xf>
    <xf numFmtId="1" fontId="2" fillId="0" borderId="730" xfId="0" applyNumberFormat="1" applyFont="1" applyBorder="1" applyAlignment="1">
      <alignment horizontal="center" vertical="center" wrapText="1"/>
    </xf>
    <xf numFmtId="1" fontId="2" fillId="0" borderId="710" xfId="0" applyNumberFormat="1" applyFont="1" applyBorder="1" applyAlignment="1">
      <alignment horizontal="center" vertical="center" wrapText="1"/>
    </xf>
    <xf numFmtId="1" fontId="2" fillId="0" borderId="706" xfId="0" applyNumberFormat="1" applyFont="1" applyBorder="1" applyAlignment="1">
      <alignment horizontal="center" vertical="center" wrapText="1"/>
    </xf>
    <xf numFmtId="1" fontId="2" fillId="0" borderId="712" xfId="0" applyNumberFormat="1" applyFont="1" applyBorder="1" applyAlignment="1">
      <alignment horizontal="center" vertical="center"/>
    </xf>
    <xf numFmtId="1" fontId="2" fillId="0" borderId="717" xfId="0" applyNumberFormat="1" applyFont="1" applyBorder="1" applyAlignment="1">
      <alignment horizontal="center" vertical="center"/>
    </xf>
    <xf numFmtId="1" fontId="2" fillId="0" borderId="730" xfId="0" applyNumberFormat="1" applyFont="1" applyBorder="1" applyAlignment="1">
      <alignment horizontal="center" vertical="center"/>
    </xf>
    <xf numFmtId="1" fontId="2" fillId="0" borderId="713" xfId="0" applyNumberFormat="1" applyFont="1" applyBorder="1" applyAlignment="1">
      <alignment horizontal="center" vertical="center"/>
    </xf>
    <xf numFmtId="1" fontId="2" fillId="0" borderId="712" xfId="0" applyNumberFormat="1" applyFont="1" applyBorder="1" applyAlignment="1">
      <alignment horizontal="left" vertical="center"/>
    </xf>
    <xf numFmtId="1" fontId="2" fillId="0" borderId="713" xfId="0" applyNumberFormat="1" applyFont="1" applyBorder="1" applyAlignment="1">
      <alignment horizontal="left" vertical="center"/>
    </xf>
    <xf numFmtId="1" fontId="2" fillId="0" borderId="714" xfId="0" applyNumberFormat="1" applyFont="1" applyBorder="1" applyAlignment="1">
      <alignment vertical="center" wrapText="1"/>
    </xf>
    <xf numFmtId="1" fontId="2" fillId="0" borderId="715" xfId="0" applyNumberFormat="1" applyFont="1" applyBorder="1" applyAlignment="1">
      <alignment vertical="center" wrapText="1"/>
    </xf>
    <xf numFmtId="1" fontId="2" fillId="0" borderId="712" xfId="0" applyNumberFormat="1" applyFont="1" applyBorder="1" applyAlignment="1">
      <alignment vertical="center" wrapText="1"/>
    </xf>
    <xf numFmtId="1" fontId="2" fillId="0" borderId="713" xfId="0" applyNumberFormat="1" applyFont="1" applyBorder="1" applyAlignment="1">
      <alignment vertical="center" wrapText="1"/>
    </xf>
    <xf numFmtId="1" fontId="2" fillId="0" borderId="716" xfId="0" applyNumberFormat="1" applyFont="1" applyBorder="1" applyAlignment="1">
      <alignment horizontal="center" vertical="center"/>
    </xf>
    <xf numFmtId="1" fontId="2" fillId="0" borderId="633" xfId="0" applyNumberFormat="1" applyFont="1" applyBorder="1" applyAlignment="1">
      <alignment horizontal="center" vertical="center"/>
    </xf>
    <xf numFmtId="1" fontId="2" fillId="0" borderId="718" xfId="0" applyNumberFormat="1" applyFont="1" applyBorder="1" applyAlignment="1">
      <alignment horizontal="center" vertical="center"/>
    </xf>
    <xf numFmtId="1" fontId="2" fillId="0" borderId="707" xfId="0" applyNumberFormat="1" applyFont="1" applyBorder="1" applyAlignment="1">
      <alignment horizontal="center" vertical="center" wrapText="1"/>
    </xf>
    <xf numFmtId="1" fontId="2" fillId="0" borderId="728" xfId="0" applyNumberFormat="1" applyFont="1" applyBorder="1" applyAlignment="1">
      <alignment horizontal="center" vertical="center" wrapText="1"/>
    </xf>
    <xf numFmtId="1" fontId="2" fillId="0" borderId="737" xfId="0" applyNumberFormat="1" applyFont="1" applyBorder="1" applyAlignment="1">
      <alignment horizontal="center" vertical="center" wrapText="1"/>
    </xf>
    <xf numFmtId="1" fontId="2" fillId="0" borderId="738" xfId="0" applyNumberFormat="1" applyFont="1" applyBorder="1" applyAlignment="1">
      <alignment horizontal="center"/>
    </xf>
    <xf numFmtId="1" fontId="2" fillId="0" borderId="739" xfId="0" applyNumberFormat="1" applyFont="1" applyBorder="1" applyAlignment="1">
      <alignment horizontal="center" vertical="center" wrapText="1"/>
    </xf>
    <xf numFmtId="1" fontId="2" fillId="0" borderId="740" xfId="0" applyNumberFormat="1" applyFont="1" applyBorder="1" applyAlignment="1">
      <alignment horizontal="center" vertical="center" wrapText="1"/>
    </xf>
    <xf numFmtId="1" fontId="2" fillId="0" borderId="714" xfId="0" applyNumberFormat="1" applyFont="1" applyBorder="1" applyAlignment="1">
      <alignment vertical="center"/>
    </xf>
    <xf numFmtId="1" fontId="10" fillId="0" borderId="741" xfId="0" applyNumberFormat="1" applyFont="1" applyBorder="1"/>
    <xf numFmtId="1" fontId="10" fillId="0" borderId="718" xfId="0" applyNumberFormat="1" applyFont="1" applyBorder="1"/>
    <xf numFmtId="1" fontId="2" fillId="0" borderId="724" xfId="0" applyNumberFormat="1" applyFont="1" applyBorder="1" applyAlignment="1">
      <alignment horizontal="left"/>
    </xf>
    <xf numFmtId="1" fontId="2" fillId="0" borderId="715" xfId="0" applyNumberFormat="1" applyFont="1" applyBorder="1" applyAlignment="1">
      <alignment horizontal="left"/>
    </xf>
    <xf numFmtId="1" fontId="2" fillId="0" borderId="744" xfId="0" applyNumberFormat="1" applyFont="1" applyBorder="1" applyAlignment="1">
      <alignment horizontal="center" vertical="center" wrapText="1"/>
    </xf>
    <xf numFmtId="1" fontId="2" fillId="0" borderId="745" xfId="0" applyNumberFormat="1" applyFont="1" applyBorder="1" applyAlignment="1">
      <alignment horizontal="center" vertical="center" wrapText="1"/>
    </xf>
    <xf numFmtId="1" fontId="2" fillId="0" borderId="747" xfId="0" applyNumberFormat="1" applyFont="1" applyBorder="1" applyAlignment="1">
      <alignment horizontal="center" vertical="center" wrapText="1"/>
    </xf>
    <xf numFmtId="1" fontId="2" fillId="0" borderId="748" xfId="0" applyNumberFormat="1" applyFont="1" applyBorder="1" applyAlignment="1">
      <alignment horizontal="center" vertical="center" wrapText="1"/>
    </xf>
    <xf numFmtId="1" fontId="2" fillId="0" borderId="751" xfId="0" applyNumberFormat="1" applyFont="1" applyBorder="1" applyAlignment="1">
      <alignment horizontal="center" vertical="center" wrapText="1"/>
    </xf>
    <xf numFmtId="1" fontId="2" fillId="0" borderId="749" xfId="0" applyNumberFormat="1" applyFont="1" applyBorder="1" applyAlignment="1">
      <alignment horizontal="center" vertical="center" wrapText="1"/>
    </xf>
    <xf numFmtId="1" fontId="2" fillId="0" borderId="703" xfId="0" applyNumberFormat="1" applyFont="1" applyBorder="1" applyAlignment="1">
      <alignment horizontal="left" vertical="center"/>
    </xf>
    <xf numFmtId="1" fontId="2" fillId="0" borderId="744" xfId="0" applyNumberFormat="1" applyFont="1" applyBorder="1" applyAlignment="1">
      <alignment horizontal="center" vertical="center"/>
    </xf>
    <xf numFmtId="1" fontId="2" fillId="0" borderId="758" xfId="0" applyNumberFormat="1" applyFont="1" applyBorder="1" applyAlignment="1">
      <alignment horizontal="center" vertical="center"/>
    </xf>
    <xf numFmtId="1" fontId="2" fillId="0" borderId="751" xfId="0" applyNumberFormat="1" applyFont="1" applyBorder="1" applyAlignment="1">
      <alignment horizontal="center" vertical="center"/>
    </xf>
    <xf numFmtId="1" fontId="2" fillId="0" borderId="758" xfId="0" applyNumberFormat="1" applyFont="1" applyBorder="1" applyAlignment="1">
      <alignment horizontal="center" vertical="center" wrapText="1"/>
    </xf>
    <xf numFmtId="1" fontId="2" fillId="0" borderId="739" xfId="0" applyNumberFormat="1" applyFont="1" applyBorder="1" applyAlignment="1">
      <alignment horizontal="center" vertical="center"/>
    </xf>
    <xf numFmtId="1" fontId="2" fillId="0" borderId="749" xfId="0" applyNumberFormat="1" applyFont="1" applyBorder="1" applyAlignment="1">
      <alignment horizontal="center" vertical="center"/>
    </xf>
    <xf numFmtId="1" fontId="2" fillId="0" borderId="740" xfId="0" applyNumberFormat="1" applyFont="1" applyBorder="1" applyAlignment="1">
      <alignment horizontal="center" vertical="center"/>
    </xf>
    <xf numFmtId="1" fontId="2" fillId="0" borderId="703" xfId="0" applyNumberFormat="1" applyFont="1" applyBorder="1" applyAlignment="1">
      <alignment horizontal="center" vertical="center" wrapText="1"/>
    </xf>
    <xf numFmtId="1" fontId="2" fillId="0" borderId="739" xfId="0" applyNumberFormat="1" applyFont="1" applyBorder="1" applyAlignment="1">
      <alignment horizontal="left" vertical="center" wrapText="1"/>
    </xf>
    <xf numFmtId="1" fontId="2" fillId="0" borderId="740" xfId="0" applyNumberFormat="1" applyFont="1" applyBorder="1" applyAlignment="1">
      <alignment horizontal="left" vertical="center" wrapText="1"/>
    </xf>
    <xf numFmtId="1" fontId="2" fillId="3" borderId="749" xfId="0" applyNumberFormat="1" applyFont="1" applyFill="1" applyBorder="1" applyAlignment="1">
      <alignment horizontal="center" vertical="center" wrapText="1"/>
    </xf>
    <xf numFmtId="1" fontId="2" fillId="3" borderId="740" xfId="0" applyNumberFormat="1" applyFont="1" applyFill="1" applyBorder="1" applyAlignment="1">
      <alignment horizontal="center" vertical="center" wrapText="1"/>
    </xf>
    <xf numFmtId="1" fontId="2" fillId="0" borderId="754" xfId="0" applyNumberFormat="1" applyFont="1" applyBorder="1" applyAlignment="1">
      <alignment horizontal="center" vertical="center" wrapText="1"/>
    </xf>
    <xf numFmtId="1" fontId="2" fillId="0" borderId="759" xfId="0" applyNumberFormat="1" applyFont="1" applyBorder="1" applyAlignment="1">
      <alignment horizontal="center" vertical="center" wrapText="1"/>
    </xf>
    <xf numFmtId="1" fontId="2" fillId="0" borderId="755" xfId="0" applyNumberFormat="1" applyFont="1" applyBorder="1" applyAlignment="1">
      <alignment horizontal="center" vertical="center" wrapText="1"/>
    </xf>
    <xf numFmtId="1" fontId="2" fillId="3" borderId="739" xfId="0" applyNumberFormat="1" applyFont="1" applyFill="1" applyBorder="1" applyAlignment="1">
      <alignment horizontal="center" vertical="center" wrapText="1"/>
    </xf>
    <xf numFmtId="1" fontId="2" fillId="0" borderId="714" xfId="0" applyNumberFormat="1" applyFont="1" applyBorder="1" applyAlignment="1">
      <alignment horizontal="left" vertical="center" wrapText="1"/>
    </xf>
    <xf numFmtId="1" fontId="2" fillId="0" borderId="741" xfId="0" applyNumberFormat="1" applyFont="1" applyBorder="1" applyAlignment="1">
      <alignment horizontal="left" vertical="center" wrapText="1"/>
    </xf>
    <xf numFmtId="1" fontId="2" fillId="12" borderId="718" xfId="0" applyNumberFormat="1" applyFont="1" applyFill="1" applyBorder="1" applyAlignment="1">
      <alignment horizontal="left" wrapText="1"/>
    </xf>
    <xf numFmtId="1" fontId="2" fillId="0" borderId="704" xfId="0" applyNumberFormat="1" applyFont="1" applyBorder="1" applyAlignment="1">
      <alignment horizontal="center" vertical="center" wrapText="1"/>
    </xf>
    <xf numFmtId="1" fontId="2" fillId="0" borderId="754" xfId="0" applyNumberFormat="1" applyFont="1" applyBorder="1" applyAlignment="1">
      <alignment horizontal="center" vertical="center"/>
    </xf>
    <xf numFmtId="1" fontId="2" fillId="0" borderId="759" xfId="0" applyNumberFormat="1" applyFont="1" applyBorder="1" applyAlignment="1">
      <alignment horizontal="center" vertical="center"/>
    </xf>
    <xf numFmtId="1" fontId="2" fillId="0" borderId="755" xfId="0" applyNumberFormat="1" applyFont="1" applyBorder="1" applyAlignment="1">
      <alignment horizontal="center" vertical="center"/>
    </xf>
    <xf numFmtId="1" fontId="2" fillId="0" borderId="753" xfId="0" applyNumberFormat="1" applyFont="1" applyBorder="1" applyAlignment="1">
      <alignment horizontal="center" vertical="center" wrapText="1"/>
    </xf>
    <xf numFmtId="1" fontId="2" fillId="0" borderId="714" xfId="0" applyNumberFormat="1" applyFont="1" applyBorder="1" applyAlignment="1">
      <alignment horizontal="left" vertical="center"/>
    </xf>
    <xf numFmtId="1" fontId="2" fillId="0" borderId="741" xfId="0" applyNumberFormat="1" applyFont="1" applyBorder="1" applyAlignment="1">
      <alignment horizontal="left" vertical="center"/>
    </xf>
    <xf numFmtId="1" fontId="2" fillId="0" borderId="718" xfId="0" applyNumberFormat="1" applyFont="1" applyBorder="1" applyAlignment="1">
      <alignment horizontal="left" wrapText="1"/>
    </xf>
    <xf numFmtId="1" fontId="2" fillId="0" borderId="744" xfId="2" applyNumberFormat="1" applyFont="1" applyBorder="1" applyAlignment="1">
      <alignment horizontal="center" vertical="center" wrapText="1"/>
    </xf>
    <xf numFmtId="1" fontId="2" fillId="0" borderId="718" xfId="2" applyNumberFormat="1" applyFont="1" applyBorder="1" applyAlignment="1">
      <alignment horizontal="center" vertical="center" wrapText="1"/>
    </xf>
    <xf numFmtId="1" fontId="2" fillId="0" borderId="744" xfId="3" applyNumberFormat="1" applyFont="1" applyBorder="1" applyAlignment="1">
      <alignment horizontal="center" vertical="center"/>
    </xf>
    <xf numFmtId="1" fontId="2" fillId="0" borderId="718" xfId="3" applyNumberFormat="1" applyFont="1" applyBorder="1" applyAlignment="1">
      <alignment horizontal="center" vertical="center"/>
    </xf>
    <xf numFmtId="1" fontId="2" fillId="0" borderId="738" xfId="2" quotePrefix="1" applyNumberFormat="1" applyFont="1" applyBorder="1" applyAlignment="1">
      <alignment horizontal="center" vertical="center" wrapText="1"/>
    </xf>
    <xf numFmtId="1" fontId="2" fillId="0" borderId="764" xfId="2" quotePrefix="1" applyNumberFormat="1" applyFont="1" applyBorder="1" applyAlignment="1">
      <alignment horizontal="center" vertical="center" wrapText="1"/>
    </xf>
    <xf numFmtId="1" fontId="2" fillId="0" borderId="738" xfId="2" applyNumberFormat="1" applyFont="1" applyBorder="1" applyAlignment="1">
      <alignment horizontal="center" vertical="center" wrapText="1"/>
    </xf>
    <xf numFmtId="1" fontId="2" fillId="0" borderId="765" xfId="0" applyNumberFormat="1" applyFont="1" applyBorder="1" applyAlignment="1">
      <alignment horizontal="center" vertical="center" wrapText="1"/>
    </xf>
    <xf numFmtId="1" fontId="2" fillId="0" borderId="737" xfId="2" applyNumberFormat="1" applyFont="1" applyBorder="1" applyAlignment="1">
      <alignment horizontal="center" vertical="center" wrapText="1"/>
    </xf>
    <xf numFmtId="1" fontId="1" fillId="0" borderId="718" xfId="2" applyNumberFormat="1" applyFont="1" applyBorder="1" applyAlignment="1">
      <alignment horizontal="center"/>
    </xf>
    <xf numFmtId="1" fontId="2" fillId="0" borderId="739" xfId="2" quotePrefix="1" applyNumberFormat="1" applyFont="1" applyBorder="1" applyAlignment="1">
      <alignment horizontal="center" vertical="center" wrapText="1"/>
    </xf>
    <xf numFmtId="1" fontId="2" fillId="0" borderId="749" xfId="2" quotePrefix="1" applyNumberFormat="1" applyFont="1" applyBorder="1" applyAlignment="1">
      <alignment horizontal="center" vertical="center" wrapText="1"/>
    </xf>
    <xf numFmtId="1" fontId="2" fillId="0" borderId="767" xfId="2" quotePrefix="1" applyNumberFormat="1" applyFont="1" applyBorder="1" applyAlignment="1">
      <alignment horizontal="center" vertical="center" wrapText="1"/>
    </xf>
    <xf numFmtId="1" fontId="1" fillId="0" borderId="718" xfId="2" applyNumberFormat="1" applyFont="1" applyBorder="1" applyAlignment="1" applyProtection="1">
      <alignment horizontal="center" vertical="center" wrapText="1"/>
      <protection locked="0"/>
    </xf>
    <xf numFmtId="1" fontId="2" fillId="0" borderId="739" xfId="2" applyNumberFormat="1" applyFont="1" applyBorder="1" applyAlignment="1">
      <alignment horizontal="left" vertical="center" wrapText="1"/>
    </xf>
    <xf numFmtId="1" fontId="2" fillId="0" borderId="740" xfId="2" applyNumberFormat="1" applyFont="1" applyBorder="1" applyAlignment="1">
      <alignment horizontal="left" vertical="center" wrapText="1"/>
    </xf>
    <xf numFmtId="1" fontId="2" fillId="0" borderId="714" xfId="2" applyNumberFormat="1" applyFont="1" applyBorder="1" applyAlignment="1">
      <alignment horizontal="left" vertical="center" wrapText="1"/>
    </xf>
    <xf numFmtId="1" fontId="2" fillId="0" borderId="741" xfId="2" applyNumberFormat="1" applyFont="1" applyBorder="1" applyAlignment="1">
      <alignment horizontal="left" vertical="center" wrapText="1"/>
    </xf>
    <xf numFmtId="1" fontId="2" fillId="0" borderId="740" xfId="2" quotePrefix="1" applyNumberFormat="1" applyFont="1" applyBorder="1" applyAlignment="1">
      <alignment horizontal="center" vertical="center" wrapText="1"/>
    </xf>
    <xf numFmtId="1" fontId="2" fillId="0" borderId="738" xfId="0" applyNumberFormat="1" applyFont="1" applyBorder="1" applyAlignment="1">
      <alignment horizontal="center" vertical="center" wrapText="1"/>
    </xf>
    <xf numFmtId="1" fontId="2" fillId="0" borderId="764" xfId="0" applyNumberFormat="1" applyFont="1" applyBorder="1" applyAlignment="1">
      <alignment horizontal="center" vertical="center" wrapText="1"/>
    </xf>
    <xf numFmtId="1" fontId="2" fillId="0" borderId="728" xfId="2" applyNumberFormat="1" applyFont="1" applyBorder="1" applyAlignment="1">
      <alignment horizontal="center" vertical="center" wrapText="1"/>
    </xf>
    <xf numFmtId="1" fontId="2" fillId="0" borderId="718" xfId="2" applyNumberFormat="1" applyFont="1" applyBorder="1" applyAlignment="1">
      <alignment horizontal="left" vertical="center" wrapText="1"/>
    </xf>
    <xf numFmtId="1" fontId="2" fillId="0" borderId="744" xfId="2" applyNumberFormat="1" applyFont="1" applyBorder="1" applyAlignment="1">
      <alignment horizontal="center" vertical="center"/>
    </xf>
    <xf numFmtId="1" fontId="2" fillId="0" borderId="200" xfId="0" applyNumberFormat="1" applyFont="1" applyBorder="1" applyAlignment="1">
      <alignment horizontal="center" vertical="center" wrapText="1"/>
    </xf>
    <xf numFmtId="1" fontId="2" fillId="0" borderId="214" xfId="0" applyNumberFormat="1" applyFont="1" applyBorder="1" applyAlignment="1">
      <alignment horizontal="center" vertical="center" wrapText="1"/>
    </xf>
    <xf numFmtId="1" fontId="2" fillId="0" borderId="260" xfId="0" applyNumberFormat="1" applyFont="1" applyBorder="1" applyAlignment="1">
      <alignment horizontal="center" vertical="center"/>
    </xf>
    <xf numFmtId="1" fontId="2" fillId="0" borderId="225" xfId="0" applyNumberFormat="1" applyFont="1" applyBorder="1" applyAlignment="1">
      <alignment horizontal="left" vertical="center"/>
    </xf>
    <xf numFmtId="1" fontId="2" fillId="0" borderId="234" xfId="0" applyNumberFormat="1" applyFont="1" applyBorder="1" applyAlignment="1">
      <alignment vertical="center" wrapText="1"/>
    </xf>
    <xf numFmtId="1" fontId="2" fillId="0" borderId="239" xfId="0" applyNumberFormat="1" applyFont="1" applyBorder="1" applyAlignment="1">
      <alignment horizontal="center" vertical="center"/>
    </xf>
    <xf numFmtId="1" fontId="2" fillId="0" borderId="200" xfId="0" applyNumberFormat="1" applyFont="1" applyBorder="1" applyAlignment="1">
      <alignment horizontal="center" vertical="center"/>
    </xf>
    <xf numFmtId="1" fontId="2" fillId="0" borderId="265" xfId="0" applyNumberFormat="1" applyFont="1" applyBorder="1" applyAlignment="1">
      <alignment horizontal="center" vertical="center" wrapText="1"/>
    </xf>
    <xf numFmtId="1" fontId="2" fillId="0" borderId="231" xfId="0" applyNumberFormat="1" applyFont="1" applyBorder="1" applyAlignment="1">
      <alignment horizontal="center"/>
    </xf>
    <xf numFmtId="1" fontId="2" fillId="0" borderId="226" xfId="0" applyNumberFormat="1" applyFont="1" applyBorder="1" applyAlignment="1">
      <alignment horizontal="left" vertical="center" wrapText="1"/>
    </xf>
    <xf numFmtId="1" fontId="2" fillId="0" borderId="234" xfId="0" applyNumberFormat="1" applyFont="1" applyBorder="1" applyAlignment="1">
      <alignment vertical="center"/>
    </xf>
    <xf numFmtId="1" fontId="10" fillId="0" borderId="235" xfId="0" applyNumberFormat="1" applyFont="1" applyBorder="1"/>
    <xf numFmtId="1" fontId="2" fillId="0" borderId="200" xfId="0" applyNumberFormat="1" applyFont="1" applyBorder="1" applyAlignment="1">
      <alignment vertical="center"/>
    </xf>
    <xf numFmtId="1" fontId="10" fillId="0" borderId="214" xfId="0" applyNumberFormat="1" applyFont="1" applyBorder="1"/>
    <xf numFmtId="1" fontId="2" fillId="0" borderId="224" xfId="0" applyNumberFormat="1" applyFont="1" applyBorder="1" applyAlignment="1">
      <alignment horizontal="left" vertical="center"/>
    </xf>
    <xf numFmtId="1" fontId="6" fillId="2" borderId="199" xfId="0" applyNumberFormat="1" applyFont="1" applyFill="1" applyBorder="1" applyAlignment="1">
      <alignment horizontal="left" wrapText="1"/>
    </xf>
    <xf numFmtId="1" fontId="2" fillId="0" borderId="155" xfId="0" applyNumberFormat="1" applyFont="1" applyBorder="1" applyAlignment="1">
      <alignment horizontal="center" vertical="center"/>
    </xf>
    <xf numFmtId="1" fontId="2" fillId="0" borderId="214" xfId="0" applyNumberFormat="1" applyFont="1" applyBorder="1" applyAlignment="1">
      <alignment horizontal="center" vertical="center"/>
    </xf>
    <xf numFmtId="1" fontId="2" fillId="0" borderId="165" xfId="0" applyNumberFormat="1" applyFont="1" applyBorder="1" applyAlignment="1">
      <alignment horizontal="center" vertical="center" wrapText="1"/>
    </xf>
    <xf numFmtId="1" fontId="2" fillId="0" borderId="224" xfId="0" applyNumberFormat="1" applyFont="1" applyBorder="1" applyAlignment="1">
      <alignment horizontal="center" vertical="center" wrapText="1"/>
    </xf>
    <xf numFmtId="1" fontId="2" fillId="0" borderId="232" xfId="0" applyNumberFormat="1" applyFont="1" applyBorder="1" applyAlignment="1">
      <alignment horizontal="left" vertical="center" wrapText="1"/>
    </xf>
    <xf numFmtId="1" fontId="2" fillId="0" borderId="233" xfId="0" applyNumberFormat="1" applyFont="1" applyBorder="1" applyAlignment="1">
      <alignment horizontal="left" vertical="center" wrapText="1"/>
    </xf>
    <xf numFmtId="1" fontId="2" fillId="3" borderId="242" xfId="0" applyNumberFormat="1" applyFont="1" applyFill="1" applyBorder="1" applyAlignment="1">
      <alignment horizontal="center" vertical="center" wrapText="1"/>
    </xf>
    <xf numFmtId="1" fontId="2" fillId="3" borderId="233" xfId="0" applyNumberFormat="1" applyFont="1" applyFill="1" applyBorder="1" applyAlignment="1">
      <alignment horizontal="center" vertical="center" wrapText="1"/>
    </xf>
    <xf numFmtId="1" fontId="2" fillId="0" borderId="199" xfId="0" applyNumberFormat="1" applyFont="1" applyBorder="1" applyAlignment="1">
      <alignment horizontal="center" vertical="center"/>
    </xf>
    <xf numFmtId="1" fontId="2" fillId="0" borderId="253" xfId="0" applyNumberFormat="1" applyFont="1" applyBorder="1" applyAlignment="1">
      <alignment horizontal="center" vertical="center" wrapText="1"/>
    </xf>
    <xf numFmtId="1" fontId="2" fillId="0" borderId="261" xfId="0" applyNumberFormat="1" applyFont="1" applyBorder="1" applyAlignment="1">
      <alignment horizontal="center" vertical="center" wrapText="1"/>
    </xf>
    <xf numFmtId="1" fontId="2" fillId="0" borderId="263" xfId="0" applyNumberFormat="1" applyFont="1" applyBorder="1" applyAlignment="1">
      <alignment horizontal="center" vertical="center" wrapText="1"/>
    </xf>
    <xf numFmtId="1" fontId="2" fillId="3" borderId="232" xfId="0" applyNumberFormat="1" applyFont="1" applyFill="1" applyBorder="1" applyAlignment="1">
      <alignment horizontal="center" vertical="center" wrapText="1"/>
    </xf>
    <xf numFmtId="1" fontId="2" fillId="0" borderId="234" xfId="0" applyNumberFormat="1" applyFont="1" applyBorder="1" applyAlignment="1">
      <alignment horizontal="left" vertical="center" wrapText="1"/>
    </xf>
    <xf numFmtId="1" fontId="2" fillId="0" borderId="235" xfId="0" applyNumberFormat="1" applyFont="1" applyBorder="1" applyAlignment="1">
      <alignment horizontal="left" vertical="center" wrapText="1"/>
    </xf>
    <xf numFmtId="1" fontId="2" fillId="12" borderId="214" xfId="0" applyNumberFormat="1" applyFont="1" applyFill="1" applyBorder="1" applyAlignment="1">
      <alignment horizontal="left" wrapText="1"/>
    </xf>
    <xf numFmtId="1" fontId="6" fillId="2" borderId="165" xfId="0" applyNumberFormat="1" applyFont="1" applyFill="1" applyBorder="1" applyAlignment="1">
      <alignment wrapText="1"/>
    </xf>
    <xf numFmtId="1" fontId="2" fillId="0" borderId="223" xfId="0" applyNumberFormat="1" applyFont="1" applyBorder="1" applyAlignment="1">
      <alignment horizontal="center" vertical="center" wrapText="1"/>
    </xf>
    <xf numFmtId="1" fontId="2" fillId="0" borderId="253" xfId="0" applyNumberFormat="1" applyFont="1" applyBorder="1" applyAlignment="1">
      <alignment horizontal="center" vertical="center"/>
    </xf>
    <xf numFmtId="1" fontId="2" fillId="0" borderId="261" xfId="0" applyNumberFormat="1" applyFont="1" applyBorder="1" applyAlignment="1">
      <alignment horizontal="center" vertical="center"/>
    </xf>
    <xf numFmtId="1" fontId="2" fillId="0" borderId="263" xfId="0" applyNumberFormat="1" applyFont="1" applyBorder="1" applyAlignment="1">
      <alignment horizontal="center" vertical="center"/>
    </xf>
    <xf numFmtId="1" fontId="2" fillId="0" borderId="254" xfId="0" applyNumberFormat="1" applyFont="1" applyBorder="1" applyAlignment="1">
      <alignment horizontal="center" vertical="center" wrapText="1"/>
    </xf>
    <xf numFmtId="1" fontId="2" fillId="0" borderId="234" xfId="0" applyNumberFormat="1" applyFont="1" applyBorder="1" applyAlignment="1">
      <alignment horizontal="left" vertical="center"/>
    </xf>
    <xf numFmtId="1" fontId="2" fillId="0" borderId="235" xfId="0" applyNumberFormat="1" applyFont="1" applyBorder="1" applyAlignment="1">
      <alignment horizontal="left" vertical="center"/>
    </xf>
    <xf numFmtId="1" fontId="2" fillId="0" borderId="214" xfId="0" applyNumberFormat="1" applyFont="1" applyBorder="1" applyAlignment="1">
      <alignment horizontal="left" wrapText="1"/>
    </xf>
    <xf numFmtId="1" fontId="2" fillId="0" borderId="238" xfId="2" applyNumberFormat="1" applyFont="1" applyBorder="1" applyAlignment="1">
      <alignment horizontal="center" vertical="center" wrapText="1"/>
    </xf>
    <xf numFmtId="1" fontId="2" fillId="0" borderId="214" xfId="2" applyNumberFormat="1" applyFont="1" applyBorder="1" applyAlignment="1">
      <alignment horizontal="center" vertical="center" wrapText="1"/>
    </xf>
    <xf numFmtId="1" fontId="2" fillId="0" borderId="238" xfId="3" applyNumberFormat="1" applyFont="1" applyBorder="1" applyAlignment="1">
      <alignment horizontal="center" vertical="center"/>
    </xf>
    <xf numFmtId="1" fontId="2" fillId="0" borderId="199" xfId="3" applyNumberFormat="1" applyFont="1" applyBorder="1" applyAlignment="1">
      <alignment horizontal="center" vertical="center"/>
    </xf>
    <xf numFmtId="1" fontId="2" fillId="0" borderId="214" xfId="3" applyNumberFormat="1" applyFont="1" applyBorder="1" applyAlignment="1">
      <alignment horizontal="center" vertical="center"/>
    </xf>
    <xf numFmtId="1" fontId="2" fillId="0" borderId="231" xfId="2" quotePrefix="1" applyNumberFormat="1" applyFont="1" applyBorder="1" applyAlignment="1">
      <alignment horizontal="center" vertical="center" wrapText="1"/>
    </xf>
    <xf numFmtId="1" fontId="2" fillId="0" borderId="271" xfId="2" quotePrefix="1" applyNumberFormat="1" applyFont="1" applyBorder="1" applyAlignment="1">
      <alignment horizontal="center" vertical="center" wrapText="1"/>
    </xf>
    <xf numFmtId="1" fontId="2" fillId="0" borderId="231" xfId="2" applyNumberFormat="1" applyFont="1" applyBorder="1" applyAlignment="1">
      <alignment horizontal="center" vertical="center" wrapText="1"/>
    </xf>
    <xf numFmtId="1" fontId="2" fillId="0" borderId="264" xfId="0" applyNumberFormat="1" applyFont="1" applyBorder="1" applyAlignment="1">
      <alignment horizontal="center" vertical="center" wrapText="1"/>
    </xf>
    <xf numFmtId="1" fontId="2" fillId="0" borderId="230" xfId="2" applyNumberFormat="1" applyFont="1" applyBorder="1" applyAlignment="1">
      <alignment horizontal="center" vertical="center" wrapText="1"/>
    </xf>
    <xf numFmtId="1" fontId="1" fillId="0" borderId="214" xfId="2" applyNumberFormat="1" applyFont="1" applyBorder="1" applyAlignment="1">
      <alignment horizontal="center"/>
    </xf>
    <xf numFmtId="1" fontId="2" fillId="0" borderId="232" xfId="2" quotePrefix="1" applyNumberFormat="1" applyFont="1" applyBorder="1" applyAlignment="1">
      <alignment horizontal="center" vertical="center" wrapText="1"/>
    </xf>
    <xf numFmtId="1" fontId="2" fillId="0" borderId="242" xfId="2" quotePrefix="1" applyNumberFormat="1" applyFont="1" applyBorder="1" applyAlignment="1">
      <alignment horizontal="center" vertical="center" wrapText="1"/>
    </xf>
    <xf numFmtId="1" fontId="2" fillId="0" borderId="260" xfId="2" quotePrefix="1" applyNumberFormat="1" applyFont="1" applyBorder="1" applyAlignment="1">
      <alignment horizontal="center" vertical="center" wrapText="1"/>
    </xf>
    <xf numFmtId="1" fontId="2" fillId="0" borderId="199" xfId="2" applyNumberFormat="1" applyFont="1" applyBorder="1" applyAlignment="1">
      <alignment horizontal="center" vertical="center" wrapText="1"/>
    </xf>
    <xf numFmtId="1" fontId="1" fillId="0" borderId="199" xfId="2" applyNumberFormat="1" applyFont="1" applyBorder="1" applyAlignment="1" applyProtection="1">
      <alignment horizontal="center" vertical="center" wrapText="1"/>
      <protection locked="0"/>
    </xf>
    <xf numFmtId="1" fontId="1" fillId="0" borderId="214" xfId="2" applyNumberFormat="1" applyFont="1" applyBorder="1" applyAlignment="1" applyProtection="1">
      <alignment horizontal="center" vertical="center" wrapText="1"/>
      <protection locked="0"/>
    </xf>
    <xf numFmtId="1" fontId="2" fillId="0" borderId="232" xfId="2" applyNumberFormat="1" applyFont="1" applyBorder="1" applyAlignment="1">
      <alignment horizontal="left" vertical="center" wrapText="1"/>
    </xf>
    <xf numFmtId="1" fontId="2" fillId="0" borderId="233" xfId="2" applyNumberFormat="1" applyFont="1" applyBorder="1" applyAlignment="1">
      <alignment horizontal="left" vertical="center" wrapText="1"/>
    </xf>
    <xf numFmtId="1" fontId="2" fillId="0" borderId="234" xfId="2" applyNumberFormat="1" applyFont="1" applyBorder="1" applyAlignment="1">
      <alignment horizontal="left" vertical="center" wrapText="1"/>
    </xf>
    <xf numFmtId="1" fontId="2" fillId="0" borderId="235" xfId="2" applyNumberFormat="1" applyFont="1" applyBorder="1" applyAlignment="1">
      <alignment horizontal="left" vertical="center" wrapText="1"/>
    </xf>
    <xf numFmtId="1" fontId="2" fillId="0" borderId="233" xfId="2" quotePrefix="1" applyNumberFormat="1" applyFont="1" applyBorder="1" applyAlignment="1">
      <alignment horizontal="center" vertical="center" wrapText="1"/>
    </xf>
    <xf numFmtId="1" fontId="2" fillId="0" borderId="271" xfId="0" applyNumberFormat="1" applyFont="1" applyBorder="1" applyAlignment="1">
      <alignment horizontal="center" vertical="center" wrapText="1"/>
    </xf>
    <xf numFmtId="1" fontId="2" fillId="0" borderId="186" xfId="2" applyNumberFormat="1" applyFont="1" applyBorder="1" applyAlignment="1">
      <alignment horizontal="center" vertical="center" wrapText="1"/>
    </xf>
    <xf numFmtId="1" fontId="2" fillId="0" borderId="216" xfId="2" applyNumberFormat="1" applyFont="1" applyBorder="1" applyAlignment="1">
      <alignment horizontal="center" vertical="center" wrapText="1"/>
    </xf>
    <xf numFmtId="1" fontId="2" fillId="0" borderId="214" xfId="2" applyNumberFormat="1" applyFont="1" applyBorder="1" applyAlignment="1">
      <alignment horizontal="left" vertical="center" wrapText="1"/>
    </xf>
    <xf numFmtId="1" fontId="2" fillId="0" borderId="278" xfId="0" applyNumberFormat="1" applyFont="1" applyBorder="1" applyAlignment="1">
      <alignment horizontal="center" vertical="center" wrapText="1"/>
    </xf>
    <xf numFmtId="1" fontId="2" fillId="0" borderId="280" xfId="0" applyNumberFormat="1" applyFont="1" applyBorder="1" applyAlignment="1">
      <alignment horizontal="center" vertical="center" wrapText="1"/>
    </xf>
    <xf numFmtId="1" fontId="2" fillId="0" borderId="274" xfId="0" applyNumberFormat="1" applyFont="1" applyBorder="1" applyAlignment="1">
      <alignment horizontal="center" vertical="center" wrapText="1"/>
    </xf>
    <xf numFmtId="1" fontId="2" fillId="0" borderId="277" xfId="0" applyNumberFormat="1" applyFont="1" applyBorder="1" applyAlignment="1">
      <alignment horizontal="center" vertical="center" wrapText="1"/>
    </xf>
    <xf numFmtId="1" fontId="2" fillId="0" borderId="275" xfId="0" applyNumberFormat="1" applyFont="1" applyBorder="1" applyAlignment="1">
      <alignment horizontal="center" vertical="center" wrapText="1"/>
    </xf>
    <xf numFmtId="1" fontId="2" fillId="0" borderId="276" xfId="0" applyNumberFormat="1" applyFont="1" applyBorder="1" applyAlignment="1">
      <alignment horizontal="center" vertical="center" wrapText="1"/>
    </xf>
    <xf numFmtId="1" fontId="2" fillId="0" borderId="279" xfId="0" applyNumberFormat="1" applyFont="1" applyBorder="1" applyAlignment="1">
      <alignment horizontal="center" vertical="center" wrapText="1"/>
    </xf>
    <xf numFmtId="1" fontId="2" fillId="0" borderId="293" xfId="0" applyNumberFormat="1" applyFont="1" applyBorder="1" applyAlignment="1">
      <alignment horizontal="center" vertical="center" wrapText="1"/>
    </xf>
    <xf numFmtId="1" fontId="2" fillId="0" borderId="292" xfId="0" applyNumberFormat="1" applyFont="1" applyBorder="1" applyAlignment="1">
      <alignment horizontal="center" vertical="center" wrapText="1"/>
    </xf>
    <xf numFmtId="1" fontId="2" fillId="0" borderId="182" xfId="0" applyNumberFormat="1" applyFont="1" applyBorder="1" applyAlignment="1">
      <alignment horizontal="center" vertical="center" wrapText="1"/>
    </xf>
    <xf numFmtId="1" fontId="2" fillId="0" borderId="278" xfId="0" applyNumberFormat="1" applyFont="1" applyBorder="1" applyAlignment="1">
      <alignment horizontal="center" vertical="center"/>
    </xf>
    <xf numFmtId="1" fontId="2" fillId="0" borderId="279" xfId="0" applyNumberFormat="1" applyFont="1" applyBorder="1" applyAlignment="1">
      <alignment horizontal="center" vertical="center"/>
    </xf>
    <xf numFmtId="1" fontId="2" fillId="0" borderId="293" xfId="0" applyNumberFormat="1" applyFont="1" applyBorder="1" applyAlignment="1">
      <alignment horizontal="center" vertical="center"/>
    </xf>
    <xf numFmtId="1" fontId="2" fillId="0" borderId="183" xfId="0" applyNumberFormat="1" applyFont="1" applyBorder="1" applyAlignment="1">
      <alignment horizontal="center" vertical="center" wrapText="1"/>
    </xf>
    <xf numFmtId="1" fontId="2" fillId="0" borderId="184" xfId="0" applyNumberFormat="1" applyFont="1" applyBorder="1" applyAlignment="1">
      <alignment horizontal="center" vertical="center" wrapText="1"/>
    </xf>
    <xf numFmtId="1" fontId="2" fillId="0" borderId="185" xfId="0" applyNumberFormat="1" applyFont="1" applyBorder="1" applyAlignment="1">
      <alignment horizontal="center" vertical="center" wrapText="1"/>
    </xf>
    <xf numFmtId="1" fontId="2" fillId="0" borderId="183" xfId="0" applyNumberFormat="1" applyFont="1" applyBorder="1" applyAlignment="1">
      <alignment horizontal="center" vertical="center"/>
    </xf>
    <xf numFmtId="1" fontId="2" fillId="0" borderId="184" xfId="0" applyNumberFormat="1" applyFont="1" applyBorder="1" applyAlignment="1">
      <alignment horizontal="center" vertical="center"/>
    </xf>
    <xf numFmtId="1" fontId="2" fillId="0" borderId="216" xfId="0" applyNumberFormat="1" applyFont="1" applyBorder="1" applyAlignment="1">
      <alignment horizontal="center" vertical="center" wrapText="1"/>
    </xf>
    <xf numFmtId="1" fontId="2" fillId="0" borderId="302" xfId="0" applyNumberFormat="1" applyFont="1" applyBorder="1" applyAlignment="1">
      <alignment horizontal="center" vertical="center" wrapText="1"/>
    </xf>
    <xf numFmtId="1" fontId="2" fillId="0" borderId="303" xfId="0" applyNumberFormat="1" applyFont="1" applyBorder="1" applyAlignment="1">
      <alignment horizontal="center"/>
    </xf>
    <xf numFmtId="1" fontId="2" fillId="0" borderId="304" xfId="0" applyNumberFormat="1" applyFont="1" applyBorder="1" applyAlignment="1">
      <alignment horizontal="center" vertical="center" wrapText="1"/>
    </xf>
    <xf numFmtId="1" fontId="2" fillId="0" borderId="305" xfId="0" applyNumberFormat="1" applyFont="1" applyBorder="1" applyAlignment="1">
      <alignment horizontal="center" vertical="center" wrapText="1"/>
    </xf>
    <xf numFmtId="1" fontId="10" fillId="0" borderId="306" xfId="0" applyNumberFormat="1" applyFont="1" applyBorder="1"/>
    <xf numFmtId="1" fontId="2" fillId="0" borderId="319" xfId="0" applyNumberFormat="1" applyFont="1" applyBorder="1" applyAlignment="1">
      <alignment horizontal="left"/>
    </xf>
    <xf numFmtId="1" fontId="2" fillId="0" borderId="320" xfId="0" applyNumberFormat="1" applyFont="1" applyBorder="1" applyAlignment="1">
      <alignment horizontal="left"/>
    </xf>
    <xf numFmtId="1" fontId="2" fillId="0" borderId="309" xfId="0" applyNumberFormat="1" applyFont="1" applyBorder="1" applyAlignment="1">
      <alignment horizontal="center" vertical="center" wrapText="1"/>
    </xf>
    <xf numFmtId="1" fontId="2" fillId="0" borderId="310" xfId="0" applyNumberFormat="1" applyFont="1" applyBorder="1" applyAlignment="1">
      <alignment horizontal="center" vertical="center" wrapText="1"/>
    </xf>
    <xf numFmtId="1" fontId="2" fillId="0" borderId="312" xfId="0" applyNumberFormat="1" applyFont="1" applyBorder="1" applyAlignment="1">
      <alignment horizontal="center" vertical="center" wrapText="1"/>
    </xf>
    <xf numFmtId="1" fontId="2" fillId="0" borderId="313" xfId="0" applyNumberFormat="1" applyFont="1" applyBorder="1" applyAlignment="1">
      <alignment horizontal="center" vertical="center" wrapText="1"/>
    </xf>
    <xf numFmtId="1" fontId="2" fillId="0" borderId="309" xfId="0" applyNumberFormat="1" applyFont="1" applyBorder="1" applyAlignment="1">
      <alignment horizontal="center" vertical="center"/>
    </xf>
    <xf numFmtId="1" fontId="2" fillId="0" borderId="304" xfId="0" applyNumberFormat="1" applyFont="1" applyBorder="1" applyAlignment="1">
      <alignment horizontal="center" vertical="center"/>
    </xf>
    <xf numFmtId="1" fontId="2" fillId="0" borderId="313" xfId="0" applyNumberFormat="1" applyFont="1" applyBorder="1" applyAlignment="1">
      <alignment horizontal="center" vertical="center"/>
    </xf>
    <xf numFmtId="1" fontId="2" fillId="0" borderId="305" xfId="0" applyNumberFormat="1" applyFont="1" applyBorder="1" applyAlignment="1">
      <alignment horizontal="center" vertical="center"/>
    </xf>
    <xf numFmtId="1" fontId="2" fillId="0" borderId="304" xfId="0" applyNumberFormat="1" applyFont="1" applyBorder="1" applyAlignment="1">
      <alignment horizontal="left" vertical="center" wrapText="1"/>
    </xf>
    <xf numFmtId="1" fontId="2" fillId="0" borderId="305" xfId="0" applyNumberFormat="1" applyFont="1" applyBorder="1" applyAlignment="1">
      <alignment horizontal="left" vertical="center" wrapText="1"/>
    </xf>
    <xf numFmtId="1" fontId="2" fillId="3" borderId="313" xfId="0" applyNumberFormat="1" applyFont="1" applyFill="1" applyBorder="1" applyAlignment="1">
      <alignment horizontal="center" vertical="center" wrapText="1"/>
    </xf>
    <xf numFmtId="1" fontId="2" fillId="3" borderId="305" xfId="0" applyNumberFormat="1" applyFont="1" applyFill="1" applyBorder="1" applyAlignment="1">
      <alignment horizontal="center" vertical="center" wrapText="1"/>
    </xf>
    <xf numFmtId="1" fontId="2" fillId="0" borderId="317" xfId="0" applyNumberFormat="1" applyFont="1" applyBorder="1" applyAlignment="1">
      <alignment horizontal="center" vertical="center" wrapText="1"/>
    </xf>
    <xf numFmtId="1" fontId="2" fillId="0" borderId="323" xfId="0" applyNumberFormat="1" applyFont="1" applyBorder="1" applyAlignment="1">
      <alignment horizontal="center" vertical="center" wrapText="1"/>
    </xf>
    <xf numFmtId="1" fontId="2" fillId="0" borderId="318" xfId="0" applyNumberFormat="1" applyFont="1" applyBorder="1" applyAlignment="1">
      <alignment horizontal="center" vertical="center" wrapText="1"/>
    </xf>
    <xf numFmtId="1" fontId="2" fillId="3" borderId="304" xfId="0" applyNumberFormat="1" applyFont="1" applyFill="1" applyBorder="1" applyAlignment="1">
      <alignment horizontal="center" vertical="center" wrapText="1"/>
    </xf>
    <xf numFmtId="1" fontId="2" fillId="0" borderId="306" xfId="0" applyNumberFormat="1" applyFont="1" applyBorder="1" applyAlignment="1">
      <alignment horizontal="left" vertical="center" wrapText="1"/>
    </xf>
    <xf numFmtId="1" fontId="2" fillId="12" borderId="200" xfId="0" applyNumberFormat="1" applyFont="1" applyFill="1" applyBorder="1" applyAlignment="1">
      <alignment horizontal="left" wrapText="1"/>
    </xf>
    <xf numFmtId="1" fontId="6" fillId="2" borderId="185" xfId="0" applyNumberFormat="1" applyFont="1" applyFill="1" applyBorder="1" applyAlignment="1">
      <alignment wrapText="1"/>
    </xf>
    <xf numFmtId="1" fontId="2" fillId="0" borderId="331" xfId="0" applyNumberFormat="1" applyFont="1" applyBorder="1" applyAlignment="1">
      <alignment horizontal="center" vertical="center" wrapText="1"/>
    </xf>
    <xf numFmtId="1" fontId="2" fillId="0" borderId="317" xfId="0" applyNumberFormat="1" applyFont="1" applyBorder="1" applyAlignment="1">
      <alignment horizontal="center" vertical="center"/>
    </xf>
    <xf numFmtId="1" fontId="2" fillId="0" borderId="323" xfId="0" applyNumberFormat="1" applyFont="1" applyBorder="1" applyAlignment="1">
      <alignment horizontal="center" vertical="center"/>
    </xf>
    <xf numFmtId="1" fontId="2" fillId="0" borderId="318" xfId="0" applyNumberFormat="1" applyFont="1" applyBorder="1" applyAlignment="1">
      <alignment horizontal="center" vertical="center"/>
    </xf>
    <xf numFmtId="1" fontId="2" fillId="0" borderId="316" xfId="0" applyNumberFormat="1" applyFont="1" applyBorder="1" applyAlignment="1">
      <alignment horizontal="center" vertical="center" wrapText="1"/>
    </xf>
    <xf numFmtId="1" fontId="2" fillId="0" borderId="306" xfId="0" applyNumberFormat="1" applyFont="1" applyBorder="1" applyAlignment="1">
      <alignment horizontal="left" vertical="center"/>
    </xf>
    <xf numFmtId="1" fontId="2" fillId="0" borderId="331" xfId="0" applyNumberFormat="1" applyFont="1" applyBorder="1" applyAlignment="1">
      <alignment horizontal="left" wrapText="1"/>
    </xf>
    <xf numFmtId="1" fontId="2" fillId="0" borderId="329" xfId="0" applyNumberFormat="1" applyFont="1" applyBorder="1" applyAlignment="1">
      <alignment horizontal="left" wrapText="1"/>
    </xf>
    <xf numFmtId="1" fontId="2" fillId="0" borderId="309" xfId="2" applyNumberFormat="1" applyFont="1" applyBorder="1" applyAlignment="1">
      <alignment horizontal="center" vertical="center" wrapText="1"/>
    </xf>
    <xf numFmtId="1" fontId="2" fillId="0" borderId="331" xfId="2" applyNumberFormat="1" applyFont="1" applyBorder="1" applyAlignment="1">
      <alignment horizontal="center" vertical="center" wrapText="1"/>
    </xf>
    <xf numFmtId="1" fontId="2" fillId="0" borderId="329" xfId="2" applyNumberFormat="1" applyFont="1" applyBorder="1" applyAlignment="1">
      <alignment horizontal="center" vertical="center" wrapText="1"/>
    </xf>
    <xf numFmtId="1" fontId="2" fillId="0" borderId="309" xfId="3" applyNumberFormat="1" applyFont="1" applyBorder="1" applyAlignment="1">
      <alignment horizontal="center" vertical="center"/>
    </xf>
    <xf numFmtId="1" fontId="2" fillId="0" borderId="331" xfId="3" applyNumberFormat="1" applyFont="1" applyBorder="1" applyAlignment="1">
      <alignment horizontal="center" vertical="center"/>
    </xf>
    <xf numFmtId="1" fontId="2" fillId="0" borderId="329" xfId="3" applyNumberFormat="1" applyFont="1" applyBorder="1" applyAlignment="1">
      <alignment horizontal="center" vertical="center"/>
    </xf>
    <xf numFmtId="1" fontId="2" fillId="0" borderId="303" xfId="2" quotePrefix="1" applyNumberFormat="1" applyFont="1" applyBorder="1" applyAlignment="1">
      <alignment horizontal="center" vertical="center" wrapText="1"/>
    </xf>
    <xf numFmtId="1" fontId="2" fillId="0" borderId="332" xfId="2" quotePrefix="1" applyNumberFormat="1" applyFont="1" applyBorder="1" applyAlignment="1">
      <alignment horizontal="center" vertical="center" wrapText="1"/>
    </xf>
    <xf numFmtId="1" fontId="2" fillId="0" borderId="303" xfId="2" applyNumberFormat="1" applyFont="1" applyBorder="1" applyAlignment="1">
      <alignment horizontal="center" vertical="center" wrapText="1"/>
    </xf>
    <xf numFmtId="1" fontId="2" fillId="0" borderId="333" xfId="0" applyNumberFormat="1" applyFont="1" applyBorder="1" applyAlignment="1">
      <alignment horizontal="center" vertical="center" wrapText="1"/>
    </xf>
    <xf numFmtId="1" fontId="2" fillId="0" borderId="302" xfId="2" applyNumberFormat="1" applyFont="1" applyBorder="1" applyAlignment="1">
      <alignment horizontal="center" vertical="center" wrapText="1"/>
    </xf>
    <xf numFmtId="1" fontId="2" fillId="0" borderId="335" xfId="2" applyNumberFormat="1" applyFont="1" applyBorder="1" applyAlignment="1">
      <alignment horizontal="center" vertical="center" wrapText="1"/>
    </xf>
    <xf numFmtId="1" fontId="1" fillId="0" borderId="331" xfId="2" applyNumberFormat="1" applyFont="1" applyBorder="1" applyAlignment="1">
      <alignment horizontal="center"/>
    </xf>
    <xf numFmtId="1" fontId="1" fillId="0" borderId="329" xfId="2" applyNumberFormat="1" applyFont="1" applyBorder="1" applyAlignment="1">
      <alignment horizontal="center"/>
    </xf>
    <xf numFmtId="1" fontId="2" fillId="0" borderId="304" xfId="2" quotePrefix="1" applyNumberFormat="1" applyFont="1" applyBorder="1" applyAlignment="1">
      <alignment horizontal="center" vertical="center" wrapText="1"/>
    </xf>
    <xf numFmtId="1" fontId="2" fillId="0" borderId="313" xfId="2" quotePrefix="1" applyNumberFormat="1" applyFont="1" applyBorder="1" applyAlignment="1">
      <alignment horizontal="center" vertical="center" wrapText="1"/>
    </xf>
    <xf numFmtId="1" fontId="2" fillId="0" borderId="336" xfId="2" quotePrefix="1" applyNumberFormat="1" applyFont="1" applyBorder="1" applyAlignment="1">
      <alignment horizontal="center" vertical="center" wrapText="1"/>
    </xf>
    <xf numFmtId="1" fontId="1" fillId="0" borderId="329" xfId="2" applyNumberFormat="1" applyFont="1" applyBorder="1" applyAlignment="1" applyProtection="1">
      <alignment horizontal="center" vertical="center" wrapText="1"/>
      <protection locked="0"/>
    </xf>
    <xf numFmtId="1" fontId="2" fillId="0" borderId="304" xfId="2" applyNumberFormat="1" applyFont="1" applyBorder="1" applyAlignment="1">
      <alignment horizontal="left" vertical="center" wrapText="1"/>
    </xf>
    <xf numFmtId="1" fontId="2" fillId="0" borderId="305" xfId="2" applyNumberFormat="1" applyFont="1" applyBorder="1" applyAlignment="1">
      <alignment horizontal="left" vertical="center" wrapText="1"/>
    </xf>
    <xf numFmtId="1" fontId="2" fillId="0" borderId="306" xfId="2" applyNumberFormat="1" applyFont="1" applyBorder="1" applyAlignment="1">
      <alignment horizontal="left" vertical="center" wrapText="1"/>
    </xf>
    <xf numFmtId="1" fontId="2" fillId="0" borderId="305" xfId="2" quotePrefix="1" applyNumberFormat="1" applyFont="1" applyBorder="1" applyAlignment="1">
      <alignment horizontal="center" vertical="center" wrapText="1"/>
    </xf>
    <xf numFmtId="1" fontId="2" fillId="0" borderId="303" xfId="0" applyNumberFormat="1" applyFont="1" applyBorder="1" applyAlignment="1">
      <alignment horizontal="center" vertical="center" wrapText="1"/>
    </xf>
    <xf numFmtId="1" fontId="2" fillId="0" borderId="332" xfId="0" applyNumberFormat="1" applyFont="1" applyBorder="1" applyAlignment="1">
      <alignment horizontal="center" vertical="center" wrapText="1"/>
    </xf>
    <xf numFmtId="1" fontId="2" fillId="0" borderId="330" xfId="2" applyNumberFormat="1" applyFont="1" applyBorder="1" applyAlignment="1">
      <alignment horizontal="center" vertical="center" wrapText="1"/>
    </xf>
    <xf numFmtId="1" fontId="2" fillId="0" borderId="331" xfId="2" applyNumberFormat="1" applyFont="1" applyBorder="1" applyAlignment="1">
      <alignment horizontal="left" vertical="center" wrapText="1"/>
    </xf>
    <xf numFmtId="1" fontId="2" fillId="0" borderId="329" xfId="2" applyNumberFormat="1" applyFont="1" applyBorder="1" applyAlignment="1">
      <alignment horizontal="left" vertical="center" wrapText="1"/>
    </xf>
    <xf numFmtId="1" fontId="2" fillId="0" borderId="309" xfId="2" applyNumberFormat="1" applyFont="1" applyBorder="1" applyAlignment="1">
      <alignment horizontal="center" vertical="center"/>
    </xf>
    <xf numFmtId="1" fontId="2" fillId="0" borderId="331" xfId="2" applyNumberFormat="1" applyFont="1" applyBorder="1" applyAlignment="1">
      <alignment horizontal="center" vertical="center"/>
    </xf>
    <xf numFmtId="1" fontId="2" fillId="0" borderId="769" xfId="0" applyNumberFormat="1" applyFont="1" applyBorder="1" applyAlignment="1">
      <alignment horizontal="center" vertical="center" wrapText="1"/>
    </xf>
    <xf numFmtId="1" fontId="2" fillId="0" borderId="770" xfId="0" applyNumberFormat="1" applyFont="1" applyBorder="1" applyAlignment="1">
      <alignment horizontal="center" vertical="center" wrapText="1"/>
    </xf>
    <xf numFmtId="1" fontId="2" fillId="0" borderId="771" xfId="0" applyNumberFormat="1" applyFont="1" applyBorder="1" applyAlignment="1">
      <alignment horizontal="center" vertical="center" wrapText="1"/>
    </xf>
    <xf numFmtId="1" fontId="2" fillId="0" borderId="772" xfId="0" applyNumberFormat="1" applyFont="1" applyBorder="1" applyAlignment="1">
      <alignment horizontal="center" vertical="center" wrapText="1"/>
    </xf>
    <xf numFmtId="1" fontId="2" fillId="0" borderId="773" xfId="0" applyNumberFormat="1" applyFont="1" applyBorder="1" applyAlignment="1">
      <alignment horizontal="center" vertical="center" wrapText="1"/>
    </xf>
    <xf numFmtId="1" fontId="2" fillId="0" borderId="774" xfId="0" applyNumberFormat="1" applyFont="1" applyBorder="1" applyAlignment="1">
      <alignment horizontal="center" vertical="center" wrapText="1"/>
    </xf>
    <xf numFmtId="1" fontId="2" fillId="0" borderId="775" xfId="0" applyNumberFormat="1" applyFont="1" applyBorder="1" applyAlignment="1">
      <alignment horizontal="center" vertical="center" wrapText="1"/>
    </xf>
    <xf numFmtId="1" fontId="2" fillId="0" borderId="767" xfId="0" applyNumberFormat="1" applyFont="1" applyBorder="1" applyAlignment="1">
      <alignment horizontal="center" vertical="center" wrapText="1"/>
    </xf>
    <xf numFmtId="1" fontId="2" fillId="0" borderId="767" xfId="0" applyNumberFormat="1" applyFont="1" applyBorder="1" applyAlignment="1">
      <alignment horizontal="center" vertical="center"/>
    </xf>
    <xf numFmtId="1" fontId="2" fillId="0" borderId="739" xfId="0" applyNumberFormat="1" applyFont="1" applyBorder="1" applyAlignment="1">
      <alignment horizontal="left" vertical="center"/>
    </xf>
    <xf numFmtId="1" fontId="2" fillId="0" borderId="740" xfId="0" applyNumberFormat="1" applyFont="1" applyBorder="1" applyAlignment="1">
      <alignment horizontal="left" vertical="center"/>
    </xf>
    <xf numFmtId="1" fontId="2" fillId="0" borderId="789" xfId="0" applyNumberFormat="1" applyFont="1" applyBorder="1" applyAlignment="1">
      <alignment vertical="center" wrapText="1"/>
    </xf>
    <xf numFmtId="1" fontId="2" fillId="0" borderId="782" xfId="0" applyNumberFormat="1" applyFont="1" applyBorder="1" applyAlignment="1">
      <alignment vertical="center" wrapText="1"/>
    </xf>
    <xf numFmtId="1" fontId="2" fillId="0" borderId="739" xfId="0" applyNumberFormat="1" applyFont="1" applyBorder="1" applyAlignment="1">
      <alignment vertical="center" wrapText="1"/>
    </xf>
    <xf numFmtId="1" fontId="2" fillId="0" borderId="740" xfId="0" applyNumberFormat="1" applyFont="1" applyBorder="1" applyAlignment="1">
      <alignment vertical="center" wrapText="1"/>
    </xf>
    <xf numFmtId="1" fontId="2" fillId="0" borderId="745" xfId="0" applyNumberFormat="1" applyFont="1" applyBorder="1" applyAlignment="1">
      <alignment horizontal="center" vertical="center"/>
    </xf>
    <xf numFmtId="1" fontId="2" fillId="0" borderId="790" xfId="0" applyNumberFormat="1" applyFont="1" applyBorder="1" applyAlignment="1">
      <alignment horizontal="center" vertical="center" wrapText="1"/>
    </xf>
    <xf numFmtId="1" fontId="2" fillId="0" borderId="769" xfId="0" applyNumberFormat="1" applyFont="1" applyBorder="1" applyAlignment="1">
      <alignment horizontal="center"/>
    </xf>
    <xf numFmtId="1" fontId="2" fillId="0" borderId="796" xfId="0" applyNumberFormat="1" applyFont="1" applyBorder="1" applyAlignment="1">
      <alignment vertical="center"/>
    </xf>
    <xf numFmtId="1" fontId="10" fillId="0" borderId="797" xfId="0" applyNumberFormat="1" applyFont="1" applyBorder="1"/>
    <xf numFmtId="1" fontId="2" fillId="0" borderId="269" xfId="0" applyNumberFormat="1" applyFont="1" applyBorder="1" applyAlignment="1">
      <alignment horizontal="left"/>
    </xf>
    <xf numFmtId="1" fontId="2" fillId="0" borderId="235" xfId="0" applyNumberFormat="1" applyFont="1" applyBorder="1" applyAlignment="1">
      <alignment horizontal="left"/>
    </xf>
    <xf numFmtId="1" fontId="2" fillId="0" borderId="780" xfId="0" applyNumberFormat="1" applyFont="1" applyBorder="1" applyAlignment="1">
      <alignment horizontal="left" vertical="center"/>
    </xf>
    <xf numFmtId="1" fontId="2" fillId="0" borderId="800" xfId="0" applyNumberFormat="1" applyFont="1" applyBorder="1" applyAlignment="1">
      <alignment horizontal="center" vertical="center"/>
    </xf>
    <xf numFmtId="1" fontId="2" fillId="0" borderId="800" xfId="0" applyNumberFormat="1" applyFont="1" applyBorder="1" applyAlignment="1">
      <alignment horizontal="center" vertical="center" wrapText="1"/>
    </xf>
    <xf numFmtId="1" fontId="2" fillId="0" borderId="780" xfId="0" applyNumberFormat="1" applyFont="1" applyBorder="1" applyAlignment="1">
      <alignment horizontal="center" vertical="center" wrapText="1"/>
    </xf>
    <xf numFmtId="1" fontId="2" fillId="0" borderId="778" xfId="0" applyNumberFormat="1" applyFont="1" applyBorder="1" applyAlignment="1">
      <alignment horizontal="center" vertical="center" wrapText="1"/>
    </xf>
    <xf numFmtId="1" fontId="2" fillId="0" borderId="786" xfId="0" applyNumberFormat="1" applyFont="1" applyBorder="1" applyAlignment="1">
      <alignment horizontal="center" vertical="center" wrapText="1"/>
    </xf>
    <xf numFmtId="1" fontId="2" fillId="0" borderId="787" xfId="0" applyNumberFormat="1" applyFont="1" applyBorder="1" applyAlignment="1">
      <alignment horizontal="center" vertical="center" wrapText="1"/>
    </xf>
    <xf numFmtId="1" fontId="2" fillId="0" borderId="789" xfId="0" applyNumberFormat="1" applyFont="1" applyBorder="1" applyAlignment="1">
      <alignment horizontal="left" vertical="center" wrapText="1"/>
    </xf>
    <xf numFmtId="1" fontId="2" fillId="0" borderId="782" xfId="0" applyNumberFormat="1" applyFont="1" applyBorder="1" applyAlignment="1">
      <alignment horizontal="left" vertical="center" wrapText="1"/>
    </xf>
    <xf numFmtId="1" fontId="2" fillId="12" borderId="800" xfId="0" applyNumberFormat="1" applyFont="1" applyFill="1" applyBorder="1" applyAlignment="1">
      <alignment horizontal="left" wrapText="1"/>
    </xf>
    <xf numFmtId="1" fontId="2" fillId="0" borderId="781" xfId="0" applyNumberFormat="1" applyFont="1" applyBorder="1" applyAlignment="1">
      <alignment horizontal="center" vertical="center" wrapText="1"/>
    </xf>
    <xf numFmtId="1" fontId="2" fillId="0" borderId="778" xfId="0" applyNumberFormat="1" applyFont="1" applyBorder="1" applyAlignment="1">
      <alignment horizontal="center" vertical="center"/>
    </xf>
    <xf numFmtId="1" fontId="2" fillId="0" borderId="786" xfId="0" applyNumberFormat="1" applyFont="1" applyBorder="1" applyAlignment="1">
      <alignment horizontal="center" vertical="center"/>
    </xf>
    <xf numFmtId="1" fontId="2" fillId="0" borderId="787" xfId="0" applyNumberFormat="1" applyFont="1" applyBorder="1" applyAlignment="1">
      <alignment horizontal="center" vertical="center"/>
    </xf>
    <xf numFmtId="1" fontId="2" fillId="0" borderId="789" xfId="0" applyNumberFormat="1" applyFont="1" applyBorder="1" applyAlignment="1">
      <alignment horizontal="left" vertical="center"/>
    </xf>
    <xf numFmtId="1" fontId="2" fillId="0" borderId="782" xfId="0" applyNumberFormat="1" applyFont="1" applyBorder="1" applyAlignment="1">
      <alignment horizontal="left" vertical="center"/>
    </xf>
    <xf numFmtId="1" fontId="2" fillId="0" borderId="800" xfId="0" applyNumberFormat="1" applyFont="1" applyBorder="1" applyAlignment="1">
      <alignment horizontal="left" wrapText="1"/>
    </xf>
    <xf numFmtId="1" fontId="2" fillId="0" borderId="800" xfId="2" applyNumberFormat="1" applyFont="1" applyBorder="1" applyAlignment="1">
      <alignment horizontal="center" vertical="center" wrapText="1"/>
    </xf>
    <xf numFmtId="1" fontId="2" fillId="0" borderId="800" xfId="3" applyNumberFormat="1" applyFont="1" applyBorder="1" applyAlignment="1">
      <alignment horizontal="center" vertical="center"/>
    </xf>
    <xf numFmtId="1" fontId="2" fillId="0" borderId="769" xfId="2" quotePrefix="1" applyNumberFormat="1" applyFont="1" applyBorder="1" applyAlignment="1">
      <alignment horizontal="center" vertical="center" wrapText="1"/>
    </xf>
    <xf numFmtId="1" fontId="2" fillId="0" borderId="805" xfId="2" quotePrefix="1" applyNumberFormat="1" applyFont="1" applyBorder="1" applyAlignment="1">
      <alignment horizontal="center" vertical="center" wrapText="1"/>
    </xf>
    <xf numFmtId="1" fontId="2" fillId="0" borderId="769" xfId="2" applyNumberFormat="1" applyFont="1" applyBorder="1" applyAlignment="1">
      <alignment horizontal="center" vertical="center" wrapText="1"/>
    </xf>
    <xf numFmtId="1" fontId="2" fillId="0" borderId="788" xfId="0" applyNumberFormat="1" applyFont="1" applyBorder="1" applyAlignment="1">
      <alignment horizontal="center" vertical="center" wrapText="1"/>
    </xf>
    <xf numFmtId="1" fontId="1" fillId="0" borderId="800" xfId="2" applyNumberFormat="1" applyFont="1" applyBorder="1" applyAlignment="1">
      <alignment horizontal="center"/>
    </xf>
    <xf numFmtId="1" fontId="1" fillId="0" borderId="800" xfId="2" applyNumberFormat="1" applyFont="1" applyBorder="1" applyAlignment="1" applyProtection="1">
      <alignment horizontal="center" vertical="center" wrapText="1"/>
      <protection locked="0"/>
    </xf>
    <xf numFmtId="1" fontId="2" fillId="0" borderId="789" xfId="2" applyNumberFormat="1" applyFont="1" applyBorder="1" applyAlignment="1">
      <alignment horizontal="left" vertical="center" wrapText="1"/>
    </xf>
    <xf numFmtId="1" fontId="2" fillId="0" borderId="782" xfId="2" applyNumberFormat="1" applyFont="1" applyBorder="1" applyAlignment="1">
      <alignment horizontal="left" vertical="center" wrapText="1"/>
    </xf>
    <xf numFmtId="1" fontId="2" fillId="0" borderId="805" xfId="0" applyNumberFormat="1" applyFont="1" applyBorder="1" applyAlignment="1">
      <alignment horizontal="center" vertical="center" wrapText="1"/>
    </xf>
    <xf numFmtId="1" fontId="2" fillId="0" borderId="804" xfId="2" applyNumberFormat="1" applyFont="1" applyBorder="1" applyAlignment="1">
      <alignment horizontal="center" vertical="center" wrapText="1"/>
    </xf>
    <xf numFmtId="1" fontId="2" fillId="0" borderId="800" xfId="2" applyNumberFormat="1" applyFont="1" applyBorder="1" applyAlignment="1">
      <alignment horizontal="left" vertical="center" wrapText="1"/>
    </xf>
    <xf numFmtId="1" fontId="2" fillId="0" borderId="814" xfId="0" applyNumberFormat="1" applyFont="1" applyBorder="1" applyAlignment="1">
      <alignment horizontal="center" vertical="center" wrapText="1"/>
    </xf>
    <xf numFmtId="1" fontId="2" fillId="0" borderId="816" xfId="0" applyNumberFormat="1" applyFont="1" applyBorder="1" applyAlignment="1">
      <alignment horizontal="center" vertical="center" wrapText="1"/>
    </xf>
    <xf numFmtId="1" fontId="2" fillId="0" borderId="810" xfId="0" applyNumberFormat="1" applyFont="1" applyBorder="1" applyAlignment="1">
      <alignment horizontal="center" vertical="center" wrapText="1"/>
    </xf>
    <xf numFmtId="1" fontId="2" fillId="0" borderId="813" xfId="0" applyNumberFormat="1" applyFont="1" applyBorder="1" applyAlignment="1">
      <alignment horizontal="center" vertical="center" wrapText="1"/>
    </xf>
    <xf numFmtId="1" fontId="2" fillId="0" borderId="811" xfId="0" applyNumberFormat="1" applyFont="1" applyBorder="1" applyAlignment="1">
      <alignment horizontal="center" vertical="center" wrapText="1"/>
    </xf>
    <xf numFmtId="1" fontId="2" fillId="0" borderId="812" xfId="0" applyNumberFormat="1" applyFont="1" applyBorder="1" applyAlignment="1">
      <alignment horizontal="center" vertical="center" wrapText="1"/>
    </xf>
    <xf numFmtId="1" fontId="2" fillId="0" borderId="795" xfId="0" applyNumberFormat="1" applyFont="1" applyBorder="1" applyAlignment="1">
      <alignment horizontal="center" vertical="center" wrapText="1"/>
    </xf>
    <xf numFmtId="1" fontId="2" fillId="0" borderId="815" xfId="0" applyNumberFormat="1" applyFont="1" applyBorder="1" applyAlignment="1">
      <alignment horizontal="center" vertical="center" wrapText="1"/>
    </xf>
    <xf numFmtId="1" fontId="2" fillId="0" borderId="826" xfId="0" applyNumberFormat="1" applyFont="1" applyBorder="1" applyAlignment="1">
      <alignment horizontal="center" vertical="center" wrapText="1"/>
    </xf>
    <xf numFmtId="1" fontId="2" fillId="0" borderId="825" xfId="0" applyNumberFormat="1" applyFont="1" applyBorder="1" applyAlignment="1">
      <alignment horizontal="center" vertical="center" wrapText="1"/>
    </xf>
    <xf numFmtId="1" fontId="2" fillId="0" borderId="814" xfId="0" applyNumberFormat="1" applyFont="1" applyBorder="1" applyAlignment="1">
      <alignment horizontal="center" vertical="center"/>
    </xf>
    <xf numFmtId="1" fontId="2" fillId="0" borderId="815" xfId="0" applyNumberFormat="1" applyFont="1" applyBorder="1" applyAlignment="1">
      <alignment horizontal="center" vertical="center"/>
    </xf>
    <xf numFmtId="1" fontId="2" fillId="0" borderId="826" xfId="0" applyNumberFormat="1" applyFont="1" applyBorder="1" applyAlignment="1">
      <alignment horizontal="center" vertical="center"/>
    </xf>
    <xf numFmtId="1" fontId="2" fillId="0" borderId="816" xfId="0" applyNumberFormat="1" applyFont="1" applyBorder="1" applyAlignment="1">
      <alignment horizontal="center" vertical="center"/>
    </xf>
    <xf numFmtId="1" fontId="2" fillId="0" borderId="814" xfId="0" applyNumberFormat="1" applyFont="1" applyBorder="1" applyAlignment="1">
      <alignment horizontal="left" vertical="center"/>
    </xf>
    <xf numFmtId="1" fontId="2" fillId="0" borderId="816" xfId="0" applyNumberFormat="1" applyFont="1" applyBorder="1" applyAlignment="1">
      <alignment horizontal="left" vertical="center"/>
    </xf>
    <xf numFmtId="1" fontId="2" fillId="0" borderId="824" xfId="0" applyNumberFormat="1" applyFont="1" applyBorder="1" applyAlignment="1">
      <alignment vertical="center" wrapText="1"/>
    </xf>
    <xf numFmtId="1" fontId="2" fillId="0" borderId="814" xfId="0" applyNumberFormat="1" applyFont="1" applyBorder="1" applyAlignment="1">
      <alignment vertical="center" wrapText="1"/>
    </xf>
    <xf numFmtId="1" fontId="2" fillId="0" borderId="816" xfId="0" applyNumberFormat="1" applyFont="1" applyBorder="1" applyAlignment="1">
      <alignment vertical="center" wrapText="1"/>
    </xf>
    <xf numFmtId="1" fontId="2" fillId="0" borderId="831" xfId="0" applyNumberFormat="1" applyFont="1" applyBorder="1" applyAlignment="1">
      <alignment horizontal="center" vertical="center" wrapText="1"/>
    </xf>
    <xf numFmtId="1" fontId="2" fillId="0" borderId="804" xfId="0" applyNumberFormat="1" applyFont="1" applyBorder="1" applyAlignment="1">
      <alignment horizontal="center" vertical="center" wrapText="1"/>
    </xf>
    <xf numFmtId="1" fontId="2" fillId="0" borderId="810" xfId="0" applyNumberFormat="1" applyFont="1" applyBorder="1" applyAlignment="1">
      <alignment horizontal="center"/>
    </xf>
    <xf numFmtId="1" fontId="10" fillId="0" borderId="824" xfId="0" applyNumberFormat="1" applyFont="1" applyBorder="1"/>
    <xf numFmtId="1" fontId="2" fillId="0" borderId="758" xfId="0" applyNumberFormat="1" applyFont="1" applyBorder="1" applyAlignment="1">
      <alignment vertical="center"/>
    </xf>
    <xf numFmtId="1" fontId="10" fillId="0" borderId="800" xfId="0" applyNumberFormat="1" applyFont="1" applyBorder="1"/>
    <xf numFmtId="1" fontId="2" fillId="0" borderId="839" xfId="0" applyNumberFormat="1" applyFont="1" applyBorder="1" applyAlignment="1">
      <alignment horizontal="center" vertical="center" wrapText="1"/>
    </xf>
    <xf numFmtId="1" fontId="2" fillId="0" borderId="841" xfId="0" applyNumberFormat="1" applyFont="1" applyBorder="1" applyAlignment="1">
      <alignment horizontal="center" vertical="center" wrapText="1"/>
    </xf>
    <xf numFmtId="1" fontId="2" fillId="0" borderId="838" xfId="0" applyNumberFormat="1" applyFont="1" applyBorder="1" applyAlignment="1">
      <alignment horizontal="center" vertical="center"/>
    </xf>
    <xf numFmtId="1" fontId="2" fillId="0" borderId="838" xfId="0" applyNumberFormat="1" applyFont="1" applyBorder="1" applyAlignment="1">
      <alignment horizontal="center" vertical="center" wrapText="1"/>
    </xf>
    <xf numFmtId="1" fontId="2" fillId="0" borderId="839" xfId="0" applyNumberFormat="1" applyFont="1" applyBorder="1" applyAlignment="1">
      <alignment horizontal="center" vertical="center"/>
    </xf>
    <xf numFmtId="1" fontId="2" fillId="0" borderId="840" xfId="0" applyNumberFormat="1" applyFont="1" applyBorder="1" applyAlignment="1">
      <alignment horizontal="center" vertical="center"/>
    </xf>
    <xf numFmtId="1" fontId="2" fillId="0" borderId="841" xfId="0" applyNumberFormat="1" applyFont="1" applyBorder="1" applyAlignment="1">
      <alignment horizontal="center" vertical="center"/>
    </xf>
    <xf numFmtId="1" fontId="2" fillId="0" borderId="840" xfId="0" applyNumberFormat="1" applyFont="1" applyBorder="1" applyAlignment="1">
      <alignment horizontal="center" vertical="center" wrapText="1"/>
    </xf>
    <xf numFmtId="1" fontId="2" fillId="0" borderId="846" xfId="0" applyNumberFormat="1" applyFont="1" applyBorder="1" applyAlignment="1">
      <alignment horizontal="center" vertical="center" wrapText="1"/>
    </xf>
    <xf numFmtId="1" fontId="2" fillId="0" borderId="839" xfId="0" applyNumberFormat="1" applyFont="1" applyBorder="1" applyAlignment="1">
      <alignment horizontal="left" vertical="center" wrapText="1"/>
    </xf>
    <xf numFmtId="1" fontId="2" fillId="0" borderId="841" xfId="0" applyNumberFormat="1" applyFont="1" applyBorder="1" applyAlignment="1">
      <alignment horizontal="left" vertical="center" wrapText="1"/>
    </xf>
    <xf numFmtId="1" fontId="2" fillId="3" borderId="840" xfId="0" applyNumberFormat="1" applyFont="1" applyFill="1" applyBorder="1" applyAlignment="1">
      <alignment horizontal="center" vertical="center" wrapText="1"/>
    </xf>
    <xf numFmtId="1" fontId="2" fillId="3" borderId="841" xfId="0" applyNumberFormat="1" applyFont="1" applyFill="1" applyBorder="1" applyAlignment="1">
      <alignment horizontal="center" vertical="center" wrapText="1"/>
    </xf>
    <xf numFmtId="1" fontId="2" fillId="0" borderId="844" xfId="0" applyNumberFormat="1" applyFont="1" applyBorder="1" applyAlignment="1">
      <alignment horizontal="center" vertical="center" wrapText="1"/>
    </xf>
    <xf numFmtId="1" fontId="2" fillId="0" borderId="843" xfId="0" applyNumberFormat="1" applyFont="1" applyBorder="1" applyAlignment="1">
      <alignment horizontal="center" vertical="center" wrapText="1"/>
    </xf>
    <xf numFmtId="1" fontId="2" fillId="0" borderId="848" xfId="0" applyNumberFormat="1" applyFont="1" applyBorder="1" applyAlignment="1">
      <alignment horizontal="center" vertical="center" wrapText="1"/>
    </xf>
    <xf numFmtId="1" fontId="2" fillId="3" borderId="839" xfId="0" applyNumberFormat="1" applyFont="1" applyFill="1" applyBorder="1" applyAlignment="1">
      <alignment horizontal="center" vertical="center" wrapText="1"/>
    </xf>
    <xf numFmtId="1" fontId="2" fillId="12" borderId="758" xfId="0" applyNumberFormat="1" applyFont="1" applyFill="1" applyBorder="1" applyAlignment="1">
      <alignment horizontal="left" wrapText="1"/>
    </xf>
    <xf numFmtId="1" fontId="2" fillId="0" borderId="844" xfId="0" applyNumberFormat="1" applyFont="1" applyBorder="1" applyAlignment="1">
      <alignment horizontal="center" vertical="center"/>
    </xf>
    <xf numFmtId="1" fontId="2" fillId="0" borderId="843" xfId="0" applyNumberFormat="1" applyFont="1" applyBorder="1" applyAlignment="1">
      <alignment horizontal="center" vertical="center"/>
    </xf>
    <xf numFmtId="1" fontId="2" fillId="0" borderId="848" xfId="0" applyNumberFormat="1" applyFont="1" applyBorder="1" applyAlignment="1">
      <alignment horizontal="center" vertical="center"/>
    </xf>
    <xf numFmtId="1" fontId="2" fillId="0" borderId="849" xfId="0" applyNumberFormat="1" applyFont="1" applyBorder="1" applyAlignment="1">
      <alignment horizontal="center" vertical="center" wrapText="1"/>
    </xf>
    <xf numFmtId="1" fontId="2" fillId="0" borderId="758" xfId="0" applyNumberFormat="1" applyFont="1" applyBorder="1" applyAlignment="1">
      <alignment horizontal="left" wrapText="1"/>
    </xf>
    <xf numFmtId="1" fontId="2" fillId="0" borderId="838" xfId="2" applyNumberFormat="1" applyFont="1" applyBorder="1" applyAlignment="1">
      <alignment horizontal="center" vertical="center" wrapText="1"/>
    </xf>
    <xf numFmtId="1" fontId="2" fillId="0" borderId="758" xfId="2" applyNumberFormat="1" applyFont="1" applyBorder="1" applyAlignment="1">
      <alignment horizontal="center" vertical="center" wrapText="1"/>
    </xf>
    <xf numFmtId="1" fontId="2" fillId="0" borderId="838" xfId="3" applyNumberFormat="1" applyFont="1" applyBorder="1" applyAlignment="1">
      <alignment horizontal="center" vertical="center"/>
    </xf>
    <xf numFmtId="1" fontId="2" fillId="0" borderId="758" xfId="3" applyNumberFormat="1" applyFont="1" applyBorder="1" applyAlignment="1">
      <alignment horizontal="center" vertical="center"/>
    </xf>
    <xf numFmtId="1" fontId="2" fillId="0" borderId="850" xfId="2" quotePrefix="1" applyNumberFormat="1" applyFont="1" applyBorder="1" applyAlignment="1">
      <alignment horizontal="center" vertical="center" wrapText="1"/>
    </xf>
    <xf numFmtId="1" fontId="2" fillId="0" borderId="852" xfId="2" quotePrefix="1" applyNumberFormat="1" applyFont="1" applyBorder="1" applyAlignment="1">
      <alignment horizontal="center" vertical="center" wrapText="1"/>
    </xf>
    <xf numFmtId="1" fontId="2" fillId="0" borderId="850" xfId="2" applyNumberFormat="1" applyFont="1" applyBorder="1" applyAlignment="1">
      <alignment horizontal="center" vertical="center" wrapText="1"/>
    </xf>
    <xf numFmtId="1" fontId="2" fillId="0" borderId="853" xfId="0" applyNumberFormat="1" applyFont="1" applyBorder="1" applyAlignment="1">
      <alignment horizontal="center" vertical="center" wrapText="1"/>
    </xf>
    <xf numFmtId="1" fontId="2" fillId="0" borderId="846" xfId="2" applyNumberFormat="1" applyFont="1" applyBorder="1" applyAlignment="1">
      <alignment horizontal="center" vertical="center" wrapText="1"/>
    </xf>
    <xf numFmtId="1" fontId="2" fillId="0" borderId="747" xfId="2" applyNumberFormat="1" applyFont="1" applyBorder="1" applyAlignment="1">
      <alignment horizontal="center" vertical="center" wrapText="1"/>
    </xf>
    <xf numFmtId="1" fontId="1" fillId="0" borderId="758" xfId="2" applyNumberFormat="1" applyFont="1" applyBorder="1" applyAlignment="1">
      <alignment horizontal="center"/>
    </xf>
    <xf numFmtId="1" fontId="2" fillId="0" borderId="839" xfId="2" quotePrefix="1" applyNumberFormat="1" applyFont="1" applyBorder="1" applyAlignment="1">
      <alignment horizontal="center" vertical="center" wrapText="1"/>
    </xf>
    <xf numFmtId="1" fontId="2" fillId="0" borderId="840" xfId="2" quotePrefix="1" applyNumberFormat="1" applyFont="1" applyBorder="1" applyAlignment="1">
      <alignment horizontal="center" vertical="center" wrapText="1"/>
    </xf>
    <xf numFmtId="1" fontId="2" fillId="0" borderId="854" xfId="2" quotePrefix="1" applyNumberFormat="1" applyFont="1" applyBorder="1" applyAlignment="1">
      <alignment horizontal="center" vertical="center" wrapText="1"/>
    </xf>
    <xf numFmtId="1" fontId="2" fillId="0" borderId="839" xfId="2" applyNumberFormat="1" applyFont="1" applyBorder="1" applyAlignment="1">
      <alignment horizontal="left" vertical="center" wrapText="1"/>
    </xf>
    <xf numFmtId="1" fontId="2" fillId="0" borderId="841" xfId="2" applyNumberFormat="1" applyFont="1" applyBorder="1" applyAlignment="1">
      <alignment horizontal="left" vertical="center" wrapText="1"/>
    </xf>
    <xf numFmtId="1" fontId="2" fillId="0" borderId="211" xfId="2" applyNumberFormat="1" applyFont="1" applyBorder="1" applyAlignment="1">
      <alignment horizontal="center" vertical="center" wrapText="1"/>
    </xf>
    <xf numFmtId="1" fontId="2" fillId="0" borderId="841" xfId="2" quotePrefix="1" applyNumberFormat="1" applyFont="1" applyBorder="1" applyAlignment="1">
      <alignment horizontal="center" vertical="center" wrapText="1"/>
    </xf>
    <xf numFmtId="1" fontId="2" fillId="0" borderId="850" xfId="0" applyNumberFormat="1" applyFont="1" applyBorder="1" applyAlignment="1">
      <alignment horizontal="center" vertical="center" wrapText="1"/>
    </xf>
    <xf numFmtId="1" fontId="2" fillId="0" borderId="852" xfId="0" applyNumberFormat="1" applyFont="1" applyBorder="1" applyAlignment="1">
      <alignment horizontal="center" vertical="center" wrapText="1"/>
    </xf>
    <xf numFmtId="1" fontId="2" fillId="0" borderId="758" xfId="2" applyNumberFormat="1" applyFont="1" applyBorder="1" applyAlignment="1">
      <alignment horizontal="left" vertical="center" wrapText="1"/>
    </xf>
    <xf numFmtId="1" fontId="2" fillId="0" borderId="211" xfId="2" applyNumberFormat="1" applyFont="1" applyBorder="1" applyAlignment="1">
      <alignment horizontal="center" vertical="center"/>
    </xf>
    <xf numFmtId="1" fontId="2" fillId="0" borderId="758" xfId="2" applyNumberFormat="1" applyFont="1" applyBorder="1" applyAlignment="1">
      <alignment horizontal="center" vertical="center"/>
    </xf>
    <xf numFmtId="1" fontId="4" fillId="0" borderId="855" xfId="0" applyNumberFormat="1" applyFont="1" applyBorder="1"/>
    <xf numFmtId="1" fontId="2" fillId="0" borderId="856" xfId="0" applyNumberFormat="1" applyFont="1" applyBorder="1" applyAlignment="1">
      <alignment horizontal="center" vertical="center" wrapText="1"/>
    </xf>
    <xf numFmtId="1" fontId="2" fillId="0" borderId="857" xfId="0" applyNumberFormat="1" applyFont="1" applyBorder="1" applyAlignment="1">
      <alignment horizontal="center" vertical="center" wrapText="1"/>
    </xf>
    <xf numFmtId="1" fontId="2" fillId="0" borderId="858" xfId="0" applyNumberFormat="1" applyFont="1" applyBorder="1" applyAlignment="1">
      <alignment horizontal="center" vertical="center" wrapText="1"/>
    </xf>
    <xf numFmtId="1" fontId="2" fillId="0" borderId="859" xfId="0" applyNumberFormat="1" applyFont="1" applyBorder="1" applyAlignment="1">
      <alignment horizontal="center" vertical="center" wrapText="1"/>
    </xf>
    <xf numFmtId="1" fontId="2" fillId="0" borderId="860" xfId="0" applyNumberFormat="1" applyFont="1" applyBorder="1" applyAlignment="1">
      <alignment horizontal="center" vertical="center" wrapText="1"/>
    </xf>
    <xf numFmtId="1" fontId="2" fillId="0" borderId="861" xfId="0" applyNumberFormat="1" applyFont="1" applyBorder="1" applyAlignment="1">
      <alignment horizontal="center" vertical="center" wrapText="1"/>
    </xf>
    <xf numFmtId="1" fontId="2" fillId="0" borderId="862" xfId="0" applyNumberFormat="1" applyFont="1" applyBorder="1" applyAlignment="1">
      <alignment horizontal="center" vertical="center" wrapText="1"/>
    </xf>
    <xf numFmtId="1" fontId="2" fillId="3" borderId="863" xfId="0" applyNumberFormat="1" applyFont="1" applyFill="1" applyBorder="1" applyAlignment="1">
      <alignment wrapText="1"/>
    </xf>
    <xf numFmtId="1" fontId="2" fillId="3" borderId="864" xfId="0" applyNumberFormat="1" applyFont="1" applyFill="1" applyBorder="1" applyAlignment="1">
      <alignment wrapText="1"/>
    </xf>
    <xf numFmtId="1" fontId="2" fillId="0" borderId="844" xfId="0" applyNumberFormat="1" applyFont="1" applyBorder="1" applyAlignment="1">
      <alignment horizontal="right"/>
    </xf>
    <xf numFmtId="1" fontId="2" fillId="5" borderId="844" xfId="0" applyNumberFormat="1" applyFont="1" applyFill="1" applyBorder="1" applyProtection="1">
      <protection locked="0"/>
    </xf>
    <xf numFmtId="1" fontId="2" fillId="0" borderId="865" xfId="0" applyNumberFormat="1" applyFont="1" applyBorder="1" applyAlignment="1">
      <alignment horizontal="center" vertical="center"/>
    </xf>
    <xf numFmtId="1" fontId="2" fillId="0" borderId="866" xfId="0" applyNumberFormat="1" applyFont="1" applyBorder="1" applyAlignment="1">
      <alignment horizontal="right" wrapText="1"/>
    </xf>
    <xf numFmtId="1" fontId="2" fillId="0" borderId="867" xfId="0" applyNumberFormat="1" applyFont="1" applyBorder="1" applyAlignment="1">
      <alignment horizontal="right"/>
    </xf>
    <xf numFmtId="1" fontId="2" fillId="5" borderId="866" xfId="0" applyNumberFormat="1" applyFont="1" applyFill="1" applyBorder="1" applyProtection="1">
      <protection locked="0"/>
    </xf>
    <xf numFmtId="1" fontId="2" fillId="5" borderId="867" xfId="0" applyNumberFormat="1" applyFont="1" applyFill="1" applyBorder="1" applyProtection="1">
      <protection locked="0"/>
    </xf>
    <xf numFmtId="1" fontId="2" fillId="3" borderId="868" xfId="0" applyNumberFormat="1" applyFont="1" applyFill="1" applyBorder="1" applyAlignment="1">
      <alignment wrapText="1"/>
    </xf>
    <xf numFmtId="1" fontId="2" fillId="6" borderId="869" xfId="1" applyNumberFormat="1" applyFont="1" applyBorder="1" applyProtection="1">
      <protection locked="0"/>
    </xf>
    <xf numFmtId="1" fontId="2" fillId="6" borderId="870" xfId="1" applyNumberFormat="1" applyFont="1" applyBorder="1" applyProtection="1">
      <protection locked="0"/>
    </xf>
    <xf numFmtId="1" fontId="2" fillId="6" borderId="871" xfId="1" applyNumberFormat="1" applyFont="1" applyBorder="1" applyProtection="1">
      <protection locked="0"/>
    </xf>
    <xf numFmtId="1" fontId="2" fillId="0" borderId="872" xfId="0" applyNumberFormat="1" applyFont="1" applyBorder="1" applyAlignment="1">
      <alignment horizontal="center" vertical="center" wrapText="1"/>
    </xf>
    <xf numFmtId="1" fontId="2" fillId="0" borderId="873" xfId="0" applyNumberFormat="1" applyFont="1" applyBorder="1" applyAlignment="1">
      <alignment horizontal="center" vertical="center" wrapText="1"/>
    </xf>
    <xf numFmtId="1" fontId="2" fillId="0" borderId="874" xfId="0" applyNumberFormat="1" applyFont="1" applyBorder="1" applyAlignment="1">
      <alignment horizontal="center" vertical="center" wrapText="1"/>
    </xf>
    <xf numFmtId="1" fontId="2" fillId="0" borderId="875" xfId="0" applyNumberFormat="1" applyFont="1" applyBorder="1" applyAlignment="1">
      <alignment horizontal="center" vertical="center" wrapText="1"/>
    </xf>
    <xf numFmtId="1" fontId="2" fillId="0" borderId="876" xfId="0" applyNumberFormat="1" applyFont="1" applyBorder="1" applyAlignment="1">
      <alignment horizontal="center" vertical="center"/>
    </xf>
    <xf numFmtId="1" fontId="2" fillId="0" borderId="877" xfId="0" applyNumberFormat="1" applyFont="1" applyBorder="1" applyAlignment="1">
      <alignment horizontal="center" vertical="center"/>
    </xf>
    <xf numFmtId="1" fontId="2" fillId="0" borderId="878" xfId="0" applyNumberFormat="1" applyFont="1" applyBorder="1" applyAlignment="1">
      <alignment horizontal="center" vertical="center"/>
    </xf>
    <xf numFmtId="1" fontId="2" fillId="0" borderId="876" xfId="0" applyNumberFormat="1" applyFont="1" applyBorder="1" applyAlignment="1">
      <alignment horizontal="center" vertical="center" wrapText="1"/>
    </xf>
    <xf numFmtId="1" fontId="2" fillId="0" borderId="879" xfId="0" applyNumberFormat="1" applyFont="1" applyBorder="1" applyAlignment="1">
      <alignment horizontal="center" vertical="center" wrapText="1"/>
    </xf>
    <xf numFmtId="1" fontId="2" fillId="0" borderId="878" xfId="0" applyNumberFormat="1" applyFont="1" applyBorder="1" applyAlignment="1">
      <alignment horizontal="center" vertical="center" wrapText="1"/>
    </xf>
    <xf numFmtId="1" fontId="2" fillId="0" borderId="880" xfId="0" applyNumberFormat="1" applyFont="1" applyBorder="1" applyAlignment="1">
      <alignment horizontal="center" vertical="center" wrapText="1"/>
    </xf>
    <xf numFmtId="1" fontId="2" fillId="0" borderId="881" xfId="0" applyNumberFormat="1" applyFont="1" applyBorder="1" applyAlignment="1">
      <alignment horizontal="center" vertical="center" wrapText="1"/>
    </xf>
    <xf numFmtId="1" fontId="2" fillId="0" borderId="879" xfId="0" applyNumberFormat="1" applyFont="1" applyBorder="1" applyAlignment="1">
      <alignment horizontal="center" vertical="center" wrapText="1"/>
    </xf>
    <xf numFmtId="1" fontId="2" fillId="0" borderId="882" xfId="0" applyNumberFormat="1" applyFont="1" applyBorder="1" applyAlignment="1">
      <alignment horizontal="center" vertical="center" wrapText="1"/>
    </xf>
    <xf numFmtId="1" fontId="2" fillId="0" borderId="878" xfId="0" applyNumberFormat="1" applyFont="1" applyBorder="1" applyAlignment="1">
      <alignment horizontal="center" vertical="center" wrapText="1"/>
    </xf>
    <xf numFmtId="1" fontId="2" fillId="0" borderId="880" xfId="0" applyNumberFormat="1" applyFont="1" applyBorder="1" applyAlignment="1">
      <alignment horizontal="right" wrapText="1"/>
    </xf>
    <xf numFmtId="1" fontId="2" fillId="0" borderId="883" xfId="0" applyNumberFormat="1" applyFont="1" applyBorder="1" applyAlignment="1">
      <alignment horizontal="right" wrapText="1"/>
    </xf>
    <xf numFmtId="1" fontId="2" fillId="0" borderId="879" xfId="0" applyNumberFormat="1" applyFont="1" applyBorder="1" applyAlignment="1">
      <alignment horizontal="right" wrapText="1"/>
    </xf>
    <xf numFmtId="1" fontId="2" fillId="5" borderId="882" xfId="0" applyNumberFormat="1" applyFont="1" applyFill="1" applyBorder="1" applyProtection="1">
      <protection locked="0"/>
    </xf>
    <xf numFmtId="1" fontId="2" fillId="5" borderId="884" xfId="0" applyNumberFormat="1" applyFont="1" applyFill="1" applyBorder="1" applyProtection="1">
      <protection locked="0"/>
    </xf>
    <xf numFmtId="1" fontId="2" fillId="5" borderId="876" xfId="0" applyNumberFormat="1" applyFont="1" applyFill="1" applyBorder="1" applyProtection="1">
      <protection locked="0"/>
    </xf>
    <xf numFmtId="1" fontId="2" fillId="5" borderId="885" xfId="0" applyNumberFormat="1" applyFont="1" applyFill="1" applyBorder="1" applyProtection="1">
      <protection locked="0"/>
    </xf>
    <xf numFmtId="1" fontId="2" fillId="5" borderId="879" xfId="0" applyNumberFormat="1" applyFont="1" applyFill="1" applyBorder="1" applyProtection="1">
      <protection locked="0"/>
    </xf>
    <xf numFmtId="1" fontId="2" fillId="0" borderId="865" xfId="0" applyNumberFormat="1" applyFont="1" applyBorder="1" applyAlignment="1">
      <alignment horizontal="left" vertical="center" wrapText="1"/>
    </xf>
    <xf numFmtId="1" fontId="2" fillId="5" borderId="886" xfId="0" applyNumberFormat="1" applyFont="1" applyFill="1" applyBorder="1" applyProtection="1">
      <protection locked="0"/>
    </xf>
    <xf numFmtId="1" fontId="2" fillId="0" borderId="872" xfId="0" applyNumberFormat="1" applyFont="1" applyBorder="1" applyAlignment="1">
      <alignment horizontal="left" vertical="center" wrapText="1"/>
    </xf>
    <xf numFmtId="1" fontId="6" fillId="0" borderId="877" xfId="0" applyNumberFormat="1" applyFont="1" applyBorder="1"/>
    <xf numFmtId="1" fontId="2" fillId="0" borderId="879" xfId="0" applyNumberFormat="1" applyFont="1" applyBorder="1" applyAlignment="1">
      <alignment horizontal="center" vertical="center"/>
    </xf>
    <xf numFmtId="1" fontId="2" fillId="0" borderId="875" xfId="0" applyNumberFormat="1" applyFont="1" applyBorder="1" applyAlignment="1">
      <alignment horizontal="center" vertical="center" wrapText="1"/>
    </xf>
    <xf numFmtId="1" fontId="2" fillId="0" borderId="886" xfId="0" applyNumberFormat="1" applyFont="1" applyBorder="1" applyAlignment="1">
      <alignment vertical="center" wrapText="1"/>
    </xf>
    <xf numFmtId="1" fontId="2" fillId="0" borderId="867" xfId="0" applyNumberFormat="1" applyFont="1" applyBorder="1" applyAlignment="1">
      <alignment vertical="center" wrapText="1"/>
    </xf>
    <xf numFmtId="1" fontId="2" fillId="0" borderId="866" xfId="0" applyNumberFormat="1" applyFont="1" applyBorder="1" applyAlignment="1">
      <alignment vertical="center" wrapText="1"/>
    </xf>
    <xf numFmtId="1" fontId="2" fillId="0" borderId="867" xfId="0" applyNumberFormat="1" applyFont="1" applyBorder="1"/>
    <xf numFmtId="1" fontId="2" fillId="0" borderId="876" xfId="0" applyNumberFormat="1" applyFont="1" applyBorder="1" applyAlignment="1">
      <alignment vertical="center" wrapText="1"/>
    </xf>
    <xf numFmtId="1" fontId="2" fillId="0" borderId="879" xfId="0" applyNumberFormat="1" applyFont="1" applyBorder="1" applyAlignment="1">
      <alignment vertical="center" wrapText="1"/>
    </xf>
    <xf numFmtId="1" fontId="2" fillId="0" borderId="882" xfId="0" applyNumberFormat="1" applyFont="1" applyBorder="1" applyAlignment="1">
      <alignment vertical="center" wrapText="1"/>
    </xf>
    <xf numFmtId="1" fontId="2" fillId="0" borderId="881" xfId="0" applyNumberFormat="1" applyFont="1" applyBorder="1" applyAlignment="1">
      <alignment vertical="center" wrapText="1"/>
    </xf>
    <xf numFmtId="1" fontId="2" fillId="0" borderId="879" xfId="0" applyNumberFormat="1" applyFont="1" applyBorder="1"/>
    <xf numFmtId="1" fontId="2" fillId="0" borderId="873" xfId="0" applyNumberFormat="1" applyFont="1" applyBorder="1" applyAlignment="1">
      <alignment horizontal="center" vertical="center"/>
    </xf>
    <xf numFmtId="1" fontId="2" fillId="0" borderId="875" xfId="0" applyNumberFormat="1" applyFont="1" applyBorder="1" applyAlignment="1">
      <alignment horizontal="center" vertical="center"/>
    </xf>
    <xf numFmtId="1" fontId="2" fillId="0" borderId="887" xfId="0" applyNumberFormat="1" applyFont="1" applyBorder="1" applyAlignment="1">
      <alignment horizontal="center" vertical="center" wrapText="1"/>
    </xf>
    <xf numFmtId="1" fontId="2" fillId="0" borderId="876" xfId="0" applyNumberFormat="1" applyFont="1" applyBorder="1" applyAlignment="1">
      <alignment horizontal="left" vertical="center"/>
    </xf>
    <xf numFmtId="1" fontId="2" fillId="0" borderId="879" xfId="0" applyNumberFormat="1" applyFont="1" applyBorder="1" applyAlignment="1">
      <alignment horizontal="left" vertical="center"/>
    </xf>
    <xf numFmtId="1" fontId="2" fillId="0" borderId="882" xfId="0" applyNumberFormat="1" applyFont="1" applyBorder="1" applyAlignment="1">
      <alignment horizontal="right" wrapText="1"/>
    </xf>
    <xf numFmtId="1" fontId="2" fillId="0" borderId="881" xfId="0" applyNumberFormat="1" applyFont="1" applyBorder="1" applyAlignment="1">
      <alignment horizontal="right" wrapText="1"/>
    </xf>
    <xf numFmtId="1" fontId="2" fillId="0" borderId="882" xfId="0" applyNumberFormat="1" applyFont="1" applyBorder="1"/>
    <xf numFmtId="1" fontId="2" fillId="0" borderId="876" xfId="0" applyNumberFormat="1" applyFont="1" applyBorder="1"/>
    <xf numFmtId="1" fontId="2" fillId="0" borderId="884" xfId="0" applyNumberFormat="1" applyFont="1" applyBorder="1"/>
    <xf numFmtId="1" fontId="2" fillId="0" borderId="877" xfId="0" applyNumberFormat="1" applyFont="1" applyBorder="1" applyAlignment="1">
      <alignment horizontal="center" vertical="center" wrapText="1"/>
    </xf>
    <xf numFmtId="1" fontId="2" fillId="0" borderId="888" xfId="0" applyNumberFormat="1" applyFont="1" applyBorder="1" applyAlignment="1">
      <alignment horizontal="center" vertical="center" wrapText="1"/>
    </xf>
    <xf numFmtId="1" fontId="2" fillId="0" borderId="877" xfId="0" applyNumberFormat="1" applyFont="1" applyBorder="1" applyAlignment="1">
      <alignment horizontal="center" vertical="center" wrapText="1"/>
    </xf>
    <xf numFmtId="1" fontId="2" fillId="3" borderId="889" xfId="0" applyNumberFormat="1" applyFont="1" applyFill="1" applyBorder="1"/>
    <xf numFmtId="1" fontId="4" fillId="3" borderId="889" xfId="0" applyNumberFormat="1" applyFont="1" applyFill="1" applyBorder="1"/>
    <xf numFmtId="1" fontId="2" fillId="5" borderId="890" xfId="0" applyNumberFormat="1" applyFont="1" applyFill="1" applyBorder="1" applyProtection="1">
      <protection locked="0"/>
    </xf>
    <xf numFmtId="1" fontId="2" fillId="5" borderId="891" xfId="0" applyNumberFormat="1" applyFont="1" applyFill="1" applyBorder="1" applyProtection="1">
      <protection locked="0"/>
    </xf>
    <xf numFmtId="1" fontId="2" fillId="5" borderId="892" xfId="0" applyNumberFormat="1" applyFont="1" applyFill="1" applyBorder="1" applyProtection="1">
      <protection locked="0"/>
    </xf>
    <xf numFmtId="1" fontId="4" fillId="3" borderId="893" xfId="0" applyNumberFormat="1" applyFont="1" applyFill="1" applyBorder="1"/>
    <xf numFmtId="1" fontId="2" fillId="3" borderId="893" xfId="0" applyNumberFormat="1" applyFont="1" applyFill="1" applyBorder="1"/>
    <xf numFmtId="1" fontId="2" fillId="6" borderId="894" xfId="1" applyNumberFormat="1" applyFont="1" applyBorder="1" applyProtection="1">
      <protection locked="0"/>
    </xf>
    <xf numFmtId="1" fontId="2" fillId="6" borderId="895" xfId="1" applyNumberFormat="1" applyFont="1" applyBorder="1" applyProtection="1">
      <protection locked="0"/>
    </xf>
    <xf numFmtId="1" fontId="2" fillId="3" borderId="893" xfId="0" applyNumberFormat="1" applyFont="1" applyFill="1" applyBorder="1" applyAlignment="1">
      <alignment wrapText="1"/>
    </xf>
    <xf numFmtId="1" fontId="9" fillId="3" borderId="893" xfId="0" applyNumberFormat="1" applyFont="1" applyFill="1" applyBorder="1"/>
    <xf numFmtId="1" fontId="2" fillId="0" borderId="896" xfId="0" applyNumberFormat="1" applyFont="1" applyBorder="1" applyAlignment="1">
      <alignment horizontal="center" vertical="center" wrapText="1"/>
    </xf>
    <xf numFmtId="1" fontId="2" fillId="0" borderId="897" xfId="0" applyNumberFormat="1" applyFont="1" applyBorder="1" applyAlignment="1">
      <alignment horizontal="center"/>
    </xf>
    <xf numFmtId="1" fontId="2" fillId="0" borderId="897" xfId="0" applyNumberFormat="1" applyFont="1" applyBorder="1"/>
    <xf numFmtId="1" fontId="2" fillId="0" borderId="893" xfId="0" applyNumberFormat="1" applyFont="1" applyBorder="1" applyAlignment="1">
      <alignment wrapText="1"/>
    </xf>
    <xf numFmtId="1" fontId="2" fillId="0" borderId="898" xfId="0" applyNumberFormat="1" applyFont="1" applyBorder="1" applyAlignment="1">
      <alignment horizontal="center" vertical="center" wrapText="1"/>
    </xf>
    <xf numFmtId="1" fontId="2" fillId="0" borderId="899" xfId="0" applyNumberFormat="1" applyFont="1" applyBorder="1" applyAlignment="1">
      <alignment horizontal="center" vertical="center" wrapText="1"/>
    </xf>
    <xf numFmtId="1" fontId="2" fillId="0" borderId="897" xfId="0" applyNumberFormat="1" applyFont="1" applyBorder="1" applyAlignment="1">
      <alignment horizontal="center" vertical="center" wrapText="1"/>
    </xf>
    <xf numFmtId="1" fontId="2" fillId="0" borderId="900" xfId="0" applyNumberFormat="1" applyFont="1" applyBorder="1" applyAlignment="1">
      <alignment vertical="center"/>
    </xf>
    <xf numFmtId="1" fontId="10" fillId="0" borderId="901" xfId="0" applyNumberFormat="1" applyFont="1" applyBorder="1"/>
    <xf numFmtId="1" fontId="2" fillId="5" borderId="865" xfId="0" applyNumberFormat="1" applyFont="1" applyFill="1" applyBorder="1" applyProtection="1">
      <protection locked="0"/>
    </xf>
    <xf numFmtId="1" fontId="2" fillId="3" borderId="902" xfId="0" applyNumberFormat="1" applyFont="1" applyFill="1" applyBorder="1" applyAlignment="1">
      <alignment wrapText="1"/>
    </xf>
    <xf numFmtId="1" fontId="2" fillId="3" borderId="903" xfId="0" applyNumberFormat="1" applyFont="1" applyFill="1" applyBorder="1" applyAlignment="1">
      <alignment wrapText="1"/>
    </xf>
    <xf numFmtId="1" fontId="6" fillId="3" borderId="893" xfId="0" applyNumberFormat="1" applyFont="1" applyFill="1" applyBorder="1"/>
    <xf numFmtId="1" fontId="2" fillId="0" borderId="904" xfId="0" applyNumberFormat="1" applyFont="1" applyBorder="1" applyAlignment="1">
      <alignment horizontal="center" vertical="center" wrapText="1"/>
    </xf>
    <xf numFmtId="1" fontId="2" fillId="0" borderId="905" xfId="0" applyNumberFormat="1" applyFont="1" applyBorder="1" applyAlignment="1">
      <alignment horizontal="center" vertical="center" wrapText="1"/>
    </xf>
    <xf numFmtId="1" fontId="2" fillId="0" borderId="896" xfId="0" applyNumberFormat="1" applyFont="1" applyBorder="1" applyAlignment="1">
      <alignment horizontal="center" vertical="center" wrapText="1"/>
    </xf>
    <xf numFmtId="1" fontId="11" fillId="0" borderId="897" xfId="0" applyNumberFormat="1" applyFont="1" applyBorder="1" applyAlignment="1">
      <alignment horizontal="center" vertical="center" wrapText="1"/>
    </xf>
    <xf numFmtId="1" fontId="2" fillId="3" borderId="906" xfId="0" applyNumberFormat="1" applyFont="1" applyFill="1" applyBorder="1" applyAlignment="1">
      <alignment wrapText="1"/>
    </xf>
    <xf numFmtId="1" fontId="2" fillId="3" borderId="907" xfId="0" applyNumberFormat="1" applyFont="1" applyFill="1" applyBorder="1" applyAlignment="1">
      <alignment wrapText="1"/>
    </xf>
    <xf numFmtId="1" fontId="2" fillId="0" borderId="900" xfId="0" applyNumberFormat="1" applyFont="1" applyBorder="1" applyAlignment="1">
      <alignment vertical="center" wrapText="1"/>
    </xf>
    <xf numFmtId="1" fontId="2" fillId="9" borderId="901" xfId="0" applyNumberFormat="1" applyFont="1" applyFill="1" applyBorder="1"/>
    <xf numFmtId="1" fontId="2" fillId="3" borderId="893" xfId="0" applyNumberFormat="1" applyFont="1" applyFill="1" applyBorder="1" applyAlignment="1">
      <alignment vertical="center"/>
    </xf>
    <xf numFmtId="1" fontId="1" fillId="3" borderId="893" xfId="0" applyNumberFormat="1" applyFont="1" applyFill="1" applyBorder="1" applyAlignment="1">
      <alignment wrapText="1"/>
    </xf>
    <xf numFmtId="1" fontId="2" fillId="0" borderId="908" xfId="0" applyNumberFormat="1" applyFont="1" applyBorder="1" applyAlignment="1">
      <alignment horizontal="center" vertical="center" wrapText="1"/>
    </xf>
    <xf numFmtId="1" fontId="2" fillId="0" borderId="909" xfId="0" applyNumberFormat="1" applyFont="1" applyBorder="1" applyAlignment="1">
      <alignment horizontal="center" vertical="center" wrapText="1"/>
    </xf>
    <xf numFmtId="1" fontId="2" fillId="0" borderId="910" xfId="0" applyNumberFormat="1" applyFont="1" applyBorder="1" applyAlignment="1">
      <alignment wrapText="1"/>
    </xf>
    <xf numFmtId="1" fontId="2" fillId="0" borderId="911" xfId="0" applyNumberFormat="1" applyFont="1" applyBorder="1" applyAlignment="1">
      <alignment horizontal="center" vertical="center" wrapText="1"/>
    </xf>
    <xf numFmtId="1" fontId="2" fillId="0" borderId="912" xfId="0" applyNumberFormat="1" applyFont="1" applyBorder="1" applyAlignment="1">
      <alignment horizontal="center" vertical="center" wrapText="1"/>
    </xf>
    <xf numFmtId="1" fontId="2" fillId="0" borderId="899" xfId="0" applyNumberFormat="1" applyFont="1" applyBorder="1" applyAlignment="1">
      <alignment horizontal="center" vertical="center" wrapText="1"/>
    </xf>
    <xf numFmtId="1" fontId="2" fillId="0" borderId="913" xfId="0" applyNumberFormat="1" applyFont="1" applyBorder="1" applyAlignment="1">
      <alignment horizontal="center" vertical="center" wrapText="1"/>
    </xf>
    <xf numFmtId="1" fontId="2" fillId="0" borderId="913" xfId="0" applyNumberFormat="1" applyFont="1" applyBorder="1"/>
    <xf numFmtId="1" fontId="2" fillId="0" borderId="912" xfId="0" applyNumberFormat="1" applyFont="1" applyBorder="1"/>
    <xf numFmtId="1" fontId="2" fillId="0" borderId="899" xfId="0" applyNumberFormat="1" applyFont="1" applyBorder="1"/>
    <xf numFmtId="1" fontId="2" fillId="0" borderId="898" xfId="0" applyNumberFormat="1" applyFont="1" applyBorder="1"/>
    <xf numFmtId="1" fontId="2" fillId="0" borderId="914" xfId="0" applyNumberFormat="1" applyFont="1" applyBorder="1"/>
    <xf numFmtId="1" fontId="9" fillId="0" borderId="893" xfId="0" applyNumberFormat="1" applyFont="1" applyBorder="1"/>
    <xf numFmtId="1" fontId="2" fillId="0" borderId="915" xfId="0" applyNumberFormat="1" applyFont="1" applyBorder="1" applyAlignment="1">
      <alignment horizontal="left"/>
    </xf>
    <xf numFmtId="1" fontId="2" fillId="0" borderId="867" xfId="0" applyNumberFormat="1" applyFont="1" applyBorder="1" applyAlignment="1">
      <alignment horizontal="left"/>
    </xf>
    <xf numFmtId="1" fontId="2" fillId="0" borderId="916" xfId="0" applyNumberFormat="1" applyFont="1" applyBorder="1"/>
    <xf numFmtId="1" fontId="2" fillId="0" borderId="892" xfId="0" applyNumberFormat="1" applyFont="1" applyBorder="1"/>
    <xf numFmtId="1" fontId="2" fillId="5" borderId="916" xfId="0" applyNumberFormat="1" applyFont="1" applyFill="1" applyBorder="1" applyProtection="1">
      <protection locked="0"/>
    </xf>
    <xf numFmtId="1" fontId="2" fillId="0" borderId="917" xfId="0" applyNumberFormat="1" applyFont="1" applyBorder="1" applyAlignment="1">
      <alignment wrapText="1"/>
    </xf>
    <xf numFmtId="1" fontId="1" fillId="3" borderId="917" xfId="0" applyNumberFormat="1" applyFont="1" applyFill="1" applyBorder="1" applyAlignment="1">
      <alignment wrapText="1"/>
    </xf>
    <xf numFmtId="1" fontId="9" fillId="0" borderId="917" xfId="0" applyNumberFormat="1" applyFont="1" applyBorder="1"/>
    <xf numFmtId="1" fontId="2" fillId="0" borderId="904" xfId="0" applyNumberFormat="1" applyFont="1" applyBorder="1" applyAlignment="1">
      <alignment horizontal="center" vertical="center"/>
    </xf>
    <xf numFmtId="1" fontId="2" fillId="0" borderId="898" xfId="0" applyNumberFormat="1" applyFont="1" applyBorder="1" applyAlignment="1">
      <alignment horizontal="center" vertical="center"/>
    </xf>
    <xf numFmtId="1" fontId="2" fillId="0" borderId="909" xfId="0" applyNumberFormat="1" applyFont="1" applyBorder="1" applyAlignment="1">
      <alignment horizontal="center" vertical="center"/>
    </xf>
    <xf numFmtId="1" fontId="2" fillId="0" borderId="899" xfId="0" applyNumberFormat="1" applyFont="1" applyBorder="1" applyAlignment="1">
      <alignment horizontal="center" vertical="center"/>
    </xf>
    <xf numFmtId="1" fontId="2" fillId="0" borderId="918" xfId="0" applyNumberFormat="1" applyFont="1" applyBorder="1" applyAlignment="1">
      <alignment horizontal="center" vertical="center" wrapText="1"/>
    </xf>
    <xf numFmtId="1" fontId="2" fillId="0" borderId="874" xfId="0" applyNumberFormat="1" applyFont="1" applyBorder="1" applyAlignment="1">
      <alignment horizontal="center" vertical="center" wrapText="1"/>
    </xf>
    <xf numFmtId="1" fontId="2" fillId="0" borderId="865" xfId="0" applyNumberFormat="1" applyFont="1" applyBorder="1" applyAlignment="1">
      <alignment horizontal="left" vertical="center"/>
    </xf>
    <xf numFmtId="1" fontId="2" fillId="0" borderId="866" xfId="0" applyNumberFormat="1" applyFont="1" applyBorder="1" applyAlignment="1">
      <alignment horizontal="right"/>
    </xf>
    <xf numFmtId="1" fontId="2" fillId="0" borderId="901" xfId="0" applyNumberFormat="1" applyFont="1" applyBorder="1" applyAlignment="1">
      <alignment horizontal="right"/>
    </xf>
    <xf numFmtId="1" fontId="2" fillId="9" borderId="866" xfId="0" applyNumberFormat="1" applyFont="1" applyFill="1" applyBorder="1"/>
    <xf numFmtId="1" fontId="2" fillId="9" borderId="919" xfId="0" applyNumberFormat="1" applyFont="1" applyFill="1" applyBorder="1"/>
    <xf numFmtId="1" fontId="2" fillId="5" borderId="900" xfId="0" applyNumberFormat="1" applyFont="1" applyFill="1" applyBorder="1" applyProtection="1">
      <protection locked="0"/>
    </xf>
    <xf numFmtId="1" fontId="2" fillId="0" borderId="911" xfId="0" applyNumberFormat="1" applyFont="1" applyBorder="1" applyAlignment="1">
      <alignment vertical="center" wrapText="1"/>
    </xf>
    <xf numFmtId="1" fontId="2" fillId="0" borderId="911" xfId="0" applyNumberFormat="1" applyFont="1" applyBorder="1" applyAlignment="1">
      <alignment horizontal="right" wrapText="1"/>
    </xf>
    <xf numFmtId="1" fontId="2" fillId="0" borderId="920" xfId="0" applyNumberFormat="1" applyFont="1" applyBorder="1" applyAlignment="1">
      <alignment horizontal="right" wrapText="1"/>
    </xf>
    <xf numFmtId="1" fontId="2" fillId="8" borderId="919" xfId="0" applyNumberFormat="1" applyFont="1" applyFill="1" applyBorder="1" applyProtection="1">
      <protection locked="0"/>
    </xf>
    <xf numFmtId="1" fontId="2" fillId="5" borderId="901" xfId="0" applyNumberFormat="1" applyFont="1" applyFill="1" applyBorder="1" applyProtection="1">
      <protection locked="0"/>
    </xf>
    <xf numFmtId="1" fontId="2" fillId="3" borderId="909" xfId="0" applyNumberFormat="1" applyFont="1" applyFill="1" applyBorder="1" applyAlignment="1">
      <alignment horizontal="center" vertical="center" wrapText="1"/>
    </xf>
    <xf numFmtId="1" fontId="2" fillId="3" borderId="899" xfId="0" applyNumberFormat="1" applyFont="1" applyFill="1" applyBorder="1" applyAlignment="1">
      <alignment horizontal="center" vertical="center" wrapText="1"/>
    </xf>
    <xf numFmtId="1" fontId="2" fillId="0" borderId="335" xfId="0" applyNumberFormat="1" applyFont="1" applyBorder="1" applyAlignment="1">
      <alignment horizontal="center" vertical="center" wrapText="1"/>
    </xf>
    <xf numFmtId="1" fontId="2" fillId="0" borderId="914" xfId="0" applyNumberFormat="1" applyFont="1" applyBorder="1" applyAlignment="1">
      <alignment horizontal="center" vertical="center" wrapText="1"/>
    </xf>
    <xf numFmtId="1" fontId="2" fillId="3" borderId="912" xfId="0" applyNumberFormat="1" applyFont="1" applyFill="1" applyBorder="1" applyAlignment="1">
      <alignment horizontal="center" vertical="center" wrapText="1"/>
    </xf>
    <xf numFmtId="1" fontId="2" fillId="0" borderId="865" xfId="0" applyNumberFormat="1" applyFont="1" applyBorder="1" applyAlignment="1">
      <alignment horizontal="center" vertical="center" wrapText="1"/>
    </xf>
    <xf numFmtId="1" fontId="2" fillId="0" borderId="866" xfId="0" applyNumberFormat="1" applyFont="1" applyBorder="1"/>
    <xf numFmtId="1" fontId="2" fillId="5" borderId="921" xfId="0" applyNumberFormat="1" applyFont="1" applyFill="1" applyBorder="1" applyProtection="1">
      <protection locked="0"/>
    </xf>
    <xf numFmtId="1" fontId="2" fillId="5" borderId="919" xfId="0" applyNumberFormat="1" applyFont="1" applyFill="1" applyBorder="1" applyProtection="1">
      <protection locked="0"/>
    </xf>
    <xf numFmtId="1" fontId="2" fillId="0" borderId="898" xfId="0" applyNumberFormat="1" applyFont="1" applyBorder="1" applyAlignment="1">
      <alignment horizontal="left" vertical="center" wrapText="1"/>
    </xf>
    <xf numFmtId="1" fontId="2" fillId="0" borderId="899" xfId="0" applyNumberFormat="1" applyFont="1" applyBorder="1" applyAlignment="1">
      <alignment horizontal="left" vertical="center" wrapText="1"/>
    </xf>
    <xf numFmtId="1" fontId="2" fillId="0" borderId="913" xfId="0" applyNumberFormat="1" applyFont="1" applyBorder="1" applyAlignment="1">
      <alignment vertical="center"/>
    </xf>
    <xf numFmtId="1" fontId="2" fillId="0" borderId="918" xfId="0" applyNumberFormat="1" applyFont="1" applyBorder="1" applyAlignment="1">
      <alignment vertical="center"/>
    </xf>
    <xf numFmtId="1" fontId="2" fillId="0" borderId="914" xfId="0" applyNumberFormat="1" applyFont="1" applyBorder="1" applyAlignment="1">
      <alignment vertical="center"/>
    </xf>
    <xf numFmtId="1" fontId="2" fillId="0" borderId="922" xfId="0" applyNumberFormat="1" applyFont="1" applyBorder="1" applyAlignment="1">
      <alignment vertical="center"/>
    </xf>
    <xf numFmtId="1" fontId="2" fillId="0" borderId="899" xfId="0" applyNumberFormat="1" applyFont="1" applyBorder="1" applyAlignment="1">
      <alignment vertical="center"/>
    </xf>
    <xf numFmtId="1" fontId="2" fillId="3" borderId="922" xfId="0" applyNumberFormat="1" applyFont="1" applyFill="1" applyBorder="1" applyAlignment="1">
      <alignment vertical="center"/>
    </xf>
    <xf numFmtId="1" fontId="2" fillId="3" borderId="899" xfId="0" applyNumberFormat="1" applyFont="1" applyFill="1" applyBorder="1" applyAlignment="1">
      <alignment vertical="center"/>
    </xf>
    <xf numFmtId="1" fontId="2" fillId="5" borderId="331" xfId="0" applyNumberFormat="1" applyFont="1" applyFill="1" applyBorder="1" applyProtection="1">
      <protection locked="0"/>
    </xf>
    <xf numFmtId="1" fontId="2" fillId="3" borderId="913" xfId="0" applyNumberFormat="1" applyFont="1" applyFill="1" applyBorder="1" applyAlignment="1">
      <alignment vertical="center"/>
    </xf>
    <xf numFmtId="1" fontId="2" fillId="0" borderId="913" xfId="0" applyNumberFormat="1" applyFont="1" applyBorder="1" applyAlignment="1">
      <alignment horizontal="center" vertical="center" wrapText="1"/>
    </xf>
    <xf numFmtId="1" fontId="2" fillId="0" borderId="918" xfId="0" applyNumberFormat="1" applyFont="1" applyBorder="1" applyAlignment="1">
      <alignment horizontal="center" vertical="center" wrapText="1"/>
    </xf>
    <xf numFmtId="1" fontId="2" fillId="0" borderId="914" xfId="0" applyNumberFormat="1" applyFont="1" applyBorder="1" applyAlignment="1">
      <alignment horizontal="center" vertical="center" wrapText="1"/>
    </xf>
    <xf numFmtId="1" fontId="2" fillId="3" borderId="898" xfId="0" applyNumberFormat="1" applyFont="1" applyFill="1" applyBorder="1" applyAlignment="1">
      <alignment horizontal="center" vertical="center" wrapText="1"/>
    </xf>
    <xf numFmtId="1" fontId="2" fillId="0" borderId="920" xfId="0" applyNumberFormat="1" applyFont="1" applyBorder="1" applyAlignment="1">
      <alignment horizontal="center" vertical="center"/>
    </xf>
    <xf numFmtId="1" fontId="2" fillId="0" borderId="911" xfId="0" applyNumberFormat="1" applyFont="1" applyBorder="1" applyAlignment="1">
      <alignment horizontal="center" vertical="center"/>
    </xf>
    <xf numFmtId="1" fontId="2" fillId="3" borderId="913" xfId="0" applyNumberFormat="1" applyFont="1" applyFill="1" applyBorder="1" applyAlignment="1">
      <alignment horizontal="center" vertical="center" wrapText="1"/>
    </xf>
    <xf numFmtId="1" fontId="2" fillId="0" borderId="900" xfId="0" applyNumberFormat="1" applyFont="1" applyBorder="1"/>
    <xf numFmtId="1" fontId="2" fillId="0" borderId="901" xfId="0" applyNumberFormat="1" applyFont="1" applyBorder="1"/>
    <xf numFmtId="1" fontId="2" fillId="8" borderId="866" xfId="0" applyNumberFormat="1" applyFont="1" applyFill="1" applyBorder="1" applyProtection="1">
      <protection locked="0"/>
    </xf>
    <xf numFmtId="1" fontId="2" fillId="8" borderId="921" xfId="0" applyNumberFormat="1" applyFont="1" applyFill="1" applyBorder="1" applyProtection="1">
      <protection locked="0"/>
    </xf>
    <xf numFmtId="1" fontId="2" fillId="0" borderId="865" xfId="0" applyNumberFormat="1" applyFont="1" applyBorder="1"/>
    <xf numFmtId="1" fontId="6" fillId="2" borderId="874" xfId="0" applyNumberFormat="1" applyFont="1" applyFill="1" applyBorder="1" applyAlignment="1">
      <alignment wrapText="1"/>
    </xf>
    <xf numFmtId="1" fontId="2" fillId="0" borderId="875" xfId="0" applyNumberFormat="1" applyFont="1" applyBorder="1" applyAlignment="1">
      <alignment horizontal="center" vertical="center"/>
    </xf>
    <xf numFmtId="1" fontId="2" fillId="0" borderId="900" xfId="0" applyNumberFormat="1" applyFont="1" applyBorder="1" applyAlignment="1">
      <alignment horizontal="left" vertical="center" wrapText="1"/>
    </xf>
    <xf numFmtId="1" fontId="2" fillId="0" borderId="901" xfId="0" applyNumberFormat="1" applyFont="1" applyBorder="1" applyAlignment="1">
      <alignment horizontal="left" vertical="center" wrapText="1"/>
    </xf>
    <xf numFmtId="1" fontId="2" fillId="12" borderId="331" xfId="0" applyNumberFormat="1" applyFont="1" applyFill="1" applyBorder="1" applyAlignment="1">
      <alignment horizontal="left" wrapText="1"/>
    </xf>
    <xf numFmtId="1" fontId="2" fillId="0" borderId="918" xfId="0" applyNumberFormat="1" applyFont="1" applyBorder="1"/>
    <xf numFmtId="1" fontId="4" fillId="2" borderId="923" xfId="0" applyNumberFormat="1" applyFont="1" applyFill="1" applyBorder="1"/>
    <xf numFmtId="1" fontId="2" fillId="0" borderId="866" xfId="0" applyNumberFormat="1" applyFont="1" applyBorder="1" applyAlignment="1">
      <alignment horizontal="center" vertical="center" wrapText="1"/>
    </xf>
    <xf numFmtId="1" fontId="2" fillId="0" borderId="913" xfId="0" applyNumberFormat="1" applyFont="1" applyBorder="1" applyAlignment="1">
      <alignment horizontal="center" vertical="center"/>
    </xf>
    <xf numFmtId="1" fontId="2" fillId="0" borderId="918" xfId="0" applyNumberFormat="1" applyFont="1" applyBorder="1" applyAlignment="1">
      <alignment horizontal="center" vertical="center"/>
    </xf>
    <xf numFmtId="1" fontId="2" fillId="0" borderId="914" xfId="0" applyNumberFormat="1" applyFont="1" applyBorder="1" applyAlignment="1">
      <alignment horizontal="center" vertical="center"/>
    </xf>
    <xf numFmtId="1" fontId="2" fillId="0" borderId="912" xfId="0" applyNumberFormat="1" applyFont="1" applyBorder="1" applyAlignment="1">
      <alignment horizontal="center" vertical="center" wrapText="1"/>
    </xf>
    <xf numFmtId="1" fontId="2" fillId="0" borderId="900" xfId="0" applyNumberFormat="1" applyFont="1" applyBorder="1" applyAlignment="1">
      <alignment horizontal="left" vertical="center"/>
    </xf>
    <xf numFmtId="1" fontId="2" fillId="0" borderId="901" xfId="0" applyNumberFormat="1" applyFont="1" applyBorder="1" applyAlignment="1">
      <alignment horizontal="left" vertical="center"/>
    </xf>
    <xf numFmtId="1" fontId="2" fillId="0" borderId="904" xfId="2" applyNumberFormat="1" applyFont="1" applyBorder="1" applyAlignment="1">
      <alignment horizontal="center" vertical="center" wrapText="1"/>
    </xf>
    <xf numFmtId="1" fontId="2" fillId="0" borderId="904" xfId="3" applyNumberFormat="1" applyFont="1" applyBorder="1" applyAlignment="1">
      <alignment horizontal="center" vertical="center"/>
    </xf>
    <xf numFmtId="1" fontId="2" fillId="0" borderId="897" xfId="2" quotePrefix="1" applyNumberFormat="1" applyFont="1" applyBorder="1" applyAlignment="1">
      <alignment horizontal="center" vertical="center" wrapText="1"/>
    </xf>
    <xf numFmtId="1" fontId="2" fillId="0" borderId="924" xfId="2" quotePrefix="1" applyNumberFormat="1" applyFont="1" applyBorder="1" applyAlignment="1">
      <alignment horizontal="center" vertical="center" wrapText="1"/>
    </xf>
    <xf numFmtId="1" fontId="2" fillId="0" borderId="897" xfId="2" applyNumberFormat="1" applyFont="1" applyBorder="1" applyAlignment="1">
      <alignment horizontal="center" vertical="center" wrapText="1"/>
    </xf>
    <xf numFmtId="1" fontId="2" fillId="0" borderId="925" xfId="0" applyNumberFormat="1" applyFont="1" applyBorder="1" applyAlignment="1">
      <alignment horizontal="center" vertical="center" wrapText="1"/>
    </xf>
    <xf numFmtId="1" fontId="2" fillId="0" borderId="911" xfId="4" applyNumberFormat="1" applyFont="1" applyBorder="1" applyAlignment="1" applyProtection="1">
      <alignment horizontal="center" vertical="center"/>
      <protection hidden="1"/>
    </xf>
    <xf numFmtId="1" fontId="2" fillId="0" borderId="920" xfId="2" applyNumberFormat="1" applyFont="1" applyBorder="1" applyAlignment="1">
      <alignment horizontal="center" vertical="center" wrapText="1"/>
    </xf>
    <xf numFmtId="1" fontId="2" fillId="0" borderId="913" xfId="2" applyNumberFormat="1" applyFont="1" applyBorder="1" applyAlignment="1">
      <alignment horizontal="center" vertical="center" wrapText="1"/>
    </xf>
    <xf numFmtId="1" fontId="2" fillId="0" borderId="914" xfId="2" applyNumberFormat="1" applyFont="1" applyBorder="1" applyAlignment="1">
      <alignment horizontal="center" vertical="center" wrapText="1"/>
    </xf>
    <xf numFmtId="1" fontId="2" fillId="0" borderId="925" xfId="2" applyNumberFormat="1" applyFont="1" applyBorder="1" applyAlignment="1">
      <alignment horizontal="center" vertical="center" wrapText="1"/>
    </xf>
    <xf numFmtId="1" fontId="2" fillId="0" borderId="912" xfId="2" applyNumberFormat="1" applyFont="1" applyBorder="1" applyAlignment="1">
      <alignment horizontal="center" vertical="center" wrapText="1"/>
    </xf>
    <xf numFmtId="1" fontId="2" fillId="0" borderId="896" xfId="2" applyNumberFormat="1" applyFont="1" applyBorder="1" applyAlignment="1">
      <alignment horizontal="center" vertical="center" wrapText="1"/>
    </xf>
    <xf numFmtId="1" fontId="2" fillId="0" borderId="865" xfId="2" applyNumberFormat="1" applyFont="1" applyBorder="1"/>
    <xf numFmtId="1" fontId="2" fillId="0" borderId="866" xfId="2" applyNumberFormat="1" applyFont="1" applyBorder="1"/>
    <xf numFmtId="1" fontId="2" fillId="0" borderId="901" xfId="2" applyNumberFormat="1" applyFont="1" applyBorder="1"/>
    <xf numFmtId="1" fontId="2" fillId="5" borderId="866" xfId="2" applyNumberFormat="1" applyFont="1" applyFill="1" applyBorder="1" applyProtection="1">
      <protection locked="0"/>
    </xf>
    <xf numFmtId="1" fontId="2" fillId="5" borderId="921" xfId="2" applyNumberFormat="1" applyFont="1" applyFill="1" applyBorder="1" applyProtection="1">
      <protection locked="0"/>
    </xf>
    <xf numFmtId="1" fontId="2" fillId="5" borderId="901" xfId="2" applyNumberFormat="1" applyFont="1" applyFill="1" applyBorder="1" applyProtection="1">
      <protection locked="0"/>
    </xf>
    <xf numFmtId="1" fontId="2" fillId="5" borderId="926" xfId="2" applyNumberFormat="1" applyFont="1" applyFill="1" applyBorder="1" applyProtection="1">
      <protection locked="0"/>
    </xf>
    <xf numFmtId="1" fontId="2" fillId="0" borderId="913" xfId="2" applyNumberFormat="1" applyFont="1" applyBorder="1"/>
    <xf numFmtId="1" fontId="2" fillId="0" borderId="918" xfId="2" applyNumberFormat="1" applyFont="1" applyBorder="1"/>
    <xf numFmtId="1" fontId="2" fillId="0" borderId="899" xfId="2" applyNumberFormat="1" applyFont="1" applyBorder="1"/>
    <xf numFmtId="1" fontId="2" fillId="0" borderId="914" xfId="2" applyNumberFormat="1" applyFont="1" applyBorder="1"/>
    <xf numFmtId="1" fontId="2" fillId="0" borderId="925" xfId="2" applyNumberFormat="1" applyFont="1" applyBorder="1"/>
    <xf numFmtId="1" fontId="2" fillId="0" borderId="912" xfId="2" applyNumberFormat="1" applyFont="1" applyBorder="1"/>
    <xf numFmtId="1" fontId="2" fillId="0" borderId="898" xfId="2" quotePrefix="1" applyNumberFormat="1" applyFont="1" applyBorder="1" applyAlignment="1">
      <alignment horizontal="center" vertical="center" wrapText="1"/>
    </xf>
    <xf numFmtId="1" fontId="2" fillId="0" borderId="909" xfId="2" quotePrefix="1" applyNumberFormat="1" applyFont="1" applyBorder="1" applyAlignment="1">
      <alignment horizontal="center" vertical="center" wrapText="1"/>
    </xf>
    <xf numFmtId="1" fontId="2" fillId="0" borderId="927" xfId="2" quotePrefix="1" applyNumberFormat="1" applyFont="1" applyBorder="1" applyAlignment="1">
      <alignment horizontal="center" vertical="center" wrapText="1"/>
    </xf>
    <xf numFmtId="1" fontId="2" fillId="0" borderId="899" xfId="2" quotePrefix="1" applyNumberFormat="1" applyFont="1" applyBorder="1" applyAlignment="1">
      <alignment horizontal="center" vertical="center" wrapText="1"/>
    </xf>
    <xf numFmtId="1" fontId="2" fillId="0" borderId="897" xfId="0" applyNumberFormat="1" applyFont="1" applyBorder="1" applyAlignment="1">
      <alignment horizontal="center" vertical="center" wrapText="1"/>
    </xf>
    <xf numFmtId="1" fontId="2" fillId="0" borderId="924" xfId="0" applyNumberFormat="1" applyFont="1" applyBorder="1" applyAlignment="1">
      <alignment horizontal="center" vertical="center" wrapText="1"/>
    </xf>
    <xf numFmtId="1" fontId="2" fillId="0" borderId="898" xfId="2" applyNumberFormat="1" applyFont="1" applyBorder="1" applyAlignment="1">
      <alignment horizontal="left" vertical="center" wrapText="1"/>
    </xf>
    <xf numFmtId="1" fontId="2" fillId="0" borderId="899" xfId="2" applyNumberFormat="1" applyFont="1" applyBorder="1" applyAlignment="1">
      <alignment horizontal="left" vertical="center" wrapText="1"/>
    </xf>
    <xf numFmtId="1" fontId="2" fillId="5" borderId="913" xfId="2" applyNumberFormat="1" applyFont="1" applyFill="1" applyBorder="1" applyProtection="1">
      <protection locked="0"/>
    </xf>
    <xf numFmtId="1" fontId="2" fillId="5" borderId="912" xfId="2" applyNumberFormat="1" applyFont="1" applyFill="1" applyBorder="1" applyProtection="1">
      <protection locked="0"/>
    </xf>
    <xf numFmtId="1" fontId="2" fillId="5" borderId="927" xfId="2" applyNumberFormat="1" applyFont="1" applyFill="1" applyBorder="1" applyProtection="1">
      <protection locked="0"/>
    </xf>
    <xf numFmtId="1" fontId="2" fillId="5" borderId="899" xfId="2" applyNumberFormat="1" applyFont="1" applyFill="1" applyBorder="1" applyProtection="1">
      <protection locked="0"/>
    </xf>
    <xf numFmtId="1" fontId="2" fillId="5" borderId="897" xfId="2" applyNumberFormat="1" applyFont="1" applyFill="1" applyBorder="1" applyProtection="1">
      <protection locked="0"/>
    </xf>
    <xf numFmtId="1" fontId="2" fillId="0" borderId="900" xfId="2" applyNumberFormat="1" applyFont="1" applyBorder="1" applyAlignment="1">
      <alignment horizontal="left" vertical="center" wrapText="1"/>
    </xf>
    <xf numFmtId="1" fontId="2" fillId="0" borderId="901" xfId="2" applyNumberFormat="1" applyFont="1" applyBorder="1" applyAlignment="1">
      <alignment horizontal="left" vertical="center" wrapText="1"/>
    </xf>
    <xf numFmtId="1" fontId="2" fillId="0" borderId="904" xfId="2" applyNumberFormat="1" applyFont="1" applyBorder="1" applyAlignment="1">
      <alignment horizontal="center" vertical="center"/>
    </xf>
    <xf numFmtId="1" fontId="2" fillId="0" borderId="898" xfId="2" applyNumberFormat="1" applyFont="1" applyBorder="1" applyAlignment="1">
      <alignment horizontal="center" vertical="center" wrapText="1"/>
    </xf>
    <xf numFmtId="1" fontId="2" fillId="5" borderId="900" xfId="2" applyNumberFormat="1" applyFont="1" applyFill="1" applyBorder="1" applyProtection="1">
      <protection locked="0"/>
    </xf>
  </cellXfs>
  <cellStyles count="5">
    <cellStyle name="Normal" xfId="0" builtinId="0"/>
    <cellStyle name="Normal_REM 02-2002" xfId="2" xr:uid="{00000000-0005-0000-0000-000001000000}"/>
    <cellStyle name="Normal_REM 04-2002" xfId="3" xr:uid="{00000000-0005-0000-0000-000002000000}"/>
    <cellStyle name="Normal_REM 05-2002" xfId="4" xr:uid="{00000000-0005-0000-0000-000003000000}"/>
    <cellStyle name="Notas 2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FEBRERO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RZO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57"/>
  <sheetViews>
    <sheetView topLeftCell="A166" workbookViewId="0">
      <selection activeCell="F180" sqref="F180:Q183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",[1]NOMBRE!B2," - ","( ",[1]NOMBRE!C2,[1]NOMBRE!D2,[1]NOMBRE!E2,[1]NOMBRE!F2,[1]NOMBRE!G2," )")</f>
        <v>COMUNA: 0 - ( 00000 )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",[1]NOMBRE!B3," - ","( ",[1]NOMBRE!C3,[1]NOMBRE!D3,[1]NOMBRE!E3,[1]NOMBRE!F3,[1]NOMBRE!G3,[1]NOMBRE!H3," )")</f>
        <v>ESTABLECIMIENTO/ESTRATEGIA: 0 - ( 000000 )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",[1]NOMBRE!B6," - ","( ",[1]NOMBRE!C6,[1]NOMBRE!D6," )")</f>
        <v>MES: 0 - ( 00 )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",[1]NOMBRE!B7)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188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17" t="s">
        <v>3</v>
      </c>
      <c r="B8" s="18"/>
      <c r="C8" s="18"/>
      <c r="D8" s="18"/>
      <c r="E8" s="18"/>
      <c r="F8" s="19"/>
      <c r="G8" s="20"/>
      <c r="H8" s="21"/>
      <c r="I8" s="22"/>
      <c r="J8" s="20"/>
      <c r="K8" s="23"/>
      <c r="L8" s="20"/>
      <c r="M8" s="21"/>
      <c r="N8" s="22"/>
      <c r="O8" s="22"/>
      <c r="P8" s="24"/>
      <c r="Q8" s="20"/>
      <c r="R8" s="21"/>
      <c r="S8" s="21"/>
      <c r="T8" s="21"/>
      <c r="U8" s="21"/>
      <c r="V8" s="21"/>
      <c r="W8" s="21"/>
      <c r="X8" s="21"/>
      <c r="Y8" s="22"/>
      <c r="Z8" s="25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184" t="s">
        <v>4</v>
      </c>
      <c r="B9" s="2184"/>
      <c r="C9" s="2189" t="s">
        <v>5</v>
      </c>
      <c r="D9" s="2190"/>
      <c r="E9" s="2185"/>
      <c r="F9" s="2182" t="s">
        <v>6</v>
      </c>
      <c r="G9" s="2193"/>
      <c r="H9" s="2193"/>
      <c r="I9" s="2193"/>
      <c r="J9" s="2193"/>
      <c r="K9" s="2193"/>
      <c r="L9" s="2193"/>
      <c r="M9" s="2193"/>
      <c r="N9" s="2193"/>
      <c r="O9" s="2193"/>
      <c r="P9" s="2193"/>
      <c r="Q9" s="2193"/>
      <c r="R9" s="2193"/>
      <c r="S9" s="2193"/>
      <c r="T9" s="2193"/>
      <c r="U9" s="2193"/>
      <c r="V9" s="2193"/>
      <c r="W9" s="2193"/>
      <c r="X9" s="2193"/>
      <c r="Y9" s="2183"/>
      <c r="Z9" s="26"/>
      <c r="AA9" s="27"/>
    </row>
    <row r="10" spans="1:130" ht="16.350000000000001" customHeight="1" x14ac:dyDescent="0.25">
      <c r="A10" s="2184"/>
      <c r="B10" s="2184"/>
      <c r="C10" s="2191"/>
      <c r="D10" s="2192"/>
      <c r="E10" s="2186"/>
      <c r="F10" s="2182" t="s">
        <v>7</v>
      </c>
      <c r="G10" s="2183"/>
      <c r="H10" s="2182" t="s">
        <v>8</v>
      </c>
      <c r="I10" s="2183"/>
      <c r="J10" s="2182" t="s">
        <v>9</v>
      </c>
      <c r="K10" s="2183"/>
      <c r="L10" s="2182" t="s">
        <v>10</v>
      </c>
      <c r="M10" s="2183"/>
      <c r="N10" s="2182" t="s">
        <v>11</v>
      </c>
      <c r="O10" s="2183"/>
      <c r="P10" s="2182" t="s">
        <v>12</v>
      </c>
      <c r="Q10" s="2183"/>
      <c r="R10" s="2182" t="s">
        <v>13</v>
      </c>
      <c r="S10" s="2183"/>
      <c r="T10" s="2182" t="s">
        <v>14</v>
      </c>
      <c r="U10" s="2183"/>
      <c r="V10" s="2182" t="s">
        <v>15</v>
      </c>
      <c r="W10" s="2183"/>
      <c r="X10" s="2182" t="s">
        <v>16</v>
      </c>
      <c r="Y10" s="2183"/>
      <c r="Z10" s="28"/>
      <c r="AA10" s="7"/>
    </row>
    <row r="11" spans="1:130" ht="16.350000000000001" customHeight="1" x14ac:dyDescent="0.25">
      <c r="A11" s="2184"/>
      <c r="B11" s="2184"/>
      <c r="C11" s="29" t="s">
        <v>17</v>
      </c>
      <c r="D11" s="30" t="s">
        <v>18</v>
      </c>
      <c r="E11" s="31" t="s">
        <v>19</v>
      </c>
      <c r="F11" s="32" t="s">
        <v>18</v>
      </c>
      <c r="G11" s="31" t="s">
        <v>19</v>
      </c>
      <c r="H11" s="32" t="s">
        <v>18</v>
      </c>
      <c r="I11" s="31" t="s">
        <v>19</v>
      </c>
      <c r="J11" s="32" t="s">
        <v>18</v>
      </c>
      <c r="K11" s="31" t="s">
        <v>19</v>
      </c>
      <c r="L11" s="32" t="s">
        <v>18</v>
      </c>
      <c r="M11" s="31" t="s">
        <v>19</v>
      </c>
      <c r="N11" s="32" t="s">
        <v>18</v>
      </c>
      <c r="O11" s="31" t="s">
        <v>19</v>
      </c>
      <c r="P11" s="32" t="s">
        <v>18</v>
      </c>
      <c r="Q11" s="31" t="s">
        <v>19</v>
      </c>
      <c r="R11" s="32" t="s">
        <v>18</v>
      </c>
      <c r="S11" s="31" t="s">
        <v>19</v>
      </c>
      <c r="T11" s="32" t="s">
        <v>18</v>
      </c>
      <c r="U11" s="31" t="s">
        <v>19</v>
      </c>
      <c r="V11" s="32" t="s">
        <v>18</v>
      </c>
      <c r="W11" s="31" t="s">
        <v>19</v>
      </c>
      <c r="X11" s="32" t="s">
        <v>18</v>
      </c>
      <c r="Y11" s="31" t="s">
        <v>19</v>
      </c>
      <c r="Z11" s="33"/>
      <c r="AA11" s="34"/>
    </row>
    <row r="12" spans="1:130" ht="16.350000000000001" customHeight="1" x14ac:dyDescent="0.25">
      <c r="A12" s="2184" t="s">
        <v>20</v>
      </c>
      <c r="B12" s="2184"/>
      <c r="C12" s="35">
        <f>SUM(D12+E12)</f>
        <v>0</v>
      </c>
      <c r="D12" s="36">
        <f>SUM(F12+H12+J12+L12+N12+P12+R12+T12+V12+X12)</f>
        <v>0</v>
      </c>
      <c r="E12" s="37">
        <f>SUM(G12+I12+K12+M12+O12+Q12+S12+U12+W12+Y12)</f>
        <v>0</v>
      </c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40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185" t="s">
        <v>21</v>
      </c>
      <c r="B13" s="42" t="s">
        <v>22</v>
      </c>
      <c r="C13" s="43">
        <f>SUM(D13+E13)</f>
        <v>0</v>
      </c>
      <c r="D13" s="44">
        <f>SUM(F13+H13+J13+L13+N13+P13+R13+T13+V13+X13)</f>
        <v>0</v>
      </c>
      <c r="E13" s="45">
        <f>SUM(G13+I13+K13+M13+O13+Q13+S13+U13+W13+Y13)</f>
        <v>0</v>
      </c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0"/>
      <c r="AA13" s="27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186"/>
      <c r="B14" s="48" t="s">
        <v>23</v>
      </c>
      <c r="C14" s="49">
        <f>SUM(D14+E14)</f>
        <v>0</v>
      </c>
      <c r="D14" s="50">
        <f t="shared" ref="D14" si="0">SUM(F14+H14+J14+L14+N14+P14+R14+T14+V14+X14)</f>
        <v>0</v>
      </c>
      <c r="E14" s="51">
        <f>SUM(G14+I14+K14+M14+O14+Q14+S14+U14+W14+Y14)</f>
        <v>0</v>
      </c>
      <c r="F14" s="52"/>
      <c r="G14" s="53"/>
      <c r="H14" s="54"/>
      <c r="I14" s="55"/>
      <c r="J14" s="54"/>
      <c r="K14" s="55"/>
      <c r="L14" s="52"/>
      <c r="M14" s="53"/>
      <c r="N14" s="52"/>
      <c r="O14" s="53"/>
      <c r="P14" s="52"/>
      <c r="Q14" s="53"/>
      <c r="R14" s="52"/>
      <c r="S14" s="53"/>
      <c r="T14" s="52"/>
      <c r="U14" s="56"/>
      <c r="V14" s="52"/>
      <c r="W14" s="56"/>
      <c r="X14" s="52"/>
      <c r="Y14" s="53"/>
      <c r="Z14" s="40"/>
      <c r="AA14" s="57"/>
    </row>
    <row r="15" spans="1:130" ht="31.35" customHeight="1" x14ac:dyDescent="0.25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58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196" t="s">
        <v>25</v>
      </c>
      <c r="B16" s="2196" t="s">
        <v>26</v>
      </c>
      <c r="C16" s="2189" t="s">
        <v>27</v>
      </c>
      <c r="D16" s="2190"/>
      <c r="E16" s="2185"/>
      <c r="F16" s="2201" t="s">
        <v>28</v>
      </c>
      <c r="G16" s="2202"/>
      <c r="H16" s="2202"/>
      <c r="I16" s="2202"/>
      <c r="J16" s="2202"/>
      <c r="K16" s="2202"/>
      <c r="L16" s="2202"/>
      <c r="M16" s="2202"/>
      <c r="N16" s="2202"/>
      <c r="O16" s="2202"/>
      <c r="P16" s="2202"/>
      <c r="Q16" s="2203"/>
      <c r="R16" s="2185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197"/>
      <c r="B17" s="2197"/>
      <c r="C17" s="2191"/>
      <c r="D17" s="2192"/>
      <c r="E17" s="2186"/>
      <c r="F17" s="2182" t="s">
        <v>30</v>
      </c>
      <c r="G17" s="2183"/>
      <c r="H17" s="2182" t="s">
        <v>31</v>
      </c>
      <c r="I17" s="2183"/>
      <c r="J17" s="2182" t="s">
        <v>15</v>
      </c>
      <c r="K17" s="2183"/>
      <c r="L17" s="2182" t="s">
        <v>32</v>
      </c>
      <c r="M17" s="2183"/>
      <c r="N17" s="2182" t="s">
        <v>33</v>
      </c>
      <c r="O17" s="2183"/>
      <c r="P17" s="2182" t="s">
        <v>34</v>
      </c>
      <c r="Q17" s="2195"/>
      <c r="R17" s="219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198"/>
      <c r="B18" s="2198"/>
      <c r="C18" s="60" t="s">
        <v>17</v>
      </c>
      <c r="D18" s="61" t="s">
        <v>18</v>
      </c>
      <c r="E18" s="31" t="s">
        <v>19</v>
      </c>
      <c r="F18" s="29" t="s">
        <v>18</v>
      </c>
      <c r="G18" s="31" t="s">
        <v>19</v>
      </c>
      <c r="H18" s="29" t="s">
        <v>18</v>
      </c>
      <c r="I18" s="31" t="s">
        <v>19</v>
      </c>
      <c r="J18" s="29" t="s">
        <v>18</v>
      </c>
      <c r="K18" s="31" t="s">
        <v>19</v>
      </c>
      <c r="L18" s="29" t="s">
        <v>18</v>
      </c>
      <c r="M18" s="31" t="s">
        <v>19</v>
      </c>
      <c r="N18" s="29" t="s">
        <v>18</v>
      </c>
      <c r="O18" s="31" t="s">
        <v>19</v>
      </c>
      <c r="P18" s="29" t="s">
        <v>18</v>
      </c>
      <c r="Q18" s="62" t="s">
        <v>19</v>
      </c>
      <c r="R18" s="2186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182" t="s">
        <v>35</v>
      </c>
      <c r="B19" s="2183"/>
      <c r="C19" s="63">
        <f>SUM(D19+E19)</f>
        <v>0</v>
      </c>
      <c r="D19" s="64">
        <f>SUM(F19+H19+J19+L19+N19+P19)</f>
        <v>0</v>
      </c>
      <c r="E19" s="65">
        <f>SUM(G19+I19+K19+M19+O19+Q19)</f>
        <v>0</v>
      </c>
      <c r="F19" s="38"/>
      <c r="G19" s="66"/>
      <c r="H19" s="38"/>
      <c r="I19" s="66"/>
      <c r="J19" s="38"/>
      <c r="K19" s="66"/>
      <c r="L19" s="38"/>
      <c r="M19" s="66"/>
      <c r="N19" s="67"/>
      <c r="O19" s="66"/>
      <c r="P19" s="67"/>
      <c r="Q19" s="68"/>
      <c r="R19" s="39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196" t="s">
        <v>36</v>
      </c>
      <c r="B20" s="70" t="s">
        <v>22</v>
      </c>
      <c r="C20" s="43">
        <f>SUM(D20+E20)</f>
        <v>0</v>
      </c>
      <c r="D20" s="71">
        <f t="shared" ref="D20:E35" si="1">SUM(F20+H20+J20+L20+N20+P20)</f>
        <v>0</v>
      </c>
      <c r="E20" s="45">
        <f t="shared" si="1"/>
        <v>0</v>
      </c>
      <c r="F20" s="72"/>
      <c r="G20" s="73"/>
      <c r="H20" s="72"/>
      <c r="I20" s="73"/>
      <c r="J20" s="72"/>
      <c r="K20" s="73"/>
      <c r="L20" s="72"/>
      <c r="M20" s="73"/>
      <c r="N20" s="74"/>
      <c r="O20" s="73"/>
      <c r="P20" s="74"/>
      <c r="Q20" s="75"/>
      <c r="R20" s="76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197"/>
      <c r="B21" s="78" t="s">
        <v>37</v>
      </c>
      <c r="C21" s="79">
        <f t="shared" ref="C21:C28" si="2">SUM(D21+E21)</f>
        <v>0</v>
      </c>
      <c r="D21" s="80">
        <f t="shared" si="1"/>
        <v>0</v>
      </c>
      <c r="E21" s="81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197"/>
      <c r="B22" s="87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198"/>
      <c r="B23" s="91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196" t="s">
        <v>40</v>
      </c>
      <c r="B24" s="70" t="s">
        <v>41</v>
      </c>
      <c r="C24" s="43">
        <f t="shared" si="2"/>
        <v>0</v>
      </c>
      <c r="D24" s="71">
        <f t="shared" si="1"/>
        <v>0</v>
      </c>
      <c r="E24" s="45">
        <f t="shared" si="1"/>
        <v>0</v>
      </c>
      <c r="F24" s="46"/>
      <c r="G24" s="96"/>
      <c r="H24" s="46"/>
      <c r="I24" s="96"/>
      <c r="J24" s="46"/>
      <c r="K24" s="96"/>
      <c r="L24" s="46"/>
      <c r="M24" s="96"/>
      <c r="N24" s="97"/>
      <c r="O24" s="96"/>
      <c r="P24" s="97"/>
      <c r="Q24" s="98"/>
      <c r="R24" s="47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197"/>
      <c r="B25" s="99" t="s">
        <v>42</v>
      </c>
      <c r="C25" s="79">
        <f t="shared" si="2"/>
        <v>0</v>
      </c>
      <c r="D25" s="80">
        <f t="shared" si="1"/>
        <v>0</v>
      </c>
      <c r="E25" s="81">
        <f t="shared" si="1"/>
        <v>0</v>
      </c>
      <c r="F25" s="72"/>
      <c r="G25" s="73"/>
      <c r="H25" s="72"/>
      <c r="I25" s="73"/>
      <c r="J25" s="72"/>
      <c r="K25" s="73"/>
      <c r="L25" s="72"/>
      <c r="M25" s="73"/>
      <c r="N25" s="74"/>
      <c r="O25" s="73"/>
      <c r="P25" s="74"/>
      <c r="Q25" s="75"/>
      <c r="R25" s="76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197"/>
      <c r="B26" s="99" t="s">
        <v>43</v>
      </c>
      <c r="C26" s="79">
        <f t="shared" si="2"/>
        <v>0</v>
      </c>
      <c r="D26" s="80">
        <f t="shared" si="1"/>
        <v>0</v>
      </c>
      <c r="E26" s="81">
        <f t="shared" si="1"/>
        <v>0</v>
      </c>
      <c r="F26" s="72"/>
      <c r="G26" s="73"/>
      <c r="H26" s="72"/>
      <c r="I26" s="73"/>
      <c r="J26" s="72"/>
      <c r="K26" s="73"/>
      <c r="L26" s="72"/>
      <c r="M26" s="73"/>
      <c r="N26" s="74"/>
      <c r="O26" s="73"/>
      <c r="P26" s="74"/>
      <c r="Q26" s="75"/>
      <c r="R26" s="76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197"/>
      <c r="B27" s="100" t="s">
        <v>44</v>
      </c>
      <c r="C27" s="101">
        <f t="shared" si="2"/>
        <v>0</v>
      </c>
      <c r="D27" s="102">
        <f t="shared" si="1"/>
        <v>0</v>
      </c>
      <c r="E27" s="103">
        <f t="shared" si="1"/>
        <v>0</v>
      </c>
      <c r="F27" s="72"/>
      <c r="G27" s="73"/>
      <c r="H27" s="72"/>
      <c r="I27" s="73"/>
      <c r="J27" s="72"/>
      <c r="K27" s="73"/>
      <c r="L27" s="72"/>
      <c r="M27" s="73"/>
      <c r="N27" s="74"/>
      <c r="O27" s="73"/>
      <c r="P27" s="74"/>
      <c r="Q27" s="75"/>
      <c r="R27" s="76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197"/>
      <c r="B28" s="100" t="s">
        <v>45</v>
      </c>
      <c r="C28" s="101">
        <f t="shared" si="2"/>
        <v>0</v>
      </c>
      <c r="D28" s="102">
        <f t="shared" si="1"/>
        <v>0</v>
      </c>
      <c r="E28" s="103">
        <f t="shared" si="1"/>
        <v>0</v>
      </c>
      <c r="F28" s="72"/>
      <c r="G28" s="73"/>
      <c r="H28" s="72"/>
      <c r="I28" s="73"/>
      <c r="J28" s="72"/>
      <c r="K28" s="73"/>
      <c r="L28" s="72"/>
      <c r="M28" s="73"/>
      <c r="N28" s="74"/>
      <c r="O28" s="73"/>
      <c r="P28" s="74"/>
      <c r="Q28" s="75"/>
      <c r="R28" s="76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197"/>
      <c r="B29" s="100" t="s">
        <v>46</v>
      </c>
      <c r="C29" s="101">
        <f>SUM(D29:E29)</f>
        <v>0</v>
      </c>
      <c r="D29" s="102">
        <f t="shared" si="1"/>
        <v>0</v>
      </c>
      <c r="E29" s="103">
        <f t="shared" si="1"/>
        <v>0</v>
      </c>
      <c r="F29" s="72"/>
      <c r="G29" s="73"/>
      <c r="H29" s="72"/>
      <c r="I29" s="73"/>
      <c r="J29" s="72"/>
      <c r="K29" s="73"/>
      <c r="L29" s="72"/>
      <c r="M29" s="73"/>
      <c r="N29" s="74"/>
      <c r="O29" s="73"/>
      <c r="P29" s="74"/>
      <c r="Q29" s="75"/>
      <c r="R29" s="76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197"/>
      <c r="B30" s="100" t="s">
        <v>47</v>
      </c>
      <c r="C30" s="101">
        <f>SUM(D30:E30)</f>
        <v>0</v>
      </c>
      <c r="D30" s="80">
        <f t="shared" si="1"/>
        <v>0</v>
      </c>
      <c r="E30" s="81">
        <f t="shared" si="1"/>
        <v>0</v>
      </c>
      <c r="F30" s="72"/>
      <c r="G30" s="73"/>
      <c r="H30" s="72"/>
      <c r="I30" s="73"/>
      <c r="J30" s="72"/>
      <c r="K30" s="73"/>
      <c r="L30" s="72"/>
      <c r="M30" s="73"/>
      <c r="N30" s="74"/>
      <c r="O30" s="73"/>
      <c r="P30" s="74"/>
      <c r="Q30" s="75"/>
      <c r="R30" s="76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197"/>
      <c r="B31" s="100" t="s">
        <v>48</v>
      </c>
      <c r="C31" s="79">
        <f t="shared" ref="C31:C40" si="3">SUM(D31+E31)</f>
        <v>0</v>
      </c>
      <c r="D31" s="80">
        <f t="shared" si="1"/>
        <v>0</v>
      </c>
      <c r="E31" s="81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197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197"/>
      <c r="B33" s="87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197"/>
      <c r="B34" s="110" t="s">
        <v>51</v>
      </c>
      <c r="C34" s="111">
        <f t="shared" si="3"/>
        <v>0</v>
      </c>
      <c r="D34" s="112">
        <f t="shared" si="1"/>
        <v>0</v>
      </c>
      <c r="E34" s="113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197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20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196" t="s">
        <v>54</v>
      </c>
      <c r="B38" s="127" t="s">
        <v>37</v>
      </c>
      <c r="C38" s="63">
        <f t="shared" si="3"/>
        <v>0</v>
      </c>
      <c r="D38" s="64">
        <f t="shared" si="4"/>
        <v>0</v>
      </c>
      <c r="E38" s="45">
        <f t="shared" si="4"/>
        <v>0</v>
      </c>
      <c r="F38" s="46"/>
      <c r="G38" s="96"/>
      <c r="H38" s="46"/>
      <c r="I38" s="96"/>
      <c r="J38" s="46"/>
      <c r="K38" s="96"/>
      <c r="L38" s="46"/>
      <c r="M38" s="96"/>
      <c r="N38" s="46"/>
      <c r="O38" s="96"/>
      <c r="P38" s="97"/>
      <c r="Q38" s="98"/>
      <c r="R38" s="47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197"/>
      <c r="B39" s="87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198"/>
      <c r="B40" s="91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28" t="s">
        <v>55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189" t="s">
        <v>56</v>
      </c>
      <c r="B42" s="2185"/>
      <c r="C42" s="2189" t="s">
        <v>27</v>
      </c>
      <c r="D42" s="2190"/>
      <c r="E42" s="2185"/>
      <c r="F42" s="2201" t="s">
        <v>28</v>
      </c>
      <c r="G42" s="2202"/>
      <c r="H42" s="2202"/>
      <c r="I42" s="2202"/>
      <c r="J42" s="2202"/>
      <c r="K42" s="2202"/>
      <c r="L42" s="2202"/>
      <c r="M42" s="2202"/>
      <c r="N42" s="2202"/>
      <c r="O42" s="2202"/>
      <c r="P42" s="2202"/>
      <c r="Q42" s="2205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200"/>
      <c r="B43" s="2204"/>
      <c r="C43" s="2191"/>
      <c r="D43" s="2192"/>
      <c r="E43" s="2186"/>
      <c r="F43" s="2182" t="s">
        <v>30</v>
      </c>
      <c r="G43" s="2183"/>
      <c r="H43" s="2182" t="s">
        <v>31</v>
      </c>
      <c r="I43" s="2183"/>
      <c r="J43" s="2182" t="s">
        <v>15</v>
      </c>
      <c r="K43" s="2183"/>
      <c r="L43" s="2182" t="s">
        <v>32</v>
      </c>
      <c r="M43" s="2183"/>
      <c r="N43" s="2182" t="s">
        <v>33</v>
      </c>
      <c r="O43" s="2183"/>
      <c r="P43" s="2182" t="s">
        <v>34</v>
      </c>
      <c r="Q43" s="2183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191"/>
      <c r="B44" s="2186"/>
      <c r="C44" s="60" t="s">
        <v>17</v>
      </c>
      <c r="D44" s="61" t="s">
        <v>18</v>
      </c>
      <c r="E44" s="129" t="s">
        <v>19</v>
      </c>
      <c r="F44" s="29" t="s">
        <v>18</v>
      </c>
      <c r="G44" s="130" t="s">
        <v>19</v>
      </c>
      <c r="H44" s="29" t="s">
        <v>18</v>
      </c>
      <c r="I44" s="130" t="s">
        <v>19</v>
      </c>
      <c r="J44" s="29" t="s">
        <v>18</v>
      </c>
      <c r="K44" s="130" t="s">
        <v>19</v>
      </c>
      <c r="L44" s="29" t="s">
        <v>18</v>
      </c>
      <c r="M44" s="130" t="s">
        <v>19</v>
      </c>
      <c r="N44" s="29" t="s">
        <v>18</v>
      </c>
      <c r="O44" s="130" t="s">
        <v>19</v>
      </c>
      <c r="P44" s="29" t="s">
        <v>18</v>
      </c>
      <c r="Q44" s="130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212" t="s">
        <v>37</v>
      </c>
      <c r="B45" s="2213"/>
      <c r="C45" s="131">
        <f>SUM(D45+E45)</f>
        <v>0</v>
      </c>
      <c r="D45" s="132">
        <f t="shared" ref="D45:E48" si="5">SUM(F45+H45+J45+L45+N45+P45)</f>
        <v>0</v>
      </c>
      <c r="E45" s="133">
        <f t="shared" si="5"/>
        <v>0</v>
      </c>
      <c r="F45" s="46"/>
      <c r="G45" s="47"/>
      <c r="H45" s="46"/>
      <c r="I45" s="47"/>
      <c r="J45" s="46"/>
      <c r="K45" s="96"/>
      <c r="L45" s="46"/>
      <c r="M45" s="96"/>
      <c r="N45" s="97"/>
      <c r="O45" s="96"/>
      <c r="P45" s="97"/>
      <c r="Q45" s="96"/>
      <c r="R45" s="134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IF(C45&lt;&gt;[1]A05!C89,"*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35">
        <f>SUM(D46+E46)</f>
        <v>0</v>
      </c>
      <c r="D46" s="136">
        <f t="shared" si="5"/>
        <v>0</v>
      </c>
      <c r="E46" s="137">
        <f t="shared" si="5"/>
        <v>0</v>
      </c>
      <c r="F46" s="82"/>
      <c r="G46" s="76"/>
      <c r="H46" s="72"/>
      <c r="I46" s="76"/>
      <c r="J46" s="72"/>
      <c r="K46" s="73"/>
      <c r="L46" s="72"/>
      <c r="M46" s="73"/>
      <c r="N46" s="74"/>
      <c r="O46" s="73"/>
      <c r="P46" s="74"/>
      <c r="Q46" s="73"/>
      <c r="R46" s="134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IF(C46&lt;&gt;[1]A05!C90,"*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134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IF(C47&lt;&gt;[1]A05!C91,"*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218" t="s">
        <v>57</v>
      </c>
      <c r="B48" s="2219"/>
      <c r="C48" s="141">
        <f>SUM(D48:E48)</f>
        <v>0</v>
      </c>
      <c r="D48" s="142">
        <f t="shared" si="5"/>
        <v>0</v>
      </c>
      <c r="E48" s="143">
        <f t="shared" si="5"/>
        <v>0</v>
      </c>
      <c r="F48" s="38"/>
      <c r="G48" s="39"/>
      <c r="H48" s="38"/>
      <c r="I48" s="39"/>
      <c r="J48" s="38"/>
      <c r="K48" s="66"/>
      <c r="L48" s="38"/>
      <c r="M48" s="66"/>
      <c r="N48" s="67"/>
      <c r="O48" s="66"/>
      <c r="P48" s="67"/>
      <c r="Q48" s="66"/>
      <c r="R48" s="134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IF(C48&lt;&gt;[1]A05!C92,"*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17" t="s">
        <v>58</v>
      </c>
      <c r="B49" s="18"/>
      <c r="C49" s="18"/>
      <c r="D49" s="18"/>
      <c r="E49" s="18"/>
      <c r="F49" s="18"/>
      <c r="G49" s="18"/>
      <c r="H49" s="18"/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220" t="s">
        <v>21</v>
      </c>
      <c r="B50" s="2221"/>
      <c r="C50" s="2189" t="s">
        <v>5</v>
      </c>
      <c r="D50" s="2190"/>
      <c r="E50" s="2185"/>
      <c r="F50" s="2184" t="s">
        <v>28</v>
      </c>
      <c r="G50" s="2184"/>
      <c r="H50" s="2184"/>
      <c r="I50" s="218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222"/>
      <c r="B51" s="2223"/>
      <c r="C51" s="2191"/>
      <c r="D51" s="2192"/>
      <c r="E51" s="2186"/>
      <c r="F51" s="2182" t="s">
        <v>8</v>
      </c>
      <c r="G51" s="2183"/>
      <c r="H51" s="2182" t="s">
        <v>9</v>
      </c>
      <c r="I51" s="218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224"/>
      <c r="B52" s="2225"/>
      <c r="C52" s="60" t="s">
        <v>17</v>
      </c>
      <c r="D52" s="61" t="s">
        <v>18</v>
      </c>
      <c r="E52" s="129" t="s">
        <v>19</v>
      </c>
      <c r="F52" s="29" t="s">
        <v>18</v>
      </c>
      <c r="G52" s="31" t="s">
        <v>19</v>
      </c>
      <c r="H52" s="29" t="s">
        <v>18</v>
      </c>
      <c r="I52" s="31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206" t="s">
        <v>59</v>
      </c>
      <c r="B53" s="2207"/>
      <c r="C53" s="144">
        <f>SUM(D53+E53)</f>
        <v>0</v>
      </c>
      <c r="D53" s="145">
        <f t="shared" ref="D53:E56" si="6">SUM(F53+H53)</f>
        <v>0</v>
      </c>
      <c r="E53" s="65">
        <f t="shared" si="6"/>
        <v>0</v>
      </c>
      <c r="F53" s="146">
        <f>SUM(F54:F56)</f>
        <v>0</v>
      </c>
      <c r="G53" s="143">
        <f>SUM(G54:G56)</f>
        <v>0</v>
      </c>
      <c r="H53" s="147">
        <f>SUM(H54:H56)</f>
        <v>0</v>
      </c>
      <c r="I53" s="148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208" t="s">
        <v>22</v>
      </c>
      <c r="B54" s="2209"/>
      <c r="C54" s="149">
        <f>SUM(D54+E54)</f>
        <v>0</v>
      </c>
      <c r="D54" s="150">
        <f t="shared" si="6"/>
        <v>0</v>
      </c>
      <c r="E54" s="81">
        <f t="shared" si="6"/>
        <v>0</v>
      </c>
      <c r="F54" s="72"/>
      <c r="G54" s="76"/>
      <c r="H54" s="74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17" t="s">
        <v>62</v>
      </c>
      <c r="B57" s="18"/>
      <c r="C57" s="18"/>
      <c r="D57" s="18"/>
      <c r="E57" s="18"/>
      <c r="F57" s="18"/>
      <c r="G57" s="18"/>
      <c r="H57" s="18"/>
      <c r="I57" s="18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189" t="s">
        <v>63</v>
      </c>
      <c r="B58" s="2190"/>
      <c r="C58" s="2189" t="s">
        <v>64</v>
      </c>
      <c r="D58" s="2190"/>
      <c r="E58" s="2185"/>
      <c r="F58" s="2182" t="s">
        <v>65</v>
      </c>
      <c r="G58" s="2193"/>
      <c r="H58" s="2193"/>
      <c r="I58" s="2193"/>
      <c r="J58" s="2193"/>
      <c r="K58" s="2193"/>
      <c r="L58" s="2193"/>
      <c r="M58" s="2193"/>
      <c r="N58" s="2193"/>
      <c r="O58" s="2195"/>
      <c r="P58" s="2229" t="s">
        <v>66</v>
      </c>
      <c r="Q58" s="2185" t="s">
        <v>67</v>
      </c>
      <c r="R58" s="4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200"/>
      <c r="B59" s="2228"/>
      <c r="C59" s="2191"/>
      <c r="D59" s="2192"/>
      <c r="E59" s="2186"/>
      <c r="F59" s="2182" t="s">
        <v>68</v>
      </c>
      <c r="G59" s="2183"/>
      <c r="H59" s="2193" t="s">
        <v>69</v>
      </c>
      <c r="I59" s="2183"/>
      <c r="J59" s="2193" t="s">
        <v>70</v>
      </c>
      <c r="K59" s="2193"/>
      <c r="L59" s="2182" t="s">
        <v>71</v>
      </c>
      <c r="M59" s="2183"/>
      <c r="N59" s="2182" t="s">
        <v>72</v>
      </c>
      <c r="O59" s="2195"/>
      <c r="P59" s="2230"/>
      <c r="Q59" s="2204"/>
      <c r="R59" s="4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191"/>
      <c r="B60" s="2192"/>
      <c r="C60" s="29" t="s">
        <v>17</v>
      </c>
      <c r="D60" s="61" t="s">
        <v>18</v>
      </c>
      <c r="E60" s="31" t="s">
        <v>19</v>
      </c>
      <c r="F60" s="29" t="s">
        <v>18</v>
      </c>
      <c r="G60" s="31" t="s">
        <v>19</v>
      </c>
      <c r="H60" s="29" t="s">
        <v>18</v>
      </c>
      <c r="I60" s="31" t="s">
        <v>19</v>
      </c>
      <c r="J60" s="29" t="s">
        <v>18</v>
      </c>
      <c r="K60" s="152" t="s">
        <v>19</v>
      </c>
      <c r="L60" s="29" t="s">
        <v>18</v>
      </c>
      <c r="M60" s="31" t="s">
        <v>19</v>
      </c>
      <c r="N60" s="29" t="s">
        <v>18</v>
      </c>
      <c r="O60" s="62" t="s">
        <v>19</v>
      </c>
      <c r="P60" s="2231"/>
      <c r="Q60" s="2186"/>
      <c r="R60" s="4"/>
      <c r="S60" s="3"/>
      <c r="T60" s="3"/>
      <c r="U60" s="3"/>
      <c r="V60" s="3"/>
      <c r="W60" s="3"/>
      <c r="X60" s="3"/>
      <c r="Y60" s="3"/>
      <c r="Z60" s="3"/>
      <c r="AA60" s="153"/>
      <c r="AB60" s="154"/>
    </row>
    <row r="61" spans="1:130" ht="16.350000000000001" customHeight="1" x14ac:dyDescent="0.25">
      <c r="A61" s="2218" t="s">
        <v>73</v>
      </c>
      <c r="B61" s="2219"/>
      <c r="C61" s="144">
        <f t="shared" ref="C61:C67" si="7">SUM(D61+E61)</f>
        <v>0</v>
      </c>
      <c r="D61" s="145">
        <f>SUM(F61+H61+J61+L61+N61)</f>
        <v>0</v>
      </c>
      <c r="E61" s="65">
        <f>SUM(G61+I61+K61+M61+O61)</f>
        <v>0</v>
      </c>
      <c r="F61" s="38"/>
      <c r="G61" s="66"/>
      <c r="H61" s="155"/>
      <c r="I61" s="66"/>
      <c r="J61" s="155"/>
      <c r="K61" s="156"/>
      <c r="L61" s="38"/>
      <c r="M61" s="66"/>
      <c r="N61" s="38"/>
      <c r="O61" s="68"/>
      <c r="P61" s="157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58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235" t="s">
        <v>74</v>
      </c>
      <c r="B62" s="2235"/>
      <c r="C62" s="79">
        <f t="shared" si="7"/>
        <v>0</v>
      </c>
      <c r="D62" s="112">
        <f t="shared" ref="D62:E64" si="8">SUM(F62+H62+J62)</f>
        <v>0</v>
      </c>
      <c r="E62" s="159">
        <f t="shared" si="8"/>
        <v>0</v>
      </c>
      <c r="F62" s="72"/>
      <c r="G62" s="73"/>
      <c r="H62" s="160"/>
      <c r="I62" s="73"/>
      <c r="J62" s="160"/>
      <c r="K62" s="161"/>
      <c r="L62" s="162"/>
      <c r="M62" s="163"/>
      <c r="N62" s="162"/>
      <c r="O62" s="164"/>
      <c r="P62" s="165"/>
      <c r="Q62" s="83"/>
      <c r="R62" s="4" t="str">
        <f>CA62&amp;CB62</f>
        <v/>
      </c>
      <c r="S62" s="3"/>
      <c r="T62" s="3"/>
      <c r="U62" s="3"/>
      <c r="V62" s="3"/>
      <c r="W62" s="3"/>
      <c r="X62" s="3"/>
      <c r="Y62" s="3"/>
      <c r="Z62" s="3"/>
      <c r="AA62" s="166"/>
      <c r="AB62" s="158"/>
      <c r="CA62" s="167" t="str">
        <f>IF(CG62=1," * El Número de menores pertenecientes a Pueblos Originarios NO puede ser mayor al Número Total de Menores. ","")</f>
        <v/>
      </c>
      <c r="CB62" s="167" t="str">
        <f>IF(CH62=1," * El Número de menores pertenecientes a Población Migrante NO puede ser mayor al Número Total de Menores. ","")</f>
        <v/>
      </c>
      <c r="CG62" s="167">
        <f>IF(P62&gt;$C62,1,0)</f>
        <v>0</v>
      </c>
      <c r="CH62" s="167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 t="str">
        <f t="shared" ref="R63:R67" si="9">CA63&amp;CB63</f>
        <v/>
      </c>
      <c r="S63" s="3"/>
      <c r="T63" s="3"/>
      <c r="U63" s="3"/>
      <c r="V63" s="3"/>
      <c r="W63" s="3"/>
      <c r="X63" s="3"/>
      <c r="Y63" s="3"/>
      <c r="Z63" s="3"/>
      <c r="AA63" s="166"/>
      <c r="AB63" s="158"/>
      <c r="CA63" s="167" t="str">
        <f t="shared" ref="CA63:CA67" si="10">IF(CG63=1," * El Número de menores pertenecientes a Pueblos Originarios NO puede ser mayor al Número Total de Menores. ","")</f>
        <v/>
      </c>
      <c r="CB63" s="167" t="str">
        <f t="shared" ref="CB63:CB67" si="11">IF(CH63=1," * El Número de menores pertenecientes a Población Migrante NO puede ser mayor al Número Total de Menores. ","")</f>
        <v/>
      </c>
      <c r="CG63" s="167">
        <f t="shared" ref="CG63:CH67" si="12">IF(P63&gt;$C63,1,0)</f>
        <v>0</v>
      </c>
      <c r="CH63" s="167">
        <f t="shared" si="12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74"/>
      <c r="G64" s="175"/>
      <c r="H64" s="176"/>
      <c r="I64" s="175"/>
      <c r="J64" s="176"/>
      <c r="K64" s="177"/>
      <c r="L64" s="170"/>
      <c r="M64" s="171"/>
      <c r="N64" s="172"/>
      <c r="O64" s="173"/>
      <c r="P64" s="165"/>
      <c r="Q64" s="83"/>
      <c r="R64" s="4" t="str">
        <f t="shared" si="9"/>
        <v/>
      </c>
      <c r="S64" s="178"/>
      <c r="T64" s="178"/>
      <c r="U64" s="7"/>
      <c r="V64" s="7"/>
      <c r="W64" s="7"/>
      <c r="X64" s="7"/>
      <c r="Y64" s="7"/>
      <c r="Z64" s="7"/>
      <c r="AA64" s="179"/>
      <c r="AB64" s="158"/>
      <c r="CA64" s="167" t="str">
        <f t="shared" si="10"/>
        <v/>
      </c>
      <c r="CB64" s="167" t="str">
        <f t="shared" si="11"/>
        <v/>
      </c>
      <c r="CG64" s="167">
        <f t="shared" si="12"/>
        <v>0</v>
      </c>
      <c r="CH64" s="167">
        <f t="shared" si="12"/>
        <v>0</v>
      </c>
    </row>
    <row r="65" spans="1:130" ht="16.350000000000001" customHeight="1" x14ac:dyDescent="0.25">
      <c r="A65" s="2237" t="s">
        <v>77</v>
      </c>
      <c r="B65" s="2237"/>
      <c r="C65" s="79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77"/>
      <c r="L65" s="82"/>
      <c r="M65" s="83"/>
      <c r="N65" s="82"/>
      <c r="O65" s="85"/>
      <c r="P65" s="165"/>
      <c r="Q65" s="83"/>
      <c r="R65" s="4" t="str">
        <f t="shared" si="9"/>
        <v/>
      </c>
      <c r="S65" s="178"/>
      <c r="T65" s="178"/>
      <c r="U65" s="7"/>
      <c r="V65" s="7"/>
      <c r="W65" s="7"/>
      <c r="X65" s="7"/>
      <c r="Y65" s="7"/>
      <c r="Z65" s="7"/>
      <c r="AA65" s="181"/>
      <c r="AB65" s="182"/>
      <c r="CA65" s="167" t="str">
        <f t="shared" si="10"/>
        <v/>
      </c>
      <c r="CB65" s="167" t="str">
        <f t="shared" si="11"/>
        <v/>
      </c>
      <c r="CG65" s="167">
        <f t="shared" si="12"/>
        <v>0</v>
      </c>
      <c r="CH65" s="167">
        <f t="shared" si="12"/>
        <v>0</v>
      </c>
    </row>
    <row r="66" spans="1:130" ht="16.350000000000001" customHeight="1" x14ac:dyDescent="0.25">
      <c r="A66" s="2246" t="s">
        <v>78</v>
      </c>
      <c r="B66" s="2246"/>
      <c r="C66" s="79">
        <f t="shared" si="7"/>
        <v>0</v>
      </c>
      <c r="D66" s="89">
        <f t="shared" ref="D66:D67" si="13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177"/>
      <c r="L66" s="82"/>
      <c r="M66" s="83"/>
      <c r="N66" s="82"/>
      <c r="O66" s="85"/>
      <c r="P66" s="165"/>
      <c r="Q66" s="83"/>
      <c r="R66" s="4" t="str">
        <f t="shared" si="9"/>
        <v/>
      </c>
      <c r="S66" s="178"/>
      <c r="T66" s="178"/>
      <c r="U66" s="7"/>
      <c r="V66" s="7"/>
      <c r="W66" s="7"/>
      <c r="X66" s="7"/>
      <c r="Y66" s="7"/>
      <c r="Z66" s="7"/>
      <c r="AA66" s="181"/>
      <c r="AB66" s="182"/>
      <c r="CA66" s="167" t="str">
        <f t="shared" si="10"/>
        <v/>
      </c>
      <c r="CB66" s="167" t="str">
        <f t="shared" si="11"/>
        <v/>
      </c>
      <c r="CG66" s="167">
        <f t="shared" si="12"/>
        <v>0</v>
      </c>
      <c r="CH66" s="167">
        <f t="shared" si="12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3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192"/>
      <c r="N67" s="193"/>
      <c r="O67" s="194"/>
      <c r="P67" s="195"/>
      <c r="Q67" s="93"/>
      <c r="R67" s="4" t="str">
        <f t="shared" si="9"/>
        <v/>
      </c>
      <c r="S67" s="178"/>
      <c r="T67" s="178"/>
      <c r="U67" s="7"/>
      <c r="V67" s="7"/>
      <c r="W67" s="7"/>
      <c r="X67" s="7"/>
      <c r="Y67" s="7"/>
      <c r="Z67" s="7"/>
      <c r="AA67" s="181"/>
      <c r="CA67" s="167" t="str">
        <f t="shared" si="10"/>
        <v/>
      </c>
      <c r="CB67" s="167" t="str">
        <f t="shared" si="11"/>
        <v/>
      </c>
      <c r="CG67" s="167">
        <f t="shared" si="12"/>
        <v>0</v>
      </c>
      <c r="CH67" s="167">
        <f t="shared" si="12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97"/>
      <c r="V68" s="197"/>
      <c r="W68" s="197"/>
      <c r="X68" s="197"/>
      <c r="Y68" s="197"/>
      <c r="Z68" s="179"/>
      <c r="AA68" s="17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79"/>
      <c r="V69" s="179"/>
      <c r="W69" s="179"/>
      <c r="X69" s="179"/>
      <c r="Y69" s="179"/>
      <c r="Z69" s="179"/>
      <c r="AA69" s="17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232" t="s">
        <v>82</v>
      </c>
      <c r="B70" s="2232"/>
      <c r="C70" s="2232" t="s">
        <v>64</v>
      </c>
      <c r="D70" s="199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1:130" ht="16.350000000000001" customHeight="1" x14ac:dyDescent="0.25">
      <c r="A71" s="2198"/>
      <c r="B71" s="2198"/>
      <c r="C71" s="2198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1:130" ht="16.350000000000001" customHeight="1" x14ac:dyDescent="0.25">
      <c r="A72" s="2233" t="s">
        <v>64</v>
      </c>
      <c r="B72" s="2233"/>
      <c r="C72" s="201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79"/>
      <c r="S72" s="179"/>
      <c r="T72" s="202"/>
      <c r="U72" s="202"/>
      <c r="V72" s="202"/>
      <c r="W72" s="202"/>
      <c r="X72" s="202"/>
      <c r="Y72" s="202"/>
      <c r="Z72" s="179"/>
      <c r="AA72" s="179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79"/>
      <c r="S73" s="179"/>
      <c r="T73" s="202"/>
      <c r="U73" s="202"/>
      <c r="V73" s="202"/>
      <c r="W73" s="202"/>
      <c r="X73" s="202"/>
      <c r="Y73" s="202"/>
      <c r="Z73" s="179"/>
      <c r="AA73" s="179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79"/>
      <c r="S74" s="179"/>
      <c r="T74" s="202"/>
      <c r="U74" s="202"/>
      <c r="V74" s="202"/>
      <c r="W74" s="202"/>
      <c r="X74" s="202"/>
      <c r="Y74" s="202"/>
      <c r="Z74" s="179"/>
      <c r="AA74" s="179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79"/>
      <c r="S75" s="179"/>
      <c r="T75" s="202"/>
      <c r="U75" s="202"/>
      <c r="V75" s="202"/>
      <c r="W75" s="202"/>
      <c r="X75" s="202"/>
      <c r="Y75" s="202"/>
      <c r="Z75" s="179"/>
      <c r="AA75" s="179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79"/>
      <c r="S76" s="179"/>
      <c r="T76" s="202"/>
      <c r="U76" s="202"/>
      <c r="V76" s="202"/>
      <c r="W76" s="202"/>
      <c r="X76" s="202"/>
      <c r="Y76" s="202"/>
      <c r="Z76" s="179"/>
      <c r="AA76" s="179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79"/>
      <c r="S77" s="179"/>
      <c r="T77" s="179"/>
      <c r="U77" s="202"/>
      <c r="V77" s="202"/>
      <c r="W77" s="202"/>
      <c r="X77" s="202"/>
      <c r="Y77" s="202"/>
      <c r="Z77" s="179"/>
      <c r="AA77" s="179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240" t="s">
        <v>87</v>
      </c>
      <c r="B78" s="2241"/>
      <c r="C78" s="207" t="s">
        <v>88</v>
      </c>
      <c r="D78" s="207" t="s">
        <v>38</v>
      </c>
      <c r="E78" s="207" t="s">
        <v>89</v>
      </c>
      <c r="F78" s="207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79"/>
      <c r="S78" s="179"/>
      <c r="T78" s="179"/>
      <c r="U78" s="202"/>
      <c r="V78" s="202"/>
      <c r="W78" s="202"/>
      <c r="X78" s="202"/>
      <c r="Y78" s="202"/>
      <c r="Z78" s="179"/>
      <c r="AA78" s="179"/>
      <c r="CG78" s="10">
        <v>0</v>
      </c>
    </row>
    <row r="79" spans="1:130" ht="21.75" customHeight="1" x14ac:dyDescent="0.25">
      <c r="A79" s="2242" t="s">
        <v>91</v>
      </c>
      <c r="B79" s="2243"/>
      <c r="C79" s="208"/>
      <c r="D79" s="208"/>
      <c r="E79" s="208"/>
      <c r="F79" s="208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79"/>
      <c r="S79" s="179"/>
      <c r="T79" s="179"/>
      <c r="U79" s="202"/>
      <c r="V79" s="202"/>
      <c r="W79" s="202"/>
      <c r="X79" s="202"/>
      <c r="Y79" s="202"/>
      <c r="Z79" s="179"/>
      <c r="AA79" s="179"/>
      <c r="CA79" s="167" t="str">
        <f>IF(CG79=1,"* Las Aplicaciones de EPSA con resultado de Riesgo NO DEBE ser MAYOR que el Total de las aplicaciones. ","")</f>
        <v/>
      </c>
      <c r="CB79" s="167" t="str">
        <f>IF(CH79=1,"* Las Aplicaciones de EPSA con resultado de Riesgo NO DEBE ser MENOR que las Derivaciones a equipo de cabecera. ","")</f>
        <v/>
      </c>
      <c r="CC79" s="167" t="str">
        <f>IF(CI79=1,"* Las Aplicaciones de EPSA asociadas a Violencia Intrafamiliar NO DEBEN ser MAYOR al Total de las aplicaciones. ","")</f>
        <v/>
      </c>
      <c r="CG79" s="167">
        <f>IF(C79&lt;D79,1,0)</f>
        <v>0</v>
      </c>
      <c r="CH79" s="167">
        <f>IF(D79&lt;E79,1,0)</f>
        <v>0</v>
      </c>
      <c r="CI79" s="167">
        <f>IF(F79&gt;C79,1,0)</f>
        <v>0</v>
      </c>
    </row>
    <row r="80" spans="1:130" ht="22.5" customHeight="1" x14ac:dyDescent="0.25">
      <c r="A80" s="2244" t="s">
        <v>92</v>
      </c>
      <c r="B80" s="2245"/>
      <c r="C80" s="209"/>
      <c r="D80" s="209"/>
      <c r="E80" s="209"/>
      <c r="F80" s="209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CA80" s="167" t="str">
        <f>IF(CG80=1,"* Las Aplicaciones de EPSA con resultado de Riesgo NO DEBE ser MAYOR que el Total de las aplicaciones. ","")</f>
        <v/>
      </c>
      <c r="CB80" s="167" t="str">
        <f>IF(CH80=1,"* Las Aplicaciones de EPSA con resultado de Riesgo NO DEBE ser MENOR que las Derivaciones a equipo de cabecera. ","")</f>
        <v/>
      </c>
      <c r="CC80" s="167" t="str">
        <f>IF(CI80=1,"* Las Aplicaciones de EPSA asociadas a Violencia Intrafamiliar NO DEBEN ser MAYOR al Total de las aplicaciones. ","")</f>
        <v/>
      </c>
      <c r="CG80" s="167">
        <f>IF(C80&lt;D80,1,0)</f>
        <v>0</v>
      </c>
      <c r="CH80" s="167">
        <f>IF(D80&lt;E80,1,0)</f>
        <v>0</v>
      </c>
      <c r="CI80" s="167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210"/>
      <c r="J81" s="211"/>
      <c r="K81" s="210"/>
      <c r="L81" s="179"/>
      <c r="M81" s="179"/>
      <c r="N81" s="179"/>
      <c r="O81" s="179"/>
      <c r="P81" s="212"/>
      <c r="Q81" s="211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254" t="s">
        <v>94</v>
      </c>
      <c r="B82" s="2255"/>
      <c r="C82" s="213" t="s">
        <v>88</v>
      </c>
      <c r="D82" s="214" t="s">
        <v>95</v>
      </c>
      <c r="E82" s="214" t="s">
        <v>96</v>
      </c>
      <c r="F82" s="214" t="s">
        <v>97</v>
      </c>
      <c r="G82" s="215"/>
      <c r="H82" s="215"/>
      <c r="I82" s="216"/>
      <c r="J82" s="216"/>
      <c r="K82" s="210"/>
      <c r="L82" s="179"/>
      <c r="M82" s="179"/>
      <c r="N82" s="179"/>
      <c r="O82" s="179"/>
      <c r="P82" s="179"/>
      <c r="Q82" s="179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255" t="s">
        <v>98</v>
      </c>
      <c r="B83" s="217" t="s">
        <v>99</v>
      </c>
      <c r="C83" s="208"/>
      <c r="D83" s="218"/>
      <c r="E83" s="208"/>
      <c r="F83" s="208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219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79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79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79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211"/>
      <c r="L87" s="232"/>
      <c r="M87" s="232"/>
      <c r="N87" s="179"/>
      <c r="O87" s="179"/>
      <c r="P87" s="179"/>
      <c r="Q87" s="179"/>
      <c r="R87" s="179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258" t="s">
        <v>105</v>
      </c>
      <c r="B88" s="2255"/>
      <c r="C88" s="2240" t="s">
        <v>64</v>
      </c>
      <c r="D88" s="2261"/>
      <c r="E88" s="2241"/>
      <c r="F88" s="2240" t="s">
        <v>106</v>
      </c>
      <c r="G88" s="2241"/>
      <c r="H88" s="2240" t="s">
        <v>107</v>
      </c>
      <c r="I88" s="2241"/>
      <c r="J88" s="200"/>
      <c r="K88" s="233"/>
      <c r="L88" s="202"/>
      <c r="M88" s="202"/>
      <c r="N88" s="232"/>
      <c r="O88" s="232"/>
      <c r="P88" s="202"/>
      <c r="Q88" s="202"/>
      <c r="R88" s="179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260"/>
      <c r="C89" s="234" t="s">
        <v>17</v>
      </c>
      <c r="D89" s="235" t="s">
        <v>18</v>
      </c>
      <c r="E89" s="236" t="s">
        <v>19</v>
      </c>
      <c r="F89" s="237" t="s">
        <v>18</v>
      </c>
      <c r="G89" s="236" t="s">
        <v>19</v>
      </c>
      <c r="H89" s="237" t="s">
        <v>18</v>
      </c>
      <c r="I89" s="236" t="s">
        <v>19</v>
      </c>
      <c r="J89" s="3"/>
      <c r="K89" s="200"/>
      <c r="L89" s="202"/>
      <c r="M89" s="202"/>
      <c r="N89" s="202"/>
      <c r="O89" s="232"/>
      <c r="P89" s="232"/>
      <c r="Q89" s="202"/>
      <c r="R89" s="202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240" t="s">
        <v>64</v>
      </c>
      <c r="B90" s="2241"/>
      <c r="C90" s="238">
        <f>SUM(C91:C95)</f>
        <v>0</v>
      </c>
      <c r="D90" s="239">
        <f t="shared" ref="D90:I90" si="14">SUM(D91:D95)</f>
        <v>0</v>
      </c>
      <c r="E90" s="240">
        <f t="shared" si="14"/>
        <v>0</v>
      </c>
      <c r="F90" s="241">
        <f>SUM(F91:F95)</f>
        <v>0</v>
      </c>
      <c r="G90" s="242">
        <f t="shared" si="14"/>
        <v>0</v>
      </c>
      <c r="H90" s="241">
        <f t="shared" si="14"/>
        <v>0</v>
      </c>
      <c r="I90" s="242">
        <f t="shared" si="14"/>
        <v>0</v>
      </c>
      <c r="J90" s="19"/>
      <c r="K90" s="19"/>
      <c r="L90" s="212"/>
      <c r="M90" s="202"/>
      <c r="N90" s="202"/>
      <c r="O90" s="232"/>
      <c r="P90" s="232"/>
      <c r="Q90" s="243"/>
      <c r="R90" s="243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248" t="s">
        <v>22</v>
      </c>
      <c r="B91" s="2249"/>
      <c r="C91" s="244">
        <f>SUM(D91+E91)</f>
        <v>0</v>
      </c>
      <c r="D91" s="245">
        <f>SUM(F91+H91)</f>
        <v>0</v>
      </c>
      <c r="E91" s="133">
        <f t="shared" ref="D91:E95" si="15">SUM(G91+I91)</f>
        <v>0</v>
      </c>
      <c r="F91" s="246"/>
      <c r="G91" s="47"/>
      <c r="H91" s="246"/>
      <c r="I91" s="47"/>
      <c r="J91" s="200"/>
      <c r="K91" s="200"/>
      <c r="L91" s="247"/>
      <c r="M91" s="247"/>
      <c r="N91" s="247"/>
      <c r="O91" s="248"/>
      <c r="P91" s="248"/>
      <c r="Q91" s="249"/>
      <c r="R91" s="249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250">
        <f>SUM(D92+E92)</f>
        <v>0</v>
      </c>
      <c r="D92" s="251">
        <f t="shared" si="15"/>
        <v>0</v>
      </c>
      <c r="E92" s="252">
        <f t="shared" si="15"/>
        <v>0</v>
      </c>
      <c r="F92" s="72"/>
      <c r="G92" s="253"/>
      <c r="H92" s="72"/>
      <c r="I92" s="253"/>
      <c r="J92" s="200"/>
      <c r="K92" s="200"/>
      <c r="L92" s="247"/>
      <c r="M92" s="247"/>
      <c r="N92" s="247"/>
      <c r="O92" s="248"/>
      <c r="P92" s="248"/>
      <c r="Q92" s="249"/>
      <c r="R92" s="249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250">
        <f>SUM(D93+E93)</f>
        <v>0</v>
      </c>
      <c r="D93" s="251">
        <f t="shared" si="15"/>
        <v>0</v>
      </c>
      <c r="E93" s="252">
        <f t="shared" si="15"/>
        <v>0</v>
      </c>
      <c r="F93" s="82"/>
      <c r="G93" s="86"/>
      <c r="H93" s="82"/>
      <c r="I93" s="86"/>
      <c r="J93" s="200"/>
      <c r="K93" s="200"/>
      <c r="L93" s="247"/>
      <c r="M93" s="247"/>
      <c r="N93" s="247"/>
      <c r="O93" s="248"/>
      <c r="P93" s="248"/>
      <c r="Q93" s="249"/>
      <c r="R93" s="249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5"/>
        <v>0</v>
      </c>
      <c r="E94" s="256">
        <f t="shared" si="15"/>
        <v>0</v>
      </c>
      <c r="F94" s="105"/>
      <c r="G94" s="109"/>
      <c r="H94" s="105"/>
      <c r="I94" s="109"/>
      <c r="J94" s="200"/>
      <c r="K94" s="200"/>
      <c r="L94" s="247"/>
      <c r="M94" s="247"/>
      <c r="N94" s="247"/>
      <c r="O94" s="248"/>
      <c r="P94" s="248"/>
      <c r="Q94" s="249"/>
      <c r="R94" s="249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5"/>
        <v>0</v>
      </c>
      <c r="E95" s="140">
        <f t="shared" si="15"/>
        <v>0</v>
      </c>
      <c r="F95" s="54"/>
      <c r="G95" s="55"/>
      <c r="H95" s="54"/>
      <c r="I95" s="55"/>
      <c r="J95" s="200"/>
      <c r="K95" s="200"/>
      <c r="L95" s="247"/>
      <c r="M95" s="247"/>
      <c r="N95" s="247"/>
      <c r="O95" s="248"/>
      <c r="P95" s="248"/>
      <c r="Q95" s="249"/>
      <c r="R95" s="249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268"/>
      <c r="G97" s="2268"/>
      <c r="H97" s="2268"/>
      <c r="I97" s="2268"/>
      <c r="J97" s="2268"/>
      <c r="K97" s="2268"/>
      <c r="L97" s="2268"/>
      <c r="M97" s="2268"/>
      <c r="N97" s="2268"/>
      <c r="O97" s="2268"/>
      <c r="P97" s="2268"/>
      <c r="Q97" s="2268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64" customFormat="1" ht="31.35" customHeight="1" x14ac:dyDescent="0.25">
      <c r="A98" s="2269" t="s">
        <v>112</v>
      </c>
      <c r="B98" s="2221"/>
      <c r="C98" s="2254" t="s">
        <v>113</v>
      </c>
      <c r="D98" s="2190"/>
      <c r="E98" s="2185"/>
      <c r="F98" s="2273" t="s">
        <v>28</v>
      </c>
      <c r="G98" s="2274"/>
      <c r="H98" s="2274"/>
      <c r="I98" s="2274"/>
      <c r="J98" s="2274"/>
      <c r="K98" s="2274"/>
      <c r="L98" s="2274"/>
      <c r="M98" s="2274"/>
      <c r="N98" s="2274"/>
      <c r="O98" s="2274"/>
      <c r="P98" s="2274"/>
      <c r="Q98" s="2274"/>
      <c r="R98" s="2274"/>
      <c r="S98" s="2274"/>
      <c r="T98" s="2274"/>
      <c r="U98" s="2275"/>
      <c r="V98" s="263"/>
      <c r="W98" s="229"/>
      <c r="X98" s="229"/>
      <c r="Y98" s="229"/>
      <c r="Z98" s="229"/>
      <c r="AA98" s="229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</row>
    <row r="99" spans="1:130" s="264" customFormat="1" ht="16.350000000000001" customHeight="1" x14ac:dyDescent="0.25">
      <c r="A99" s="2222"/>
      <c r="B99" s="2223"/>
      <c r="C99" s="2272"/>
      <c r="D99" s="2259"/>
      <c r="E99" s="2260"/>
      <c r="F99" s="2240" t="s">
        <v>114</v>
      </c>
      <c r="G99" s="2261"/>
      <c r="H99" s="2240" t="s">
        <v>115</v>
      </c>
      <c r="I99" s="2241"/>
      <c r="J99" s="2240" t="s">
        <v>116</v>
      </c>
      <c r="K99" s="2241"/>
      <c r="L99" s="2240" t="s">
        <v>117</v>
      </c>
      <c r="M99" s="2241"/>
      <c r="N99" s="2240" t="s">
        <v>118</v>
      </c>
      <c r="O99" s="2241"/>
      <c r="P99" s="2240" t="s">
        <v>119</v>
      </c>
      <c r="Q99" s="2241"/>
      <c r="R99" s="2240" t="s">
        <v>120</v>
      </c>
      <c r="S99" s="2241"/>
      <c r="T99" s="2240" t="s">
        <v>121</v>
      </c>
      <c r="U99" s="2241"/>
      <c r="V99" s="229"/>
      <c r="W99" s="229"/>
      <c r="X99" s="229"/>
      <c r="Y99" s="229"/>
      <c r="Z99" s="229"/>
      <c r="AA99" s="229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</row>
    <row r="100" spans="1:130" s="264" customFormat="1" ht="16.350000000000001" customHeight="1" x14ac:dyDescent="0.25">
      <c r="A100" s="2270"/>
      <c r="B100" s="2271"/>
      <c r="C100" s="234" t="s">
        <v>17</v>
      </c>
      <c r="D100" s="266" t="s">
        <v>18</v>
      </c>
      <c r="E100" s="267" t="s">
        <v>19</v>
      </c>
      <c r="F100" s="237" t="s">
        <v>18</v>
      </c>
      <c r="G100" s="268" t="s">
        <v>19</v>
      </c>
      <c r="H100" s="237" t="s">
        <v>18</v>
      </c>
      <c r="I100" s="130" t="s">
        <v>19</v>
      </c>
      <c r="J100" s="237" t="s">
        <v>18</v>
      </c>
      <c r="K100" s="130" t="s">
        <v>19</v>
      </c>
      <c r="L100" s="237" t="s">
        <v>18</v>
      </c>
      <c r="M100" s="130" t="s">
        <v>19</v>
      </c>
      <c r="N100" s="237" t="s">
        <v>18</v>
      </c>
      <c r="O100" s="130" t="s">
        <v>19</v>
      </c>
      <c r="P100" s="237" t="s">
        <v>18</v>
      </c>
      <c r="Q100" s="130" t="s">
        <v>19</v>
      </c>
      <c r="R100" s="237" t="s">
        <v>18</v>
      </c>
      <c r="S100" s="130" t="s">
        <v>19</v>
      </c>
      <c r="T100" s="237" t="s">
        <v>18</v>
      </c>
      <c r="U100" s="130" t="s">
        <v>19</v>
      </c>
      <c r="V100" s="229"/>
      <c r="W100" s="229"/>
      <c r="X100" s="229"/>
      <c r="Y100" s="229"/>
      <c r="Z100" s="229"/>
      <c r="AA100" s="22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</row>
    <row r="101" spans="1:130" s="264" customFormat="1" ht="16.350000000000001" customHeight="1" x14ac:dyDescent="0.25">
      <c r="A101" s="2262" t="s">
        <v>122</v>
      </c>
      <c r="B101" s="2262"/>
      <c r="C101" s="269">
        <f>SUM(D101+E101)</f>
        <v>0</v>
      </c>
      <c r="D101" s="44">
        <f>+H101+J101+L101+N101+P101+R101+T101</f>
        <v>0</v>
      </c>
      <c r="E101" s="270">
        <f>+I101+K101+M101+O101+Q101+S101+U101</f>
        <v>0</v>
      </c>
      <c r="F101" s="271"/>
      <c r="G101" s="272"/>
      <c r="H101" s="46"/>
      <c r="I101" s="96"/>
      <c r="J101" s="46"/>
      <c r="K101" s="96"/>
      <c r="L101" s="46"/>
      <c r="M101" s="96"/>
      <c r="N101" s="46"/>
      <c r="O101" s="96"/>
      <c r="P101" s="273"/>
      <c r="Q101" s="96"/>
      <c r="R101" s="273"/>
      <c r="S101" s="96"/>
      <c r="T101" s="273"/>
      <c r="U101" s="96"/>
      <c r="V101" s="229"/>
      <c r="W101" s="229"/>
      <c r="X101" s="229"/>
      <c r="Y101" s="229"/>
      <c r="Z101" s="229"/>
      <c r="AA101" s="22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</row>
    <row r="102" spans="1:130" s="264" customFormat="1" ht="16.350000000000001" customHeight="1" x14ac:dyDescent="0.25">
      <c r="A102" s="2263" t="s">
        <v>123</v>
      </c>
      <c r="B102" s="2263"/>
      <c r="C102" s="274">
        <f t="shared" ref="C102:C109" si="16">SUM(D102+E102)</f>
        <v>0</v>
      </c>
      <c r="D102" s="275">
        <f>SUM(J102+L102+N102+P102+R102+T102)</f>
        <v>0</v>
      </c>
      <c r="E102" s="90">
        <f t="shared" ref="D102:E104" si="17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</row>
    <row r="103" spans="1:130" s="264" customFormat="1" ht="16.350000000000001" customHeight="1" x14ac:dyDescent="0.25">
      <c r="A103" s="2263" t="s">
        <v>124</v>
      </c>
      <c r="B103" s="2263"/>
      <c r="C103" s="274">
        <f t="shared" si="16"/>
        <v>0</v>
      </c>
      <c r="D103" s="275">
        <f t="shared" si="17"/>
        <v>0</v>
      </c>
      <c r="E103" s="90">
        <f t="shared" si="17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</row>
    <row r="104" spans="1:130" s="264" customFormat="1" ht="16.350000000000001" customHeight="1" x14ac:dyDescent="0.25">
      <c r="A104" s="2276" t="s">
        <v>125</v>
      </c>
      <c r="B104" s="2277"/>
      <c r="C104" s="274">
        <f t="shared" si="16"/>
        <v>0</v>
      </c>
      <c r="D104" s="275">
        <f t="shared" si="17"/>
        <v>0</v>
      </c>
      <c r="E104" s="90">
        <f t="shared" si="17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</row>
    <row r="105" spans="1:130" s="264" customFormat="1" ht="20.25" customHeight="1" x14ac:dyDescent="0.25">
      <c r="A105" s="2276" t="s">
        <v>126</v>
      </c>
      <c r="B105" s="2277"/>
      <c r="C105" s="274">
        <f t="shared" si="16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</row>
    <row r="106" spans="1:130" s="264" customFormat="1" ht="16.350000000000001" customHeight="1" x14ac:dyDescent="0.25">
      <c r="A106" s="2276" t="s">
        <v>127</v>
      </c>
      <c r="B106" s="2277"/>
      <c r="C106" s="284">
        <f t="shared" si="16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287"/>
      <c r="Q106" s="286"/>
      <c r="R106" s="287"/>
      <c r="S106" s="286"/>
      <c r="T106" s="287"/>
      <c r="U106" s="286"/>
      <c r="V106" s="229"/>
      <c r="W106" s="229"/>
      <c r="X106" s="229"/>
      <c r="Y106" s="229"/>
      <c r="Z106" s="229"/>
      <c r="AA106" s="22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</row>
    <row r="107" spans="1:130" s="264" customFormat="1" ht="16.350000000000001" customHeight="1" x14ac:dyDescent="0.25">
      <c r="A107" s="2232" t="s">
        <v>128</v>
      </c>
      <c r="B107" s="288" t="s">
        <v>129</v>
      </c>
      <c r="C107" s="289">
        <f t="shared" si="16"/>
        <v>0</v>
      </c>
      <c r="D107" s="290">
        <f>SUM(F107+H107+J107+L107+N107+P107+R107+T107)</f>
        <v>0</v>
      </c>
      <c r="E107" s="270">
        <f>SUM(G107+I107+K107+M107+O107+Q107+S107+U107)</f>
        <v>0</v>
      </c>
      <c r="F107" s="46"/>
      <c r="G107" s="291"/>
      <c r="H107" s="46"/>
      <c r="I107" s="292"/>
      <c r="J107" s="46"/>
      <c r="K107" s="96"/>
      <c r="L107" s="46"/>
      <c r="M107" s="96"/>
      <c r="N107" s="46"/>
      <c r="O107" s="292"/>
      <c r="P107" s="46"/>
      <c r="Q107" s="292"/>
      <c r="R107" s="46"/>
      <c r="S107" s="292"/>
      <c r="T107" s="46"/>
      <c r="U107" s="292"/>
      <c r="V107" s="229"/>
      <c r="W107" s="229"/>
      <c r="X107" s="229"/>
      <c r="Y107" s="229"/>
      <c r="Z107" s="229"/>
      <c r="AA107" s="22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</row>
    <row r="108" spans="1:130" s="264" customFormat="1" ht="20.25" customHeight="1" x14ac:dyDescent="0.25">
      <c r="A108" s="2197"/>
      <c r="B108" s="293" t="s">
        <v>130</v>
      </c>
      <c r="C108" s="114">
        <f t="shared" si="16"/>
        <v>0</v>
      </c>
      <c r="D108" s="115">
        <f t="shared" ref="D108:E109" si="18">SUM(F108+H108+J108+L108+N108+P108+R108+T108)</f>
        <v>0</v>
      </c>
      <c r="E108" s="294">
        <f t="shared" si="18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</row>
    <row r="109" spans="1:130" s="264" customFormat="1" ht="30.75" customHeight="1" x14ac:dyDescent="0.25">
      <c r="A109" s="2257"/>
      <c r="B109" s="138" t="s">
        <v>131</v>
      </c>
      <c r="C109" s="49">
        <f t="shared" si="16"/>
        <v>0</v>
      </c>
      <c r="D109" s="92">
        <f t="shared" si="18"/>
        <v>0</v>
      </c>
      <c r="E109" s="186">
        <f t="shared" si="18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303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197" t="s">
        <v>25</v>
      </c>
      <c r="B111" s="2197" t="s">
        <v>26</v>
      </c>
      <c r="C111" s="220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271"/>
    </row>
    <row r="112" spans="1:130" ht="16.350000000000001" customHeight="1" x14ac:dyDescent="0.25">
      <c r="A112" s="2197"/>
      <c r="B112" s="2197"/>
      <c r="C112" s="2191"/>
      <c r="D112" s="2259"/>
      <c r="E112" s="2260"/>
      <c r="F112" s="2261" t="s">
        <v>133</v>
      </c>
      <c r="G112" s="2241"/>
      <c r="H112" s="2240" t="s">
        <v>134</v>
      </c>
      <c r="I112" s="2241"/>
      <c r="J112" s="2240" t="s">
        <v>135</v>
      </c>
      <c r="K112" s="2241"/>
      <c r="L112" s="2261" t="s">
        <v>136</v>
      </c>
      <c r="M112" s="2241"/>
      <c r="N112" s="2240" t="s">
        <v>137</v>
      </c>
      <c r="O112" s="2241"/>
      <c r="P112" s="2240" t="s">
        <v>138</v>
      </c>
      <c r="Q112" s="2241"/>
      <c r="R112" s="2240" t="s">
        <v>139</v>
      </c>
      <c r="S112" s="2241"/>
      <c r="T112" s="2240" t="s">
        <v>140</v>
      </c>
      <c r="U112" s="2241"/>
      <c r="V112" s="2240" t="s">
        <v>141</v>
      </c>
      <c r="W112" s="2241"/>
      <c r="X112" s="2240" t="s">
        <v>142</v>
      </c>
      <c r="Y112" s="2241"/>
      <c r="Z112" s="2284" t="s">
        <v>143</v>
      </c>
      <c r="AA112" s="2285"/>
    </row>
    <row r="113" spans="1:28" ht="16.350000000000001" customHeight="1" x14ac:dyDescent="0.25">
      <c r="A113" s="2198"/>
      <c r="B113" s="2198"/>
      <c r="C113" s="237" t="s">
        <v>17</v>
      </c>
      <c r="D113" s="266" t="s">
        <v>18</v>
      </c>
      <c r="E113" s="307" t="s">
        <v>19</v>
      </c>
      <c r="F113" s="235" t="s">
        <v>18</v>
      </c>
      <c r="G113" s="267" t="s">
        <v>19</v>
      </c>
      <c r="H113" s="237" t="s">
        <v>18</v>
      </c>
      <c r="I113" s="267" t="s">
        <v>19</v>
      </c>
      <c r="J113" s="237" t="s">
        <v>18</v>
      </c>
      <c r="K113" s="267" t="s">
        <v>19</v>
      </c>
      <c r="L113" s="235" t="s">
        <v>18</v>
      </c>
      <c r="M113" s="267" t="s">
        <v>19</v>
      </c>
      <c r="N113" s="237" t="s">
        <v>18</v>
      </c>
      <c r="O113" s="267" t="s">
        <v>19</v>
      </c>
      <c r="P113" s="237" t="s">
        <v>18</v>
      </c>
      <c r="Q113" s="267" t="s">
        <v>19</v>
      </c>
      <c r="R113" s="237" t="s">
        <v>18</v>
      </c>
      <c r="S113" s="207" t="s">
        <v>19</v>
      </c>
      <c r="T113" s="237" t="s">
        <v>18</v>
      </c>
      <c r="U113" s="267" t="s">
        <v>19</v>
      </c>
      <c r="V113" s="237" t="s">
        <v>18</v>
      </c>
      <c r="W113" s="267" t="s">
        <v>19</v>
      </c>
      <c r="X113" s="237" t="s">
        <v>18</v>
      </c>
      <c r="Y113" s="267" t="s">
        <v>19</v>
      </c>
      <c r="Z113" s="308" t="s">
        <v>18</v>
      </c>
      <c r="AA113" s="309" t="s">
        <v>19</v>
      </c>
      <c r="AB113" s="310"/>
    </row>
    <row r="114" spans="1:28" ht="16.350000000000001" customHeight="1" x14ac:dyDescent="0.25">
      <c r="A114" s="2278" t="s">
        <v>144</v>
      </c>
      <c r="B114" s="70" t="s">
        <v>145</v>
      </c>
      <c r="C114" s="311">
        <f t="shared" ref="C114:C143" si="19">SUM(D114+E114)</f>
        <v>0</v>
      </c>
      <c r="D114" s="312">
        <f>SUM(F114+H114+J114+L114+N114+P114+R114+T114+V114+X114+Z114)</f>
        <v>0</v>
      </c>
      <c r="E114" s="313">
        <f t="shared" ref="E114:E143" si="20">SUM(G114+I114+K114+M114+O114+Q114+S114+U114+W114+Y114+AA114)</f>
        <v>0</v>
      </c>
      <c r="F114" s="314"/>
      <c r="G114" s="292"/>
      <c r="H114" s="46"/>
      <c r="I114" s="96"/>
      <c r="J114" s="46"/>
      <c r="K114" s="96"/>
      <c r="L114" s="315"/>
      <c r="M114" s="96"/>
      <c r="N114" s="46"/>
      <c r="O114" s="96"/>
      <c r="P114" s="46"/>
      <c r="Q114" s="96"/>
      <c r="R114" s="46"/>
      <c r="S114" s="96"/>
      <c r="T114" s="46"/>
      <c r="U114" s="96"/>
      <c r="V114" s="273"/>
      <c r="W114" s="96"/>
      <c r="X114" s="273"/>
      <c r="Y114" s="96"/>
      <c r="Z114" s="291"/>
      <c r="AA114" s="316"/>
    </row>
    <row r="115" spans="1:28" ht="16.350000000000001" customHeight="1" x14ac:dyDescent="0.25">
      <c r="A115" s="2279"/>
      <c r="B115" s="317" t="s">
        <v>146</v>
      </c>
      <c r="C115" s="250">
        <f t="shared" si="19"/>
        <v>0</v>
      </c>
      <c r="D115" s="318">
        <f t="shared" ref="D115:D143" si="21">SUM(F115+H115+J115+L115+N115+P115+R115+T115+V115+X115+Z115)</f>
        <v>0</v>
      </c>
      <c r="E115" s="319">
        <f t="shared" si="20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87" t="s">
        <v>147</v>
      </c>
      <c r="C116" s="250">
        <f t="shared" si="19"/>
        <v>0</v>
      </c>
      <c r="D116" s="318">
        <f t="shared" si="21"/>
        <v>0</v>
      </c>
      <c r="E116" s="319">
        <f t="shared" si="20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87" t="s">
        <v>148</v>
      </c>
      <c r="C117" s="323">
        <f t="shared" si="19"/>
        <v>0</v>
      </c>
      <c r="D117" s="324">
        <f t="shared" si="21"/>
        <v>0</v>
      </c>
      <c r="E117" s="325">
        <f t="shared" si="20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91" t="s">
        <v>149</v>
      </c>
      <c r="C118" s="257">
        <f t="shared" si="19"/>
        <v>0</v>
      </c>
      <c r="D118" s="326">
        <f t="shared" si="21"/>
        <v>0</v>
      </c>
      <c r="E118" s="327">
        <f t="shared" si="20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278" t="s">
        <v>150</v>
      </c>
      <c r="B119" s="70" t="s">
        <v>145</v>
      </c>
      <c r="C119" s="311">
        <f t="shared" si="19"/>
        <v>0</v>
      </c>
      <c r="D119" s="312">
        <f t="shared" si="21"/>
        <v>0</v>
      </c>
      <c r="E119" s="313">
        <f t="shared" si="20"/>
        <v>0</v>
      </c>
      <c r="F119" s="314"/>
      <c r="G119" s="292"/>
      <c r="H119" s="46"/>
      <c r="I119" s="96"/>
      <c r="J119" s="46"/>
      <c r="K119" s="96"/>
      <c r="L119" s="315"/>
      <c r="M119" s="96"/>
      <c r="N119" s="46"/>
      <c r="O119" s="96"/>
      <c r="P119" s="46"/>
      <c r="Q119" s="96"/>
      <c r="R119" s="46"/>
      <c r="S119" s="96"/>
      <c r="T119" s="46"/>
      <c r="U119" s="96"/>
      <c r="V119" s="273"/>
      <c r="W119" s="96"/>
      <c r="X119" s="273"/>
      <c r="Y119" s="96"/>
      <c r="Z119" s="291"/>
      <c r="AA119" s="316"/>
    </row>
    <row r="120" spans="1:28" ht="16.350000000000001" customHeight="1" x14ac:dyDescent="0.25">
      <c r="A120" s="2279"/>
      <c r="B120" s="317" t="s">
        <v>146</v>
      </c>
      <c r="C120" s="250">
        <f t="shared" si="19"/>
        <v>0</v>
      </c>
      <c r="D120" s="318">
        <f t="shared" si="21"/>
        <v>0</v>
      </c>
      <c r="E120" s="319">
        <f t="shared" si="20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87" t="s">
        <v>147</v>
      </c>
      <c r="C121" s="250">
        <f t="shared" si="19"/>
        <v>0</v>
      </c>
      <c r="D121" s="318">
        <f t="shared" si="21"/>
        <v>0</v>
      </c>
      <c r="E121" s="319">
        <f t="shared" si="20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87" t="s">
        <v>148</v>
      </c>
      <c r="C122" s="323">
        <f t="shared" si="19"/>
        <v>0</v>
      </c>
      <c r="D122" s="324">
        <f t="shared" si="21"/>
        <v>0</v>
      </c>
      <c r="E122" s="325">
        <f t="shared" si="20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91" t="s">
        <v>149</v>
      </c>
      <c r="C123" s="257">
        <f t="shared" si="19"/>
        <v>0</v>
      </c>
      <c r="D123" s="326">
        <f t="shared" si="21"/>
        <v>0</v>
      </c>
      <c r="E123" s="327">
        <f t="shared" si="20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232" t="s">
        <v>151</v>
      </c>
      <c r="B124" s="70" t="s">
        <v>145</v>
      </c>
      <c r="C124" s="311">
        <f t="shared" si="19"/>
        <v>0</v>
      </c>
      <c r="D124" s="312">
        <f t="shared" si="21"/>
        <v>0</v>
      </c>
      <c r="E124" s="313">
        <f t="shared" si="20"/>
        <v>0</v>
      </c>
      <c r="F124" s="314"/>
      <c r="G124" s="292"/>
      <c r="H124" s="46"/>
      <c r="I124" s="96"/>
      <c r="J124" s="46"/>
      <c r="K124" s="96"/>
      <c r="L124" s="315"/>
      <c r="M124" s="96"/>
      <c r="N124" s="46"/>
      <c r="O124" s="96"/>
      <c r="P124" s="46"/>
      <c r="Q124" s="96"/>
      <c r="R124" s="46"/>
      <c r="S124" s="96"/>
      <c r="T124" s="46"/>
      <c r="U124" s="96"/>
      <c r="V124" s="273"/>
      <c r="W124" s="96"/>
      <c r="X124" s="273"/>
      <c r="Y124" s="96"/>
      <c r="Z124" s="291"/>
      <c r="AA124" s="316"/>
    </row>
    <row r="125" spans="1:28" ht="16.350000000000001" customHeight="1" x14ac:dyDescent="0.25">
      <c r="A125" s="2197"/>
      <c r="B125" s="317" t="s">
        <v>146</v>
      </c>
      <c r="C125" s="250">
        <f t="shared" si="19"/>
        <v>0</v>
      </c>
      <c r="D125" s="318">
        <f t="shared" si="21"/>
        <v>0</v>
      </c>
      <c r="E125" s="319">
        <f t="shared" si="20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197"/>
      <c r="B126" s="87" t="s">
        <v>147</v>
      </c>
      <c r="C126" s="250">
        <f t="shared" si="19"/>
        <v>0</v>
      </c>
      <c r="D126" s="318">
        <f t="shared" si="21"/>
        <v>0</v>
      </c>
      <c r="E126" s="319">
        <f t="shared" si="20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197"/>
      <c r="B127" s="87" t="s">
        <v>148</v>
      </c>
      <c r="C127" s="323">
        <f t="shared" si="19"/>
        <v>0</v>
      </c>
      <c r="D127" s="324">
        <f t="shared" si="21"/>
        <v>0</v>
      </c>
      <c r="E127" s="325">
        <f t="shared" si="20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91" t="s">
        <v>149</v>
      </c>
      <c r="C128" s="257">
        <f t="shared" si="19"/>
        <v>0</v>
      </c>
      <c r="D128" s="326">
        <f t="shared" si="21"/>
        <v>0</v>
      </c>
      <c r="E128" s="327">
        <f t="shared" si="20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278" t="s">
        <v>152</v>
      </c>
      <c r="B129" s="70" t="s">
        <v>145</v>
      </c>
      <c r="C129" s="311">
        <f t="shared" si="19"/>
        <v>0</v>
      </c>
      <c r="D129" s="312">
        <f t="shared" si="21"/>
        <v>0</v>
      </c>
      <c r="E129" s="313">
        <f t="shared" si="20"/>
        <v>0</v>
      </c>
      <c r="F129" s="314"/>
      <c r="G129" s="292"/>
      <c r="H129" s="46"/>
      <c r="I129" s="96"/>
      <c r="J129" s="46"/>
      <c r="K129" s="96"/>
      <c r="L129" s="315"/>
      <c r="M129" s="96"/>
      <c r="N129" s="46"/>
      <c r="O129" s="96"/>
      <c r="P129" s="46"/>
      <c r="Q129" s="96"/>
      <c r="R129" s="46"/>
      <c r="S129" s="96"/>
      <c r="T129" s="46"/>
      <c r="U129" s="96"/>
      <c r="V129" s="273"/>
      <c r="W129" s="96"/>
      <c r="X129" s="273"/>
      <c r="Y129" s="96"/>
      <c r="Z129" s="291"/>
      <c r="AA129" s="316"/>
    </row>
    <row r="130" spans="1:27" ht="16.350000000000001" customHeight="1" x14ac:dyDescent="0.25">
      <c r="A130" s="2279"/>
      <c r="B130" s="317" t="s">
        <v>146</v>
      </c>
      <c r="C130" s="250">
        <f t="shared" si="19"/>
        <v>0</v>
      </c>
      <c r="D130" s="318">
        <f t="shared" si="21"/>
        <v>0</v>
      </c>
      <c r="E130" s="319">
        <f t="shared" si="20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87" t="s">
        <v>147</v>
      </c>
      <c r="C131" s="250">
        <f t="shared" si="19"/>
        <v>0</v>
      </c>
      <c r="D131" s="318">
        <f t="shared" si="21"/>
        <v>0</v>
      </c>
      <c r="E131" s="319">
        <f t="shared" si="20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87" t="s">
        <v>148</v>
      </c>
      <c r="C132" s="323">
        <f t="shared" si="19"/>
        <v>0</v>
      </c>
      <c r="D132" s="324">
        <f t="shared" si="21"/>
        <v>0</v>
      </c>
      <c r="E132" s="325">
        <f t="shared" si="20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91" t="s">
        <v>149</v>
      </c>
      <c r="C133" s="257">
        <f t="shared" si="19"/>
        <v>0</v>
      </c>
      <c r="D133" s="326">
        <f t="shared" si="21"/>
        <v>0</v>
      </c>
      <c r="E133" s="327">
        <f t="shared" si="20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278" t="s">
        <v>153</v>
      </c>
      <c r="B134" s="70" t="s">
        <v>145</v>
      </c>
      <c r="C134" s="311">
        <f t="shared" si="19"/>
        <v>0</v>
      </c>
      <c r="D134" s="312">
        <f t="shared" si="21"/>
        <v>0</v>
      </c>
      <c r="E134" s="313">
        <f t="shared" si="20"/>
        <v>0</v>
      </c>
      <c r="F134" s="314"/>
      <c r="G134" s="292"/>
      <c r="H134" s="46"/>
      <c r="I134" s="96"/>
      <c r="J134" s="46"/>
      <c r="K134" s="96"/>
      <c r="L134" s="315"/>
      <c r="M134" s="96"/>
      <c r="N134" s="46"/>
      <c r="O134" s="96"/>
      <c r="P134" s="46"/>
      <c r="Q134" s="96"/>
      <c r="R134" s="46"/>
      <c r="S134" s="96"/>
      <c r="T134" s="46"/>
      <c r="U134" s="96"/>
      <c r="V134" s="273"/>
      <c r="W134" s="96"/>
      <c r="X134" s="273"/>
      <c r="Y134" s="96"/>
      <c r="Z134" s="291"/>
      <c r="AA134" s="316"/>
    </row>
    <row r="135" spans="1:27" ht="16.350000000000001" customHeight="1" x14ac:dyDescent="0.25">
      <c r="A135" s="2279"/>
      <c r="B135" s="317" t="s">
        <v>146</v>
      </c>
      <c r="C135" s="250">
        <f t="shared" si="19"/>
        <v>0</v>
      </c>
      <c r="D135" s="318">
        <f t="shared" si="21"/>
        <v>0</v>
      </c>
      <c r="E135" s="319">
        <f t="shared" si="20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87" t="s">
        <v>147</v>
      </c>
      <c r="C136" s="250">
        <f t="shared" si="19"/>
        <v>0</v>
      </c>
      <c r="D136" s="318">
        <f t="shared" si="21"/>
        <v>0</v>
      </c>
      <c r="E136" s="319">
        <f t="shared" si="20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87" t="s">
        <v>148</v>
      </c>
      <c r="C137" s="323">
        <f t="shared" si="19"/>
        <v>0</v>
      </c>
      <c r="D137" s="324">
        <f t="shared" si="21"/>
        <v>0</v>
      </c>
      <c r="E137" s="325">
        <f t="shared" si="20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91" t="s">
        <v>149</v>
      </c>
      <c r="C138" s="257">
        <f t="shared" si="19"/>
        <v>0</v>
      </c>
      <c r="D138" s="326">
        <f t="shared" si="21"/>
        <v>0</v>
      </c>
      <c r="E138" s="327">
        <f t="shared" si="20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232" t="s">
        <v>154</v>
      </c>
      <c r="B139" s="70" t="s">
        <v>145</v>
      </c>
      <c r="C139" s="311">
        <f t="shared" si="19"/>
        <v>0</v>
      </c>
      <c r="D139" s="312">
        <f t="shared" si="21"/>
        <v>0</v>
      </c>
      <c r="E139" s="313">
        <f t="shared" si="20"/>
        <v>0</v>
      </c>
      <c r="F139" s="314"/>
      <c r="G139" s="292"/>
      <c r="H139" s="46"/>
      <c r="I139" s="96"/>
      <c r="J139" s="46"/>
      <c r="K139" s="96"/>
      <c r="L139" s="315"/>
      <c r="M139" s="96"/>
      <c r="N139" s="46"/>
      <c r="O139" s="96"/>
      <c r="P139" s="46"/>
      <c r="Q139" s="96"/>
      <c r="R139" s="46"/>
      <c r="S139" s="96"/>
      <c r="T139" s="46"/>
      <c r="U139" s="96"/>
      <c r="V139" s="273"/>
      <c r="W139" s="96"/>
      <c r="X139" s="273"/>
      <c r="Y139" s="96"/>
      <c r="Z139" s="291"/>
      <c r="AA139" s="316"/>
    </row>
    <row r="140" spans="1:27" ht="16.350000000000001" customHeight="1" x14ac:dyDescent="0.25">
      <c r="A140" s="2197"/>
      <c r="B140" s="317" t="s">
        <v>146</v>
      </c>
      <c r="C140" s="250">
        <f t="shared" si="19"/>
        <v>0</v>
      </c>
      <c r="D140" s="318">
        <f t="shared" si="21"/>
        <v>0</v>
      </c>
      <c r="E140" s="319">
        <f t="shared" si="20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197"/>
      <c r="B141" s="87" t="s">
        <v>147</v>
      </c>
      <c r="C141" s="250">
        <f t="shared" si="19"/>
        <v>0</v>
      </c>
      <c r="D141" s="318">
        <f t="shared" si="21"/>
        <v>0</v>
      </c>
      <c r="E141" s="319">
        <f t="shared" si="20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197"/>
      <c r="B142" s="87" t="s">
        <v>148</v>
      </c>
      <c r="C142" s="323">
        <f t="shared" si="19"/>
        <v>0</v>
      </c>
      <c r="D142" s="324">
        <f t="shared" si="21"/>
        <v>0</v>
      </c>
      <c r="E142" s="325">
        <f t="shared" si="20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197"/>
      <c r="B143" s="126" t="s">
        <v>149</v>
      </c>
      <c r="C143" s="254">
        <f t="shared" si="19"/>
        <v>0</v>
      </c>
      <c r="D143" s="329">
        <f t="shared" si="21"/>
        <v>0</v>
      </c>
      <c r="E143" s="330">
        <f t="shared" si="20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282" t="s">
        <v>155</v>
      </c>
      <c r="B144" s="2283"/>
      <c r="C144" s="334">
        <f>SUM(C114:C143)</f>
        <v>0</v>
      </c>
      <c r="D144" s="335">
        <f>SUM(D114:D143)</f>
        <v>0</v>
      </c>
      <c r="E144" s="336">
        <f>SUM(E114:E143)</f>
        <v>0</v>
      </c>
      <c r="F144" s="337">
        <f>SUM(F114:F143)</f>
        <v>0</v>
      </c>
      <c r="G144" s="338">
        <f t="shared" ref="G144:AA144" si="22">SUM(G114:G143)</f>
        <v>0</v>
      </c>
      <c r="H144" s="337">
        <f t="shared" si="22"/>
        <v>0</v>
      </c>
      <c r="I144" s="338">
        <f t="shared" si="22"/>
        <v>0</v>
      </c>
      <c r="J144" s="337">
        <f t="shared" si="22"/>
        <v>0</v>
      </c>
      <c r="K144" s="338">
        <f t="shared" si="22"/>
        <v>0</v>
      </c>
      <c r="L144" s="337">
        <f t="shared" si="22"/>
        <v>0</v>
      </c>
      <c r="M144" s="338">
        <f t="shared" si="22"/>
        <v>0</v>
      </c>
      <c r="N144" s="337">
        <f t="shared" si="22"/>
        <v>0</v>
      </c>
      <c r="O144" s="338">
        <f t="shared" si="22"/>
        <v>0</v>
      </c>
      <c r="P144" s="337">
        <f t="shared" si="22"/>
        <v>0</v>
      </c>
      <c r="Q144" s="338">
        <f t="shared" si="22"/>
        <v>0</v>
      </c>
      <c r="R144" s="337">
        <f t="shared" si="22"/>
        <v>0</v>
      </c>
      <c r="S144" s="338">
        <f t="shared" si="22"/>
        <v>0</v>
      </c>
      <c r="T144" s="337">
        <f t="shared" si="22"/>
        <v>0</v>
      </c>
      <c r="U144" s="338">
        <f t="shared" si="22"/>
        <v>0</v>
      </c>
      <c r="V144" s="337">
        <f t="shared" si="22"/>
        <v>0</v>
      </c>
      <c r="W144" s="338">
        <f t="shared" si="22"/>
        <v>0</v>
      </c>
      <c r="X144" s="337">
        <f t="shared" si="22"/>
        <v>0</v>
      </c>
      <c r="Y144" s="338">
        <f t="shared" si="22"/>
        <v>0</v>
      </c>
      <c r="Z144" s="339">
        <f t="shared" si="22"/>
        <v>0</v>
      </c>
      <c r="AA144" s="340">
        <f t="shared" si="22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3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200"/>
      <c r="B146" s="317" t="s">
        <v>146</v>
      </c>
      <c r="C146" s="250">
        <f t="shared" ref="C146:C154" si="24">SUM(D146+E146)</f>
        <v>0</v>
      </c>
      <c r="D146" s="318">
        <f t="shared" ref="D146:D154" si="25">SUM(F146+H146+J146+L146+N146+P146+R146+T146+V146+X146+Z146)</f>
        <v>0</v>
      </c>
      <c r="E146" s="319">
        <f t="shared" si="23"/>
        <v>0</v>
      </c>
      <c r="F146" s="160"/>
      <c r="G146" s="253"/>
      <c r="H146" s="72"/>
      <c r="I146" s="73"/>
      <c r="J146" s="72"/>
      <c r="K146" s="73"/>
      <c r="L146" s="348"/>
      <c r="M146" s="73"/>
      <c r="N146" s="72"/>
      <c r="O146" s="73"/>
      <c r="P146" s="72"/>
      <c r="Q146" s="73"/>
      <c r="R146" s="72"/>
      <c r="S146" s="73"/>
      <c r="T146" s="72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200"/>
      <c r="B147" s="87" t="s">
        <v>147</v>
      </c>
      <c r="C147" s="250">
        <f t="shared" si="24"/>
        <v>0</v>
      </c>
      <c r="D147" s="318">
        <f t="shared" si="25"/>
        <v>0</v>
      </c>
      <c r="E147" s="319">
        <f t="shared" si="23"/>
        <v>0</v>
      </c>
      <c r="F147" s="160"/>
      <c r="G147" s="253"/>
      <c r="H147" s="72"/>
      <c r="I147" s="73"/>
      <c r="J147" s="72"/>
      <c r="K147" s="73"/>
      <c r="L147" s="348"/>
      <c r="M147" s="73"/>
      <c r="N147" s="72"/>
      <c r="O147" s="73"/>
      <c r="P147" s="72"/>
      <c r="Q147" s="73"/>
      <c r="R147" s="72"/>
      <c r="S147" s="73"/>
      <c r="T147" s="72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200"/>
      <c r="B148" s="87" t="s">
        <v>148</v>
      </c>
      <c r="C148" s="250">
        <f t="shared" si="24"/>
        <v>0</v>
      </c>
      <c r="D148" s="318">
        <f t="shared" si="25"/>
        <v>0</v>
      </c>
      <c r="E148" s="319">
        <f t="shared" si="23"/>
        <v>0</v>
      </c>
      <c r="F148" s="160"/>
      <c r="G148" s="253"/>
      <c r="H148" s="72"/>
      <c r="I148" s="73"/>
      <c r="J148" s="72"/>
      <c r="K148" s="73"/>
      <c r="L148" s="348"/>
      <c r="M148" s="73"/>
      <c r="N148" s="72"/>
      <c r="O148" s="73"/>
      <c r="P148" s="72"/>
      <c r="Q148" s="73"/>
      <c r="R148" s="72"/>
      <c r="S148" s="73"/>
      <c r="T148" s="72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200"/>
      <c r="B149" s="126" t="s">
        <v>149</v>
      </c>
      <c r="C149" s="352">
        <f t="shared" si="24"/>
        <v>0</v>
      </c>
      <c r="D149" s="353">
        <f t="shared" si="25"/>
        <v>0</v>
      </c>
      <c r="E149" s="354">
        <f t="shared" si="23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360"/>
      <c r="W149" s="358"/>
      <c r="X149" s="360"/>
      <c r="Y149" s="358"/>
      <c r="Z149" s="361"/>
      <c r="AA149" s="362"/>
    </row>
    <row r="150" spans="1:130" ht="16.350000000000001" customHeight="1" x14ac:dyDescent="0.25">
      <c r="A150" s="2254" t="s">
        <v>157</v>
      </c>
      <c r="B150" s="70" t="s">
        <v>145</v>
      </c>
      <c r="C150" s="311">
        <f t="shared" si="24"/>
        <v>0</v>
      </c>
      <c r="D150" s="312">
        <f t="shared" si="25"/>
        <v>0</v>
      </c>
      <c r="E150" s="313">
        <f t="shared" si="23"/>
        <v>0</v>
      </c>
      <c r="F150" s="314"/>
      <c r="G150" s="292"/>
      <c r="H150" s="46"/>
      <c r="I150" s="96"/>
      <c r="J150" s="46"/>
      <c r="K150" s="96"/>
      <c r="L150" s="315"/>
      <c r="M150" s="96"/>
      <c r="N150" s="46"/>
      <c r="O150" s="96"/>
      <c r="P150" s="46"/>
      <c r="Q150" s="96"/>
      <c r="R150" s="46"/>
      <c r="S150" s="96"/>
      <c r="T150" s="46"/>
      <c r="U150" s="96"/>
      <c r="V150" s="273"/>
      <c r="W150" s="96"/>
      <c r="X150" s="273"/>
      <c r="Y150" s="96"/>
      <c r="Z150" s="291"/>
      <c r="AA150" s="316"/>
    </row>
    <row r="151" spans="1:130" ht="16.350000000000001" customHeight="1" x14ac:dyDescent="0.25">
      <c r="A151" s="2200"/>
      <c r="B151" s="317" t="s">
        <v>146</v>
      </c>
      <c r="C151" s="250">
        <f t="shared" si="24"/>
        <v>0</v>
      </c>
      <c r="D151" s="318">
        <f t="shared" si="25"/>
        <v>0</v>
      </c>
      <c r="E151" s="319">
        <f t="shared" si="23"/>
        <v>0</v>
      </c>
      <c r="F151" s="160"/>
      <c r="G151" s="253"/>
      <c r="H151" s="72"/>
      <c r="I151" s="73"/>
      <c r="J151" s="72"/>
      <c r="K151" s="73"/>
      <c r="L151" s="348"/>
      <c r="M151" s="73"/>
      <c r="N151" s="72"/>
      <c r="O151" s="73"/>
      <c r="P151" s="72"/>
      <c r="Q151" s="73"/>
      <c r="R151" s="72"/>
      <c r="S151" s="73"/>
      <c r="T151" s="72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200"/>
      <c r="B152" s="87" t="s">
        <v>147</v>
      </c>
      <c r="C152" s="250">
        <f t="shared" si="24"/>
        <v>0</v>
      </c>
      <c r="D152" s="318">
        <f t="shared" si="25"/>
        <v>0</v>
      </c>
      <c r="E152" s="319">
        <f t="shared" si="23"/>
        <v>0</v>
      </c>
      <c r="F152" s="160"/>
      <c r="G152" s="253"/>
      <c r="H152" s="72"/>
      <c r="I152" s="73"/>
      <c r="J152" s="72"/>
      <c r="K152" s="73"/>
      <c r="L152" s="348"/>
      <c r="M152" s="73"/>
      <c r="N152" s="72"/>
      <c r="O152" s="73"/>
      <c r="P152" s="72"/>
      <c r="Q152" s="73"/>
      <c r="R152" s="72"/>
      <c r="S152" s="73"/>
      <c r="T152" s="72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200"/>
      <c r="B153" s="87" t="s">
        <v>148</v>
      </c>
      <c r="C153" s="250">
        <f t="shared" si="24"/>
        <v>0</v>
      </c>
      <c r="D153" s="318">
        <f t="shared" si="25"/>
        <v>0</v>
      </c>
      <c r="E153" s="319">
        <f t="shared" si="23"/>
        <v>0</v>
      </c>
      <c r="F153" s="160"/>
      <c r="G153" s="253"/>
      <c r="H153" s="72"/>
      <c r="I153" s="73"/>
      <c r="J153" s="72"/>
      <c r="K153" s="73"/>
      <c r="L153" s="348"/>
      <c r="M153" s="73"/>
      <c r="N153" s="72"/>
      <c r="O153" s="73"/>
      <c r="P153" s="72"/>
      <c r="Q153" s="73"/>
      <c r="R153" s="72"/>
      <c r="S153" s="73"/>
      <c r="T153" s="72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191"/>
      <c r="B154" s="91" t="s">
        <v>149</v>
      </c>
      <c r="C154" s="363">
        <f t="shared" si="24"/>
        <v>0</v>
      </c>
      <c r="D154" s="364">
        <f t="shared" si="25"/>
        <v>0</v>
      </c>
      <c r="E154" s="365">
        <f t="shared" si="23"/>
        <v>0</v>
      </c>
      <c r="F154" s="366"/>
      <c r="G154" s="367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370"/>
      <c r="W154" s="368"/>
      <c r="X154" s="370"/>
      <c r="Y154" s="368"/>
      <c r="Z154" s="371"/>
      <c r="AA154" s="372"/>
    </row>
    <row r="155" spans="1:130" ht="16.350000000000001" customHeight="1" x14ac:dyDescent="0.25">
      <c r="A155" s="2282" t="s">
        <v>155</v>
      </c>
      <c r="B155" s="2283"/>
      <c r="C155" s="334">
        <f>SUM(C145:C154)</f>
        <v>0</v>
      </c>
      <c r="D155" s="335">
        <f>SUM(D145:D154)</f>
        <v>0</v>
      </c>
      <c r="E155" s="336">
        <f>SUM(E145:E154)</f>
        <v>0</v>
      </c>
      <c r="F155" s="334">
        <f>SUM(F145:F154)</f>
        <v>0</v>
      </c>
      <c r="G155" s="338">
        <f t="shared" ref="G155:AA155" si="26">SUM(G145:G154)</f>
        <v>0</v>
      </c>
      <c r="H155" s="334">
        <f t="shared" si="26"/>
        <v>0</v>
      </c>
      <c r="I155" s="338">
        <f t="shared" si="26"/>
        <v>0</v>
      </c>
      <c r="J155" s="334">
        <f t="shared" si="26"/>
        <v>0</v>
      </c>
      <c r="K155" s="338">
        <f t="shared" si="26"/>
        <v>0</v>
      </c>
      <c r="L155" s="334">
        <f t="shared" si="26"/>
        <v>0</v>
      </c>
      <c r="M155" s="338">
        <f t="shared" si="26"/>
        <v>0</v>
      </c>
      <c r="N155" s="334">
        <f t="shared" si="26"/>
        <v>0</v>
      </c>
      <c r="O155" s="338">
        <f t="shared" si="26"/>
        <v>0</v>
      </c>
      <c r="P155" s="334">
        <f t="shared" si="26"/>
        <v>0</v>
      </c>
      <c r="Q155" s="338">
        <f t="shared" si="26"/>
        <v>0</v>
      </c>
      <c r="R155" s="334">
        <f t="shared" si="26"/>
        <v>0</v>
      </c>
      <c r="S155" s="338">
        <f t="shared" si="26"/>
        <v>0</v>
      </c>
      <c r="T155" s="334">
        <f t="shared" si="26"/>
        <v>0</v>
      </c>
      <c r="U155" s="338">
        <f t="shared" si="26"/>
        <v>0</v>
      </c>
      <c r="V155" s="334">
        <f t="shared" si="26"/>
        <v>0</v>
      </c>
      <c r="W155" s="338">
        <f t="shared" si="26"/>
        <v>0</v>
      </c>
      <c r="X155" s="334">
        <f t="shared" si="26"/>
        <v>0</v>
      </c>
      <c r="Y155" s="338">
        <f t="shared" si="26"/>
        <v>0</v>
      </c>
      <c r="Z155" s="373">
        <f t="shared" si="26"/>
        <v>0</v>
      </c>
      <c r="AA155" s="340">
        <f t="shared" si="26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190" t="s">
        <v>21</v>
      </c>
      <c r="B157" s="2185"/>
      <c r="C157" s="2254" t="s">
        <v>64</v>
      </c>
      <c r="D157" s="2190"/>
      <c r="E157" s="2185"/>
      <c r="F157" s="2240" t="s">
        <v>28</v>
      </c>
      <c r="G157" s="2261"/>
      <c r="H157" s="2261"/>
      <c r="I157" s="2261"/>
      <c r="J157" s="2261"/>
      <c r="K157" s="2261"/>
      <c r="L157" s="2261"/>
      <c r="M157" s="2261"/>
      <c r="N157" s="2261"/>
      <c r="O157" s="2261"/>
      <c r="P157" s="2261"/>
      <c r="Q157" s="2261"/>
      <c r="R157" s="2261"/>
      <c r="S157" s="2261"/>
      <c r="T157" s="2261"/>
      <c r="U157" s="2261"/>
      <c r="V157" s="2261"/>
      <c r="W157" s="2261"/>
      <c r="X157" s="2261"/>
      <c r="Y157" s="2261"/>
      <c r="Z157" s="2261"/>
      <c r="AA157" s="2261"/>
      <c r="AB157" s="2261"/>
      <c r="AC157" s="2261"/>
      <c r="AD157" s="2261"/>
      <c r="AE157" s="2261"/>
      <c r="AF157" s="2261"/>
      <c r="AG157" s="2261"/>
      <c r="AH157" s="2261"/>
      <c r="AI157" s="2261"/>
      <c r="AJ157" s="2261"/>
      <c r="AK157" s="2261"/>
      <c r="AL157" s="2261"/>
      <c r="AM157" s="2241"/>
    </row>
    <row r="158" spans="1:130" ht="16.350000000000001" customHeight="1" x14ac:dyDescent="0.25">
      <c r="A158" s="2228"/>
      <c r="B158" s="2204"/>
      <c r="C158" s="2272"/>
      <c r="D158" s="2259"/>
      <c r="E158" s="2260"/>
      <c r="F158" s="2240" t="s">
        <v>159</v>
      </c>
      <c r="G158" s="2241"/>
      <c r="H158" s="2240" t="s">
        <v>160</v>
      </c>
      <c r="I158" s="2241"/>
      <c r="J158" s="2240" t="s">
        <v>137</v>
      </c>
      <c r="K158" s="2241"/>
      <c r="L158" s="2288" t="s">
        <v>138</v>
      </c>
      <c r="M158" s="2289"/>
      <c r="N158" s="2289" t="s">
        <v>139</v>
      </c>
      <c r="O158" s="2290"/>
      <c r="P158" s="2240" t="s">
        <v>161</v>
      </c>
      <c r="Q158" s="2241"/>
      <c r="R158" s="2261" t="s">
        <v>162</v>
      </c>
      <c r="S158" s="2241"/>
      <c r="T158" s="2261" t="s">
        <v>163</v>
      </c>
      <c r="U158" s="2241"/>
      <c r="V158" s="2240" t="s">
        <v>164</v>
      </c>
      <c r="W158" s="2241"/>
      <c r="X158" s="2261" t="s">
        <v>165</v>
      </c>
      <c r="Y158" s="2241"/>
      <c r="Z158" s="2291" t="s">
        <v>166</v>
      </c>
      <c r="AA158" s="2285"/>
      <c r="AB158" s="2291" t="s">
        <v>167</v>
      </c>
      <c r="AC158" s="2285"/>
      <c r="AD158" s="2291" t="s">
        <v>168</v>
      </c>
      <c r="AE158" s="2285"/>
      <c r="AF158" s="2291" t="s">
        <v>141</v>
      </c>
      <c r="AG158" s="2285"/>
      <c r="AH158" s="2291" t="s">
        <v>169</v>
      </c>
      <c r="AI158" s="2285"/>
      <c r="AJ158" s="2291" t="s">
        <v>170</v>
      </c>
      <c r="AK158" s="2285"/>
      <c r="AL158" s="2284" t="s">
        <v>143</v>
      </c>
      <c r="AM158" s="2285"/>
    </row>
    <row r="159" spans="1:130" ht="16.350000000000001" customHeight="1" x14ac:dyDescent="0.25">
      <c r="A159" s="2259"/>
      <c r="B159" s="2260"/>
      <c r="C159" s="234" t="s">
        <v>17</v>
      </c>
      <c r="D159" s="377" t="s">
        <v>18</v>
      </c>
      <c r="E159" s="378" t="s">
        <v>19</v>
      </c>
      <c r="F159" s="379" t="s">
        <v>18</v>
      </c>
      <c r="G159" s="378" t="s">
        <v>19</v>
      </c>
      <c r="H159" s="379" t="s">
        <v>18</v>
      </c>
      <c r="I159" s="378" t="s">
        <v>19</v>
      </c>
      <c r="J159" s="379" t="s">
        <v>18</v>
      </c>
      <c r="K159" s="378" t="s">
        <v>19</v>
      </c>
      <c r="L159" s="237" t="s">
        <v>18</v>
      </c>
      <c r="M159" s="380" t="s">
        <v>19</v>
      </c>
      <c r="N159" s="266" t="s">
        <v>18</v>
      </c>
      <c r="O159" s="307" t="s">
        <v>19</v>
      </c>
      <c r="P159" s="266" t="s">
        <v>18</v>
      </c>
      <c r="Q159" s="307" t="s">
        <v>19</v>
      </c>
      <c r="R159" s="235" t="s">
        <v>18</v>
      </c>
      <c r="S159" s="267" t="s">
        <v>19</v>
      </c>
      <c r="T159" s="235" t="s">
        <v>18</v>
      </c>
      <c r="U159" s="267" t="s">
        <v>19</v>
      </c>
      <c r="V159" s="237" t="s">
        <v>18</v>
      </c>
      <c r="W159" s="267" t="s">
        <v>19</v>
      </c>
      <c r="X159" s="235" t="s">
        <v>18</v>
      </c>
      <c r="Y159" s="267" t="s">
        <v>19</v>
      </c>
      <c r="Z159" s="381" t="s">
        <v>18</v>
      </c>
      <c r="AA159" s="382" t="s">
        <v>19</v>
      </c>
      <c r="AB159" s="381" t="s">
        <v>18</v>
      </c>
      <c r="AC159" s="382" t="s">
        <v>19</v>
      </c>
      <c r="AD159" s="381" t="s">
        <v>18</v>
      </c>
      <c r="AE159" s="382" t="s">
        <v>19</v>
      </c>
      <c r="AF159" s="381" t="s">
        <v>18</v>
      </c>
      <c r="AG159" s="382" t="s">
        <v>19</v>
      </c>
      <c r="AH159" s="381" t="s">
        <v>18</v>
      </c>
      <c r="AI159" s="382" t="s">
        <v>19</v>
      </c>
      <c r="AJ159" s="381" t="s">
        <v>18</v>
      </c>
      <c r="AK159" s="382" t="s">
        <v>19</v>
      </c>
      <c r="AL159" s="308" t="s">
        <v>18</v>
      </c>
      <c r="AM159" s="382" t="s">
        <v>19</v>
      </c>
    </row>
    <row r="160" spans="1:130" ht="16.350000000000001" customHeight="1" x14ac:dyDescent="0.25">
      <c r="A160" s="2221" t="s">
        <v>171</v>
      </c>
      <c r="B160" s="383" t="s">
        <v>172</v>
      </c>
      <c r="C160" s="311">
        <f t="shared" ref="C160:C165" si="27">SUM(D160+E160)</f>
        <v>0</v>
      </c>
      <c r="D160" s="312">
        <f>SUM(F160+H160+J160+L160+N160+P160+R160+T160+V160+X160+Z160+AB160+AD160+AF160+AH160+AJ160+AL160)</f>
        <v>0</v>
      </c>
      <c r="E160" s="384">
        <f t="shared" ref="D160:E164" si="28">SUM(G160+I160+K160+M160+O160+Q160+S160+U160+W160+Y160+AA160+AC160+AE160+AG160+AI160+AK160+AM160)</f>
        <v>0</v>
      </c>
      <c r="F160" s="314"/>
      <c r="G160" s="96"/>
      <c r="H160" s="46"/>
      <c r="I160" s="96"/>
      <c r="J160" s="46"/>
      <c r="K160" s="96"/>
      <c r="L160" s="46"/>
      <c r="M160" s="385"/>
      <c r="N160" s="385"/>
      <c r="O160" s="96"/>
      <c r="P160" s="46"/>
      <c r="Q160" s="96"/>
      <c r="R160" s="314"/>
      <c r="S160" s="96"/>
      <c r="T160" s="314"/>
      <c r="U160" s="96"/>
      <c r="V160" s="46"/>
      <c r="W160" s="96"/>
      <c r="X160" s="314"/>
      <c r="Y160" s="96"/>
      <c r="Z160" s="386"/>
      <c r="AA160" s="316"/>
      <c r="AB160" s="386"/>
      <c r="AC160" s="316"/>
      <c r="AD160" s="386"/>
      <c r="AE160" s="316"/>
      <c r="AF160" s="386"/>
      <c r="AG160" s="316"/>
      <c r="AH160" s="386"/>
      <c r="AI160" s="316"/>
      <c r="AJ160" s="386"/>
      <c r="AK160" s="316"/>
      <c r="AL160" s="387"/>
      <c r="AM160" s="316"/>
    </row>
    <row r="161" spans="1:130" ht="16.350000000000001" customHeight="1" x14ac:dyDescent="0.25">
      <c r="A161" s="2223"/>
      <c r="B161" s="388" t="s">
        <v>173</v>
      </c>
      <c r="C161" s="250">
        <f t="shared" si="27"/>
        <v>0</v>
      </c>
      <c r="D161" s="318">
        <f t="shared" si="28"/>
        <v>0</v>
      </c>
      <c r="E161" s="252">
        <f t="shared" si="28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271"/>
      <c r="B162" s="392" t="s">
        <v>174</v>
      </c>
      <c r="C162" s="363">
        <f t="shared" si="27"/>
        <v>0</v>
      </c>
      <c r="D162" s="364">
        <f t="shared" si="28"/>
        <v>0</v>
      </c>
      <c r="E162" s="393">
        <f t="shared" si="28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221" t="s">
        <v>175</v>
      </c>
      <c r="B163" s="383" t="s">
        <v>172</v>
      </c>
      <c r="C163" s="311">
        <f t="shared" si="27"/>
        <v>0</v>
      </c>
      <c r="D163" s="312">
        <f t="shared" si="28"/>
        <v>0</v>
      </c>
      <c r="E163" s="384">
        <f t="shared" si="28"/>
        <v>0</v>
      </c>
      <c r="F163" s="314"/>
      <c r="G163" s="96"/>
      <c r="H163" s="46"/>
      <c r="I163" s="96"/>
      <c r="J163" s="46"/>
      <c r="K163" s="96"/>
      <c r="L163" s="46"/>
      <c r="M163" s="385"/>
      <c r="N163" s="385"/>
      <c r="O163" s="96"/>
      <c r="P163" s="46"/>
      <c r="Q163" s="96"/>
      <c r="R163" s="314"/>
      <c r="S163" s="96"/>
      <c r="T163" s="314"/>
      <c r="U163" s="96"/>
      <c r="V163" s="46"/>
      <c r="W163" s="96"/>
      <c r="X163" s="314"/>
      <c r="Y163" s="96"/>
      <c r="Z163" s="386"/>
      <c r="AA163" s="316"/>
      <c r="AB163" s="386"/>
      <c r="AC163" s="316"/>
      <c r="AD163" s="386"/>
      <c r="AE163" s="316"/>
      <c r="AF163" s="386"/>
      <c r="AG163" s="316"/>
      <c r="AH163" s="386"/>
      <c r="AI163" s="316"/>
      <c r="AJ163" s="386"/>
      <c r="AK163" s="316"/>
      <c r="AL163" s="387"/>
      <c r="AM163" s="316"/>
    </row>
    <row r="164" spans="1:130" ht="16.350000000000001" customHeight="1" x14ac:dyDescent="0.25">
      <c r="A164" s="2223"/>
      <c r="B164" s="388" t="s">
        <v>173</v>
      </c>
      <c r="C164" s="250">
        <f t="shared" si="27"/>
        <v>0</v>
      </c>
      <c r="D164" s="318">
        <f t="shared" si="28"/>
        <v>0</v>
      </c>
      <c r="E164" s="252">
        <f t="shared" si="28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271"/>
      <c r="B165" s="392" t="s">
        <v>174</v>
      </c>
      <c r="C165" s="363">
        <f t="shared" si="27"/>
        <v>0</v>
      </c>
      <c r="D165" s="364">
        <f>SUM(F165+H165+J165+L165+N165+P165+R165+T165+V165+X165+Z165+AB165+AD165+AF165+AH165+AJ165+AL165)</f>
        <v>0</v>
      </c>
      <c r="E165" s="393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232" t="s">
        <v>25</v>
      </c>
      <c r="B167" s="2232" t="s">
        <v>26</v>
      </c>
      <c r="C167" s="2254" t="s">
        <v>64</v>
      </c>
      <c r="D167" s="2190"/>
      <c r="E167" s="2185"/>
      <c r="F167" s="2240" t="s">
        <v>28</v>
      </c>
      <c r="G167" s="2261"/>
      <c r="H167" s="2261"/>
      <c r="I167" s="2261"/>
      <c r="J167" s="2261"/>
      <c r="K167" s="2261"/>
      <c r="L167" s="2261"/>
      <c r="M167" s="2261"/>
      <c r="N167" s="2261"/>
      <c r="O167" s="224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197"/>
      <c r="B168" s="2197"/>
      <c r="C168" s="2272"/>
      <c r="D168" s="2259"/>
      <c r="E168" s="2260"/>
      <c r="F168" s="2240" t="s">
        <v>168</v>
      </c>
      <c r="G168" s="2241"/>
      <c r="H168" s="2240" t="s">
        <v>141</v>
      </c>
      <c r="I168" s="2241"/>
      <c r="J168" s="2240" t="s">
        <v>169</v>
      </c>
      <c r="K168" s="2241"/>
      <c r="L168" s="2240" t="s">
        <v>170</v>
      </c>
      <c r="M168" s="2241"/>
      <c r="N168" s="2240" t="s">
        <v>143</v>
      </c>
      <c r="O168" s="2241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234" t="s">
        <v>17</v>
      </c>
      <c r="D169" s="377" t="s">
        <v>18</v>
      </c>
      <c r="E169" s="378" t="s">
        <v>19</v>
      </c>
      <c r="F169" s="379" t="s">
        <v>18</v>
      </c>
      <c r="G169" s="378" t="s">
        <v>19</v>
      </c>
      <c r="H169" s="379" t="s">
        <v>18</v>
      </c>
      <c r="I169" s="378" t="s">
        <v>19</v>
      </c>
      <c r="J169" s="379" t="s">
        <v>18</v>
      </c>
      <c r="K169" s="378" t="s">
        <v>19</v>
      </c>
      <c r="L169" s="379" t="s">
        <v>18</v>
      </c>
      <c r="M169" s="378" t="s">
        <v>19</v>
      </c>
      <c r="N169" s="379" t="s">
        <v>18</v>
      </c>
      <c r="O169" s="378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232" t="s">
        <v>177</v>
      </c>
      <c r="B170" s="383" t="s">
        <v>178</v>
      </c>
      <c r="C170" s="311">
        <f t="shared" ref="C170:C175" si="29">SUM(D170+E170)</f>
        <v>0</v>
      </c>
      <c r="D170" s="312">
        <f>SUM(F170+H170+J170+L170+N170)</f>
        <v>0</v>
      </c>
      <c r="E170" s="384">
        <f t="shared" ref="D170:E175" si="30">SUM(G170+I170+K170+M170+O170)</f>
        <v>0</v>
      </c>
      <c r="F170" s="314"/>
      <c r="G170" s="396"/>
      <c r="H170" s="46"/>
      <c r="I170" s="96"/>
      <c r="J170" s="314"/>
      <c r="K170" s="396"/>
      <c r="L170" s="46"/>
      <c r="M170" s="96"/>
      <c r="N170" s="314"/>
      <c r="O170" s="96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197"/>
      <c r="B171" s="397" t="s">
        <v>179</v>
      </c>
      <c r="C171" s="352">
        <f t="shared" si="29"/>
        <v>0</v>
      </c>
      <c r="D171" s="353">
        <f t="shared" si="30"/>
        <v>0</v>
      </c>
      <c r="E171" s="398">
        <f t="shared" si="30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0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9"/>
        <v>0</v>
      </c>
      <c r="D172" s="329">
        <f t="shared" si="30"/>
        <v>0</v>
      </c>
      <c r="E172" s="256">
        <f t="shared" si="30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0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232" t="s">
        <v>181</v>
      </c>
      <c r="B173" s="403" t="s">
        <v>178</v>
      </c>
      <c r="C173" s="311">
        <f t="shared" si="29"/>
        <v>0</v>
      </c>
      <c r="D173" s="312">
        <f t="shared" si="30"/>
        <v>0</v>
      </c>
      <c r="E173" s="384">
        <f t="shared" si="30"/>
        <v>0</v>
      </c>
      <c r="F173" s="46"/>
      <c r="G173" s="96"/>
      <c r="H173" s="46"/>
      <c r="I173" s="396"/>
      <c r="J173" s="46"/>
      <c r="K173" s="96"/>
      <c r="L173" s="314"/>
      <c r="M173" s="396"/>
      <c r="N173" s="46"/>
      <c r="O173" s="96"/>
      <c r="P173" s="40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197"/>
      <c r="B174" s="397" t="s">
        <v>179</v>
      </c>
      <c r="C174" s="323">
        <f t="shared" si="29"/>
        <v>0</v>
      </c>
      <c r="D174" s="324">
        <f t="shared" si="30"/>
        <v>0</v>
      </c>
      <c r="E174" s="404">
        <f t="shared" si="30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0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9"/>
        <v>0</v>
      </c>
      <c r="D175" s="326">
        <f t="shared" si="30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299" t="s">
        <v>182</v>
      </c>
      <c r="B176" s="2299"/>
      <c r="C176" s="2299"/>
      <c r="D176" s="2299"/>
      <c r="E176" s="2299"/>
      <c r="F176" s="2299"/>
      <c r="G176" s="2299"/>
      <c r="H176" s="2299"/>
      <c r="I176" s="2299"/>
      <c r="J176" s="2299"/>
      <c r="K176" s="2299"/>
      <c r="L176" s="2299"/>
      <c r="M176" s="2299"/>
      <c r="N176" s="2299"/>
      <c r="O176" s="229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254" t="s">
        <v>183</v>
      </c>
      <c r="B177" s="2185"/>
      <c r="C177" s="2254" t="s">
        <v>64</v>
      </c>
      <c r="D177" s="2190"/>
      <c r="E177" s="2185"/>
      <c r="F177" s="2240" t="s">
        <v>28</v>
      </c>
      <c r="G177" s="2261"/>
      <c r="H177" s="2261"/>
      <c r="I177" s="2261"/>
      <c r="J177" s="2261"/>
      <c r="K177" s="2261"/>
      <c r="L177" s="2261"/>
      <c r="M177" s="2261"/>
      <c r="N177" s="2261"/>
      <c r="O177" s="2261"/>
      <c r="P177" s="2261"/>
      <c r="Q177" s="2241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200"/>
      <c r="B178" s="2204"/>
      <c r="C178" s="2272"/>
      <c r="D178" s="2259"/>
      <c r="E178" s="2260"/>
      <c r="F178" s="2240" t="s">
        <v>141</v>
      </c>
      <c r="G178" s="2241"/>
      <c r="H178" s="2240" t="s">
        <v>169</v>
      </c>
      <c r="I178" s="2241"/>
      <c r="J178" s="2240" t="s">
        <v>170</v>
      </c>
      <c r="K178" s="2241"/>
      <c r="L178" s="2240" t="s">
        <v>184</v>
      </c>
      <c r="M178" s="2241"/>
      <c r="N178" s="2240" t="s">
        <v>185</v>
      </c>
      <c r="O178" s="2241"/>
      <c r="P178" s="2240" t="s">
        <v>186</v>
      </c>
      <c r="Q178" s="2241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272"/>
      <c r="B179" s="2260"/>
      <c r="C179" s="234" t="s">
        <v>17</v>
      </c>
      <c r="D179" s="377" t="s">
        <v>18</v>
      </c>
      <c r="E179" s="378" t="s">
        <v>19</v>
      </c>
      <c r="F179" s="379" t="s">
        <v>18</v>
      </c>
      <c r="G179" s="378" t="s">
        <v>19</v>
      </c>
      <c r="H179" s="379" t="s">
        <v>18</v>
      </c>
      <c r="I179" s="378" t="s">
        <v>19</v>
      </c>
      <c r="J179" s="379" t="s">
        <v>18</v>
      </c>
      <c r="K179" s="407" t="s">
        <v>19</v>
      </c>
      <c r="L179" s="379" t="s">
        <v>18</v>
      </c>
      <c r="M179" s="378" t="s">
        <v>19</v>
      </c>
      <c r="N179" s="379" t="s">
        <v>18</v>
      </c>
      <c r="O179" s="378" t="s">
        <v>19</v>
      </c>
      <c r="P179" s="379" t="s">
        <v>18</v>
      </c>
      <c r="Q179" s="407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292" t="s">
        <v>187</v>
      </c>
      <c r="B180" s="2293"/>
      <c r="C180" s="311">
        <f>SUM(D180+E180)</f>
        <v>185</v>
      </c>
      <c r="D180" s="312">
        <f t="shared" ref="D180:E183" si="31">SUM(F180+H180+J180+L180+N180+P180)</f>
        <v>95</v>
      </c>
      <c r="E180" s="384">
        <f t="shared" si="31"/>
        <v>90</v>
      </c>
      <c r="F180" s="314">
        <f>SUM(ENERO:DICIEMBRE!F180)</f>
        <v>27</v>
      </c>
      <c r="G180" s="314">
        <f>SUM(ENERO:DICIEMBRE!G180)</f>
        <v>24</v>
      </c>
      <c r="H180" s="314">
        <f>SUM(ENERO:DICIEMBRE!H180)</f>
        <v>22</v>
      </c>
      <c r="I180" s="314">
        <f>SUM(ENERO:DICIEMBRE!I180)</f>
        <v>12</v>
      </c>
      <c r="J180" s="314">
        <f>SUM(ENERO:DICIEMBRE!J180)</f>
        <v>20</v>
      </c>
      <c r="K180" s="314">
        <f>SUM(ENERO:DICIEMBRE!K180)</f>
        <v>15</v>
      </c>
      <c r="L180" s="314">
        <f>SUM(ENERO:DICIEMBRE!L180)</f>
        <v>12</v>
      </c>
      <c r="M180" s="314">
        <f>SUM(ENERO:DICIEMBRE!M180)</f>
        <v>32</v>
      </c>
      <c r="N180" s="314">
        <f>SUM(ENERO:DICIEMBRE!N180)</f>
        <v>11</v>
      </c>
      <c r="O180" s="314">
        <f>SUM(ENERO:DICIEMBRE!O180)</f>
        <v>3</v>
      </c>
      <c r="P180" s="314">
        <f>SUM(ENERO:DICIEMBRE!P180)</f>
        <v>3</v>
      </c>
      <c r="Q180" s="314">
        <f>SUM(ENERO:DICIEMBRE!Q180)</f>
        <v>4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1067</v>
      </c>
      <c r="D181" s="324">
        <f t="shared" si="31"/>
        <v>580</v>
      </c>
      <c r="E181" s="398">
        <f t="shared" si="31"/>
        <v>487</v>
      </c>
      <c r="F181" s="314">
        <f>SUM(ENERO:DICIEMBRE!F181)</f>
        <v>151</v>
      </c>
      <c r="G181" s="314">
        <f>SUM(ENERO:DICIEMBRE!G181)</f>
        <v>121</v>
      </c>
      <c r="H181" s="314">
        <f>SUM(ENERO:DICIEMBRE!H181)</f>
        <v>141</v>
      </c>
      <c r="I181" s="314">
        <f>SUM(ENERO:DICIEMBRE!I181)</f>
        <v>103</v>
      </c>
      <c r="J181" s="314">
        <f>SUM(ENERO:DICIEMBRE!J181)</f>
        <v>141</v>
      </c>
      <c r="K181" s="314">
        <f>SUM(ENERO:DICIEMBRE!K181)</f>
        <v>77</v>
      </c>
      <c r="L181" s="314">
        <f>SUM(ENERO:DICIEMBRE!L181)</f>
        <v>86</v>
      </c>
      <c r="M181" s="314">
        <f>SUM(ENERO:DICIEMBRE!M181)</f>
        <v>77</v>
      </c>
      <c r="N181" s="314">
        <f>SUM(ENERO:DICIEMBRE!N181)</f>
        <v>43</v>
      </c>
      <c r="O181" s="314">
        <f>SUM(ENERO:DICIEMBRE!O181)</f>
        <v>63</v>
      </c>
      <c r="P181" s="314">
        <f>SUM(ENERO:DICIEMBRE!P181)</f>
        <v>18</v>
      </c>
      <c r="Q181" s="314">
        <f>SUM(ENERO:DICIEMBRE!Q181)</f>
        <v>46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387</v>
      </c>
      <c r="D182" s="324">
        <f t="shared" si="31"/>
        <v>196</v>
      </c>
      <c r="E182" s="404">
        <f t="shared" si="31"/>
        <v>191</v>
      </c>
      <c r="F182" s="314">
        <f>SUM(ENERO:DICIEMBRE!F182)</f>
        <v>36</v>
      </c>
      <c r="G182" s="314">
        <f>SUM(ENERO:DICIEMBRE!G182)</f>
        <v>24</v>
      </c>
      <c r="H182" s="314">
        <f>SUM(ENERO:DICIEMBRE!H182)</f>
        <v>44</v>
      </c>
      <c r="I182" s="314">
        <f>SUM(ENERO:DICIEMBRE!I182)</f>
        <v>36</v>
      </c>
      <c r="J182" s="314">
        <f>SUM(ENERO:DICIEMBRE!J182)</f>
        <v>45</v>
      </c>
      <c r="K182" s="314">
        <f>SUM(ENERO:DICIEMBRE!K182)</f>
        <v>41</v>
      </c>
      <c r="L182" s="314">
        <f>SUM(ENERO:DICIEMBRE!L182)</f>
        <v>39</v>
      </c>
      <c r="M182" s="314">
        <f>SUM(ENERO:DICIEMBRE!M182)</f>
        <v>41</v>
      </c>
      <c r="N182" s="314">
        <f>SUM(ENERO:DICIEMBRE!N182)</f>
        <v>22</v>
      </c>
      <c r="O182" s="314">
        <f>SUM(ENERO:DICIEMBRE!O182)</f>
        <v>25</v>
      </c>
      <c r="P182" s="314">
        <f>SUM(ENERO:DICIEMBRE!P182)</f>
        <v>10</v>
      </c>
      <c r="Q182" s="314">
        <f>SUM(ENERO:DICIEMBRE!Q182)</f>
        <v>24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297" t="s">
        <v>190</v>
      </c>
      <c r="B183" s="2298"/>
      <c r="C183" s="409">
        <f>SUM(D183+E183)</f>
        <v>0</v>
      </c>
      <c r="D183" s="364">
        <f>SUM(F183+H183+J183+L183+N183+P183)</f>
        <v>0</v>
      </c>
      <c r="E183" s="393">
        <f t="shared" si="31"/>
        <v>0</v>
      </c>
      <c r="F183" s="314">
        <f>SUM(ENERO:DICIEMBRE!F183)</f>
        <v>0</v>
      </c>
      <c r="G183" s="314">
        <f>SUM(ENERO:DICIEMBRE!G183)</f>
        <v>0</v>
      </c>
      <c r="H183" s="314">
        <f>SUM(ENERO:DICIEMBRE!H183)</f>
        <v>0</v>
      </c>
      <c r="I183" s="314">
        <f>SUM(ENERO:DICIEMBRE!I183)</f>
        <v>0</v>
      </c>
      <c r="J183" s="314">
        <f>SUM(ENERO:DICIEMBRE!J183)</f>
        <v>0</v>
      </c>
      <c r="K183" s="314">
        <f>SUM(ENERO:DICIEMBRE!K183)</f>
        <v>0</v>
      </c>
      <c r="L183" s="314">
        <f>SUM(ENERO:DICIEMBRE!L183)</f>
        <v>0</v>
      </c>
      <c r="M183" s="314">
        <f>SUM(ENERO:DICIEMBRE!M183)</f>
        <v>0</v>
      </c>
      <c r="N183" s="314">
        <f>SUM(ENERO:DICIEMBRE!N183)</f>
        <v>0</v>
      </c>
      <c r="O183" s="314">
        <f>SUM(ENERO:DICIEMBRE!O183)</f>
        <v>0</v>
      </c>
      <c r="P183" s="314">
        <f>SUM(ENERO:DICIEMBRE!P183)</f>
        <v>0</v>
      </c>
      <c r="Q183" s="314">
        <f>SUM(ENERO:DICIEMBRE!Q183)</f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240" t="s">
        <v>64</v>
      </c>
      <c r="B184" s="2241"/>
      <c r="C184" s="238">
        <f>SUM(C180:C183)</f>
        <v>1639</v>
      </c>
      <c r="D184" s="410">
        <f t="shared" ref="D184:O184" si="32">SUM(D180:D183)</f>
        <v>871</v>
      </c>
      <c r="E184" s="239">
        <f t="shared" si="32"/>
        <v>768</v>
      </c>
      <c r="F184" s="238">
        <f t="shared" si="32"/>
        <v>214</v>
      </c>
      <c r="G184" s="239">
        <f t="shared" si="32"/>
        <v>169</v>
      </c>
      <c r="H184" s="238">
        <f t="shared" si="32"/>
        <v>207</v>
      </c>
      <c r="I184" s="239">
        <f t="shared" si="32"/>
        <v>151</v>
      </c>
      <c r="J184" s="238">
        <f t="shared" si="32"/>
        <v>206</v>
      </c>
      <c r="K184" s="239">
        <f t="shared" si="32"/>
        <v>133</v>
      </c>
      <c r="L184" s="238">
        <f t="shared" si="32"/>
        <v>137</v>
      </c>
      <c r="M184" s="239">
        <f t="shared" si="32"/>
        <v>150</v>
      </c>
      <c r="N184" s="238">
        <f t="shared" si="32"/>
        <v>76</v>
      </c>
      <c r="O184" s="239">
        <f t="shared" si="32"/>
        <v>91</v>
      </c>
      <c r="P184" s="238">
        <f>SUM(P180:P183)</f>
        <v>31</v>
      </c>
      <c r="Q184" s="242">
        <f>SUM(Q180:Q183)</f>
        <v>74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191</v>
      </c>
      <c r="M185" s="411"/>
      <c r="N185" s="411"/>
      <c r="O185" s="411"/>
      <c r="P185" s="411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254" t="s">
        <v>193</v>
      </c>
      <c r="B187" s="2300"/>
      <c r="C187" s="2301" t="s">
        <v>113</v>
      </c>
      <c r="D187" s="2302"/>
      <c r="E187" s="2303"/>
      <c r="F187" s="2307" t="s">
        <v>28</v>
      </c>
      <c r="G187" s="2308"/>
      <c r="H187" s="2308"/>
      <c r="I187" s="2308"/>
      <c r="J187" s="2308"/>
      <c r="K187" s="2308"/>
      <c r="L187" s="2308"/>
      <c r="M187" s="2308"/>
      <c r="N187" s="2308"/>
      <c r="O187" s="2308"/>
      <c r="P187" s="2308"/>
      <c r="Q187" s="2309"/>
    </row>
    <row r="188" spans="1:130" ht="16.350000000000001" customHeight="1" x14ac:dyDescent="0.25">
      <c r="A188" s="2200"/>
      <c r="B188" s="2204"/>
      <c r="C188" s="2304"/>
      <c r="D188" s="2305"/>
      <c r="E188" s="2306"/>
      <c r="F188" s="2310" t="s">
        <v>114</v>
      </c>
      <c r="G188" s="2311"/>
      <c r="H188" s="2310" t="s">
        <v>115</v>
      </c>
      <c r="I188" s="2311"/>
      <c r="J188" s="2310" t="s">
        <v>116</v>
      </c>
      <c r="K188" s="2311"/>
      <c r="L188" s="2310" t="s">
        <v>117</v>
      </c>
      <c r="M188" s="2311"/>
      <c r="N188" s="2310" t="s">
        <v>118</v>
      </c>
      <c r="O188" s="2311"/>
      <c r="P188" s="2230" t="s">
        <v>194</v>
      </c>
      <c r="Q188" s="2312"/>
    </row>
    <row r="189" spans="1:130" ht="16.350000000000001" customHeight="1" x14ac:dyDescent="0.25">
      <c r="A189" s="2272"/>
      <c r="B189" s="2260"/>
      <c r="C189" s="414" t="s">
        <v>17</v>
      </c>
      <c r="D189" s="415" t="s">
        <v>18</v>
      </c>
      <c r="E189" s="416" t="s">
        <v>19</v>
      </c>
      <c r="F189" s="417" t="s">
        <v>18</v>
      </c>
      <c r="G189" s="418" t="s">
        <v>19</v>
      </c>
      <c r="H189" s="417" t="s">
        <v>18</v>
      </c>
      <c r="I189" s="418" t="s">
        <v>19</v>
      </c>
      <c r="J189" s="417" t="s">
        <v>18</v>
      </c>
      <c r="K189" s="418" t="s">
        <v>19</v>
      </c>
      <c r="L189" s="417" t="s">
        <v>18</v>
      </c>
      <c r="M189" s="418" t="s">
        <v>19</v>
      </c>
      <c r="N189" s="417" t="s">
        <v>18</v>
      </c>
      <c r="O189" s="418" t="s">
        <v>19</v>
      </c>
      <c r="P189" s="417" t="s">
        <v>18</v>
      </c>
      <c r="Q189" s="418" t="s">
        <v>19</v>
      </c>
    </row>
    <row r="190" spans="1:130" ht="16.350000000000001" customHeight="1" x14ac:dyDescent="0.25">
      <c r="A190" s="2313" t="s">
        <v>195</v>
      </c>
      <c r="B190" s="2314"/>
      <c r="C190" s="79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3">SUM(F191+H191+J191+L191+N191+P191)</f>
        <v>0</v>
      </c>
      <c r="E191" s="420">
        <f t="shared" si="33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297" t="s">
        <v>197</v>
      </c>
      <c r="B192" s="2298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4">SUM(F190:F191)</f>
        <v>0</v>
      </c>
      <c r="G192" s="327">
        <f t="shared" si="34"/>
        <v>0</v>
      </c>
      <c r="H192" s="258">
        <f t="shared" si="34"/>
        <v>0</v>
      </c>
      <c r="I192" s="327">
        <f t="shared" si="34"/>
        <v>0</v>
      </c>
      <c r="J192" s="258">
        <f t="shared" si="34"/>
        <v>0</v>
      </c>
      <c r="K192" s="327">
        <f t="shared" si="34"/>
        <v>0</v>
      </c>
      <c r="L192" s="258">
        <f t="shared" si="34"/>
        <v>0</v>
      </c>
      <c r="M192" s="327">
        <f t="shared" si="34"/>
        <v>0</v>
      </c>
      <c r="N192" s="258">
        <f t="shared" si="34"/>
        <v>0</v>
      </c>
      <c r="O192" s="327">
        <f t="shared" si="34"/>
        <v>0</v>
      </c>
      <c r="P192" s="258">
        <f t="shared" si="34"/>
        <v>0</v>
      </c>
      <c r="Q192" s="327">
        <f t="shared" si="34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315" t="s">
        <v>199</v>
      </c>
      <c r="B194" s="2316"/>
      <c r="C194" s="2321" t="s">
        <v>64</v>
      </c>
      <c r="D194" s="2322"/>
      <c r="E194" s="2323"/>
      <c r="F194" s="2327" t="s">
        <v>28</v>
      </c>
      <c r="G194" s="2327"/>
      <c r="H194" s="2327"/>
      <c r="I194" s="2327"/>
      <c r="J194" s="2327"/>
      <c r="K194" s="2327"/>
      <c r="L194" s="2327"/>
      <c r="M194" s="2327"/>
      <c r="N194" s="2327"/>
      <c r="O194" s="2327"/>
      <c r="P194" s="2327"/>
      <c r="Q194" s="2327"/>
      <c r="R194" s="2327"/>
      <c r="S194" s="2327"/>
      <c r="T194" s="2327"/>
      <c r="U194" s="2327"/>
      <c r="V194" s="2327"/>
      <c r="W194" s="2327"/>
      <c r="X194" s="2327"/>
      <c r="Y194" s="2327"/>
      <c r="Z194" s="2327"/>
      <c r="AA194" s="2327"/>
      <c r="AB194" s="2327"/>
      <c r="AC194" s="2328"/>
      <c r="AD194" s="2340" t="s">
        <v>200</v>
      </c>
      <c r="AE194" s="2341"/>
    </row>
    <row r="195" spans="1:130" ht="21" customHeight="1" x14ac:dyDescent="0.25">
      <c r="A195" s="2317"/>
      <c r="B195" s="2318"/>
      <c r="C195" s="2324"/>
      <c r="D195" s="2325"/>
      <c r="E195" s="2326"/>
      <c r="F195" s="2344" t="s">
        <v>201</v>
      </c>
      <c r="G195" s="2345"/>
      <c r="H195" s="2319" t="s">
        <v>202</v>
      </c>
      <c r="I195" s="2320"/>
      <c r="J195" s="2319" t="s">
        <v>203</v>
      </c>
      <c r="K195" s="2320"/>
      <c r="L195" s="2319" t="s">
        <v>204</v>
      </c>
      <c r="M195" s="2320"/>
      <c r="N195" s="2319" t="s">
        <v>205</v>
      </c>
      <c r="O195" s="2320"/>
      <c r="P195" s="2319" t="s">
        <v>206</v>
      </c>
      <c r="Q195" s="2320"/>
      <c r="R195" s="2319" t="s">
        <v>207</v>
      </c>
      <c r="S195" s="2320"/>
      <c r="T195" s="2329" t="s">
        <v>208</v>
      </c>
      <c r="U195" s="2329"/>
      <c r="V195" s="2329" t="s">
        <v>209</v>
      </c>
      <c r="W195" s="2329"/>
      <c r="X195" s="2329" t="s">
        <v>210</v>
      </c>
      <c r="Y195" s="2329"/>
      <c r="Z195" s="2310" t="s">
        <v>114</v>
      </c>
      <c r="AA195" s="2311"/>
      <c r="AB195" s="2310" t="s">
        <v>115</v>
      </c>
      <c r="AC195" s="2330"/>
      <c r="AD195" s="2342"/>
      <c r="AE195" s="2343"/>
    </row>
    <row r="196" spans="1:130" ht="16.350000000000001" customHeight="1" x14ac:dyDescent="0.25">
      <c r="A196" s="2319"/>
      <c r="B196" s="2320"/>
      <c r="C196" s="421" t="s">
        <v>211</v>
      </c>
      <c r="D196" s="422" t="s">
        <v>18</v>
      </c>
      <c r="E196" s="423" t="s">
        <v>19</v>
      </c>
      <c r="F196" s="424" t="s">
        <v>18</v>
      </c>
      <c r="G196" s="425" t="s">
        <v>19</v>
      </c>
      <c r="H196" s="424" t="s">
        <v>18</v>
      </c>
      <c r="I196" s="425" t="s">
        <v>19</v>
      </c>
      <c r="J196" s="424" t="s">
        <v>18</v>
      </c>
      <c r="K196" s="425" t="s">
        <v>19</v>
      </c>
      <c r="L196" s="424" t="s">
        <v>18</v>
      </c>
      <c r="M196" s="425" t="s">
        <v>19</v>
      </c>
      <c r="N196" s="424" t="s">
        <v>18</v>
      </c>
      <c r="O196" s="425" t="s">
        <v>19</v>
      </c>
      <c r="P196" s="424" t="s">
        <v>18</v>
      </c>
      <c r="Q196" s="425" t="s">
        <v>19</v>
      </c>
      <c r="R196" s="424" t="s">
        <v>18</v>
      </c>
      <c r="S196" s="425" t="s">
        <v>19</v>
      </c>
      <c r="T196" s="424" t="s">
        <v>18</v>
      </c>
      <c r="U196" s="425" t="s">
        <v>19</v>
      </c>
      <c r="V196" s="424" t="s">
        <v>18</v>
      </c>
      <c r="W196" s="425" t="s">
        <v>19</v>
      </c>
      <c r="X196" s="424" t="s">
        <v>18</v>
      </c>
      <c r="Y196" s="425" t="s">
        <v>19</v>
      </c>
      <c r="Z196" s="424" t="s">
        <v>18</v>
      </c>
      <c r="AA196" s="425" t="s">
        <v>19</v>
      </c>
      <c r="AB196" s="424" t="s">
        <v>18</v>
      </c>
      <c r="AC196" s="426" t="s">
        <v>19</v>
      </c>
      <c r="AD196" s="427" t="s">
        <v>18</v>
      </c>
      <c r="AE196" s="425" t="s">
        <v>19</v>
      </c>
    </row>
    <row r="197" spans="1:130" ht="16.350000000000001" customHeight="1" x14ac:dyDescent="0.25">
      <c r="A197" s="2331" t="s">
        <v>212</v>
      </c>
      <c r="B197" s="428" t="s">
        <v>129</v>
      </c>
      <c r="C197" s="429">
        <f>SUM(D197+E197)</f>
        <v>0</v>
      </c>
      <c r="D197" s="430">
        <f>SUM(F197+H197+J197+L197+N197+P197+R197+T197+V197+X197+Z197+AB197)</f>
        <v>0</v>
      </c>
      <c r="E197" s="431">
        <f>SUM(G197+I197+K197+M197+O197+Q197+S197+U197+W197+Y197+AA197+AC197)</f>
        <v>0</v>
      </c>
      <c r="F197" s="432"/>
      <c r="G197" s="433"/>
      <c r="H197" s="432"/>
      <c r="I197" s="433"/>
      <c r="J197" s="432"/>
      <c r="K197" s="433"/>
      <c r="L197" s="432"/>
      <c r="M197" s="433"/>
      <c r="N197" s="432"/>
      <c r="O197" s="433"/>
      <c r="P197" s="432"/>
      <c r="Q197" s="434"/>
      <c r="R197" s="432"/>
      <c r="S197" s="434"/>
      <c r="T197" s="432"/>
      <c r="U197" s="433"/>
      <c r="V197" s="432"/>
      <c r="W197" s="433"/>
      <c r="X197" s="432"/>
      <c r="Y197" s="434"/>
      <c r="Z197" s="432"/>
      <c r="AA197" s="434"/>
      <c r="AB197" s="432"/>
      <c r="AC197" s="435"/>
      <c r="AD197" s="433"/>
      <c r="AE197" s="434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437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333" t="s">
        <v>214</v>
      </c>
      <c r="B199" s="2334"/>
      <c r="C199" s="445">
        <f>SUM(D199+E199)</f>
        <v>0</v>
      </c>
      <c r="D199" s="446">
        <f>SUM(D197+D198)</f>
        <v>0</v>
      </c>
      <c r="E199" s="447">
        <f>SUM(E197+E198)</f>
        <v>0</v>
      </c>
      <c r="F199" s="445">
        <f>SUM(F197+F198)</f>
        <v>0</v>
      </c>
      <c r="G199" s="448">
        <f t="shared" ref="G199:AC199" si="35">SUM(G197+G198)</f>
        <v>0</v>
      </c>
      <c r="H199" s="445">
        <f t="shared" si="35"/>
        <v>0</v>
      </c>
      <c r="I199" s="448">
        <f t="shared" si="35"/>
        <v>0</v>
      </c>
      <c r="J199" s="445">
        <f t="shared" si="35"/>
        <v>0</v>
      </c>
      <c r="K199" s="448">
        <f t="shared" si="35"/>
        <v>0</v>
      </c>
      <c r="L199" s="445">
        <f t="shared" si="35"/>
        <v>0</v>
      </c>
      <c r="M199" s="448">
        <f t="shared" si="35"/>
        <v>0</v>
      </c>
      <c r="N199" s="445">
        <f t="shared" si="35"/>
        <v>0</v>
      </c>
      <c r="O199" s="448">
        <f t="shared" si="35"/>
        <v>0</v>
      </c>
      <c r="P199" s="445">
        <f t="shared" si="35"/>
        <v>0</v>
      </c>
      <c r="Q199" s="448">
        <f t="shared" si="35"/>
        <v>0</v>
      </c>
      <c r="R199" s="445">
        <f t="shared" si="35"/>
        <v>0</v>
      </c>
      <c r="S199" s="448">
        <f t="shared" si="35"/>
        <v>0</v>
      </c>
      <c r="T199" s="445">
        <f t="shared" si="35"/>
        <v>0</v>
      </c>
      <c r="U199" s="448">
        <f t="shared" si="35"/>
        <v>0</v>
      </c>
      <c r="V199" s="445">
        <f t="shared" si="35"/>
        <v>0</v>
      </c>
      <c r="W199" s="448">
        <f t="shared" si="35"/>
        <v>0</v>
      </c>
      <c r="X199" s="445">
        <f t="shared" si="35"/>
        <v>0</v>
      </c>
      <c r="Y199" s="448">
        <f t="shared" si="35"/>
        <v>0</v>
      </c>
      <c r="Z199" s="445">
        <f t="shared" si="35"/>
        <v>0</v>
      </c>
      <c r="AA199" s="448">
        <f t="shared" si="35"/>
        <v>0</v>
      </c>
      <c r="AB199" s="445">
        <f t="shared" si="35"/>
        <v>0</v>
      </c>
      <c r="AC199" s="449">
        <f t="shared" si="35"/>
        <v>0</v>
      </c>
      <c r="AD199" s="450">
        <f>SUM(AD197+AD198)</f>
        <v>0</v>
      </c>
      <c r="AE199" s="448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315" t="s">
        <v>216</v>
      </c>
      <c r="B201" s="2316"/>
      <c r="C201" s="2321" t="s">
        <v>64</v>
      </c>
      <c r="D201" s="2322"/>
      <c r="E201" s="2323"/>
      <c r="F201" s="2335" t="s">
        <v>28</v>
      </c>
      <c r="G201" s="2336"/>
      <c r="H201" s="2336"/>
      <c r="I201" s="2336"/>
      <c r="J201" s="2336"/>
      <c r="K201" s="2336"/>
      <c r="L201" s="2336"/>
      <c r="M201" s="2336"/>
      <c r="N201" s="2336"/>
      <c r="O201" s="2337"/>
      <c r="P201" s="2338" t="s">
        <v>217</v>
      </c>
      <c r="Q201" s="2316"/>
      <c r="R201" s="2338" t="s">
        <v>67</v>
      </c>
      <c r="S201" s="2316"/>
      <c r="T201" s="2335" t="s">
        <v>218</v>
      </c>
      <c r="U201" s="2336"/>
      <c r="V201" s="2336"/>
      <c r="W201" s="2354"/>
    </row>
    <row r="202" spans="1:130" ht="15.75" customHeight="1" x14ac:dyDescent="0.25">
      <c r="A202" s="2317"/>
      <c r="B202" s="2318"/>
      <c r="C202" s="2324"/>
      <c r="D202" s="2325"/>
      <c r="E202" s="2326"/>
      <c r="F202" s="2355" t="s">
        <v>30</v>
      </c>
      <c r="G202" s="2355"/>
      <c r="H202" s="2355" t="s">
        <v>31</v>
      </c>
      <c r="I202" s="2355"/>
      <c r="J202" s="2355" t="s">
        <v>134</v>
      </c>
      <c r="K202" s="2355"/>
      <c r="L202" s="2355" t="s">
        <v>219</v>
      </c>
      <c r="M202" s="2355"/>
      <c r="N202" s="2355" t="s">
        <v>220</v>
      </c>
      <c r="O202" s="2356"/>
      <c r="P202" s="2339"/>
      <c r="Q202" s="2320"/>
      <c r="R202" s="2339"/>
      <c r="S202" s="2320"/>
      <c r="T202" s="2331" t="s">
        <v>221</v>
      </c>
      <c r="U202" s="2357" t="s">
        <v>222</v>
      </c>
      <c r="V202" s="2331" t="s">
        <v>223</v>
      </c>
      <c r="W202" s="2331" t="s">
        <v>224</v>
      </c>
    </row>
    <row r="203" spans="1:130" s="451" customFormat="1" ht="30.75" customHeight="1" x14ac:dyDescent="0.25">
      <c r="A203" s="2319"/>
      <c r="B203" s="2320"/>
      <c r="C203" s="421" t="s">
        <v>211</v>
      </c>
      <c r="D203" s="422" t="s">
        <v>18</v>
      </c>
      <c r="E203" s="423" t="s">
        <v>19</v>
      </c>
      <c r="F203" s="424" t="s">
        <v>18</v>
      </c>
      <c r="G203" s="425" t="s">
        <v>19</v>
      </c>
      <c r="H203" s="424" t="s">
        <v>18</v>
      </c>
      <c r="I203" s="425" t="s">
        <v>19</v>
      </c>
      <c r="J203" s="424" t="s">
        <v>18</v>
      </c>
      <c r="K203" s="425" t="s">
        <v>19</v>
      </c>
      <c r="L203" s="424" t="s">
        <v>18</v>
      </c>
      <c r="M203" s="425" t="s">
        <v>19</v>
      </c>
      <c r="N203" s="424" t="s">
        <v>18</v>
      </c>
      <c r="O203" s="426" t="s">
        <v>19</v>
      </c>
      <c r="P203" s="427" t="s">
        <v>18</v>
      </c>
      <c r="Q203" s="425" t="s">
        <v>19</v>
      </c>
      <c r="R203" s="427" t="s">
        <v>18</v>
      </c>
      <c r="S203" s="425" t="s">
        <v>19</v>
      </c>
      <c r="T203" s="2332"/>
      <c r="U203" s="2358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346" t="s">
        <v>225</v>
      </c>
      <c r="B204" s="2347"/>
      <c r="C204" s="445">
        <f>SUM(D204+E204)</f>
        <v>0</v>
      </c>
      <c r="D204" s="446">
        <f>SUM(F204+H204+J204+L204+N204)</f>
        <v>0</v>
      </c>
      <c r="E204" s="447">
        <f>SUM(G204+I204+K204+M204+O204)</f>
        <v>0</v>
      </c>
      <c r="F204" s="452"/>
      <c r="G204" s="453"/>
      <c r="H204" s="452"/>
      <c r="I204" s="453"/>
      <c r="J204" s="452"/>
      <c r="K204" s="453"/>
      <c r="L204" s="452"/>
      <c r="M204" s="453"/>
      <c r="N204" s="452"/>
      <c r="O204" s="454"/>
      <c r="P204" s="453"/>
      <c r="Q204" s="455"/>
      <c r="R204" s="453"/>
      <c r="S204" s="455"/>
      <c r="T204" s="456"/>
      <c r="U204" s="455"/>
      <c r="V204" s="456"/>
      <c r="W204" s="456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315" t="s">
        <v>216</v>
      </c>
      <c r="B206" s="2316"/>
      <c r="C206" s="2348" t="s">
        <v>32</v>
      </c>
      <c r="D206" s="2349"/>
    </row>
    <row r="207" spans="1:130" ht="23.25" customHeight="1" x14ac:dyDescent="0.25">
      <c r="A207" s="2319"/>
      <c r="B207" s="2320"/>
      <c r="C207" s="424" t="s">
        <v>18</v>
      </c>
      <c r="D207" s="425" t="s">
        <v>19</v>
      </c>
    </row>
    <row r="208" spans="1:130" ht="21.95" customHeight="1" x14ac:dyDescent="0.25">
      <c r="A208" s="2350" t="s">
        <v>227</v>
      </c>
      <c r="B208" s="2351"/>
      <c r="C208" s="432"/>
      <c r="D208" s="434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359" t="s">
        <v>230</v>
      </c>
      <c r="B211" s="2360"/>
      <c r="C211" s="459"/>
      <c r="D211" s="460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315" t="s">
        <v>232</v>
      </c>
      <c r="B213" s="2316"/>
      <c r="C213" s="2348" t="s">
        <v>233</v>
      </c>
      <c r="D213" s="2361"/>
      <c r="E213" s="2349"/>
      <c r="F213" s="461"/>
    </row>
    <row r="214" spans="1:6" x14ac:dyDescent="0.25">
      <c r="A214" s="2317"/>
      <c r="B214" s="2318"/>
      <c r="C214" s="2362" t="s">
        <v>234</v>
      </c>
      <c r="D214" s="2348" t="s">
        <v>235</v>
      </c>
      <c r="E214" s="2349"/>
      <c r="F214" s="461"/>
    </row>
    <row r="215" spans="1:6" ht="21" x14ac:dyDescent="0.25">
      <c r="A215" s="2319"/>
      <c r="B215" s="2320"/>
      <c r="C215" s="2363"/>
      <c r="D215" s="462" t="s">
        <v>236</v>
      </c>
      <c r="E215" s="425" t="s">
        <v>237</v>
      </c>
      <c r="F215" s="461"/>
    </row>
    <row r="216" spans="1:6" x14ac:dyDescent="0.25">
      <c r="A216" s="2350" t="s">
        <v>238</v>
      </c>
      <c r="B216" s="2351"/>
      <c r="C216" s="463"/>
      <c r="D216" s="432"/>
      <c r="E216" s="434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359" t="s">
        <v>242</v>
      </c>
      <c r="B220" s="2360"/>
      <c r="C220" s="467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t="19.5" hidden="1" customHeight="1" x14ac:dyDescent="0.25">
      <c r="A256" s="470">
        <f>SUM(F12:Y14,F19:R40,F45:Q48,F54:I56,F61:O67,C73:C76,C80:E80,C83:E86,F91:I95,F102:Q109,F114:AA143,F145:AA154,F160:AM165,F170:O175,F180:Q182,F190:Q191,F197:S198,F204:W204,C208:D211)</f>
        <v>1639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C216:E220 F190:Q191 F197:AE198 F204:W204 C208:D211 F180:Q183" xr:uid="{00000000-0002-0000-0000-000000000000}">
      <formula1>0</formula1>
      <formula2>1E+29</formula2>
    </dataValidation>
    <dataValidation type="whole" allowBlank="1" showInputMessage="1" showErrorMessage="1" sqref="A194:E199 F194:F196 G195:AC196 AD196:AE196 F199:AE199" xr:uid="{00000000-0002-0000-0000-000001000000}">
      <formula1>0</formula1>
      <formula2>1E+29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",[10]NOMBRE!B2," - ","( ",[10]NOMBRE!C2,[10]NOMBRE!D2,[10]NOMBRE!E2,[10]NOMBRE!F2,[10]NOMBRE!G2,"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",[10]NOMBRE!B6," - ","( ",[10]NOMBRE!C6,[10]NOMBRE!D6," )")</f>
        <v>MES: SEPTIEMBRE - ( 09 )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",[10]NOMBRE!B7)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10" t="s">
        <v>3</v>
      </c>
      <c r="B8" s="511"/>
      <c r="C8" s="511"/>
      <c r="D8" s="511"/>
      <c r="E8" s="511"/>
      <c r="F8" s="19"/>
      <c r="G8" s="20"/>
      <c r="H8" s="494"/>
      <c r="I8" s="495"/>
      <c r="J8" s="20"/>
      <c r="K8" s="728"/>
      <c r="L8" s="20"/>
      <c r="M8" s="494"/>
      <c r="N8" s="495"/>
      <c r="O8" s="495"/>
      <c r="P8" s="487"/>
      <c r="Q8" s="20"/>
      <c r="R8" s="494"/>
      <c r="S8" s="494"/>
      <c r="T8" s="494"/>
      <c r="U8" s="494"/>
      <c r="V8" s="494"/>
      <c r="W8" s="494"/>
      <c r="X8" s="494"/>
      <c r="Y8" s="495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3048" t="s">
        <v>4</v>
      </c>
      <c r="B9" s="3048"/>
      <c r="C9" s="3050" t="s">
        <v>5</v>
      </c>
      <c r="D9" s="3051"/>
      <c r="E9" s="3049"/>
      <c r="F9" s="3046" t="s">
        <v>6</v>
      </c>
      <c r="G9" s="3052"/>
      <c r="H9" s="3052"/>
      <c r="I9" s="3052"/>
      <c r="J9" s="3052"/>
      <c r="K9" s="3052"/>
      <c r="L9" s="3052"/>
      <c r="M9" s="3052"/>
      <c r="N9" s="3052"/>
      <c r="O9" s="3052"/>
      <c r="P9" s="3052"/>
      <c r="Q9" s="3052"/>
      <c r="R9" s="3052"/>
      <c r="S9" s="3052"/>
      <c r="T9" s="3052"/>
      <c r="U9" s="3052"/>
      <c r="V9" s="3052"/>
      <c r="W9" s="3052"/>
      <c r="X9" s="3052"/>
      <c r="Y9" s="3047"/>
      <c r="Z9" s="729"/>
      <c r="AA9" s="730"/>
    </row>
    <row r="10" spans="1:130" ht="16.350000000000001" customHeight="1" x14ac:dyDescent="0.25">
      <c r="A10" s="3048"/>
      <c r="B10" s="3048"/>
      <c r="C10" s="2979"/>
      <c r="D10" s="2383"/>
      <c r="E10" s="2980"/>
      <c r="F10" s="3046" t="s">
        <v>7</v>
      </c>
      <c r="G10" s="3047"/>
      <c r="H10" s="3046" t="s">
        <v>8</v>
      </c>
      <c r="I10" s="3047"/>
      <c r="J10" s="3046" t="s">
        <v>9</v>
      </c>
      <c r="K10" s="3047"/>
      <c r="L10" s="3046" t="s">
        <v>10</v>
      </c>
      <c r="M10" s="3047"/>
      <c r="N10" s="3046" t="s">
        <v>11</v>
      </c>
      <c r="O10" s="3047"/>
      <c r="P10" s="3046" t="s">
        <v>12</v>
      </c>
      <c r="Q10" s="3047"/>
      <c r="R10" s="3046" t="s">
        <v>13</v>
      </c>
      <c r="S10" s="3047"/>
      <c r="T10" s="3046" t="s">
        <v>14</v>
      </c>
      <c r="U10" s="3047"/>
      <c r="V10" s="3046" t="s">
        <v>15</v>
      </c>
      <c r="W10" s="3047"/>
      <c r="X10" s="3046" t="s">
        <v>16</v>
      </c>
      <c r="Y10" s="3047"/>
      <c r="Z10" s="489"/>
      <c r="AA10" s="7"/>
    </row>
    <row r="11" spans="1:130" ht="16.350000000000001" customHeight="1" x14ac:dyDescent="0.25">
      <c r="A11" s="3048"/>
      <c r="B11" s="3048"/>
      <c r="C11" s="731" t="s">
        <v>17</v>
      </c>
      <c r="D11" s="732" t="s">
        <v>18</v>
      </c>
      <c r="E11" s="733" t="s">
        <v>19</v>
      </c>
      <c r="F11" s="734" t="s">
        <v>18</v>
      </c>
      <c r="G11" s="733" t="s">
        <v>19</v>
      </c>
      <c r="H11" s="734" t="s">
        <v>18</v>
      </c>
      <c r="I11" s="733" t="s">
        <v>19</v>
      </c>
      <c r="J11" s="734" t="s">
        <v>18</v>
      </c>
      <c r="K11" s="733" t="s">
        <v>19</v>
      </c>
      <c r="L11" s="734" t="s">
        <v>18</v>
      </c>
      <c r="M11" s="733" t="s">
        <v>19</v>
      </c>
      <c r="N11" s="734" t="s">
        <v>18</v>
      </c>
      <c r="O11" s="733" t="s">
        <v>19</v>
      </c>
      <c r="P11" s="734" t="s">
        <v>18</v>
      </c>
      <c r="Q11" s="733" t="s">
        <v>19</v>
      </c>
      <c r="R11" s="734" t="s">
        <v>18</v>
      </c>
      <c r="S11" s="733" t="s">
        <v>19</v>
      </c>
      <c r="T11" s="734" t="s">
        <v>18</v>
      </c>
      <c r="U11" s="733" t="s">
        <v>19</v>
      </c>
      <c r="V11" s="734" t="s">
        <v>18</v>
      </c>
      <c r="W11" s="733" t="s">
        <v>19</v>
      </c>
      <c r="X11" s="734" t="s">
        <v>18</v>
      </c>
      <c r="Y11" s="733" t="s">
        <v>19</v>
      </c>
      <c r="Z11" s="735"/>
      <c r="AA11" s="736"/>
    </row>
    <row r="12" spans="1:130" ht="16.350000000000001" customHeight="1" x14ac:dyDescent="0.25">
      <c r="A12" s="3048" t="s">
        <v>20</v>
      </c>
      <c r="B12" s="3048"/>
      <c r="C12" s="737">
        <f>SUM(D12+E12)</f>
        <v>0</v>
      </c>
      <c r="D12" s="738">
        <f>SUM(F12+H12+J12+L12+N12+P12+R12+T12+V12+X12)</f>
        <v>0</v>
      </c>
      <c r="E12" s="739">
        <f>SUM(G12+I12+K12+M12+O12+Q12+S12+U12+W12+Y12)</f>
        <v>0</v>
      </c>
      <c r="F12" s="740"/>
      <c r="G12" s="741"/>
      <c r="H12" s="740"/>
      <c r="I12" s="741"/>
      <c r="J12" s="740"/>
      <c r="K12" s="741"/>
      <c r="L12" s="740"/>
      <c r="M12" s="741"/>
      <c r="N12" s="740"/>
      <c r="O12" s="741"/>
      <c r="P12" s="740"/>
      <c r="Q12" s="741"/>
      <c r="R12" s="740"/>
      <c r="S12" s="741"/>
      <c r="T12" s="740"/>
      <c r="U12" s="741"/>
      <c r="V12" s="740"/>
      <c r="W12" s="741"/>
      <c r="X12" s="740"/>
      <c r="Y12" s="741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3049" t="s">
        <v>21</v>
      </c>
      <c r="B13" s="634" t="s">
        <v>22</v>
      </c>
      <c r="C13" s="551">
        <f>SUM(D13+E13)</f>
        <v>0</v>
      </c>
      <c r="D13" s="44">
        <f>SUM(F13+H13+J13+L13+N13+P13+R13+T13+V13+X13)</f>
        <v>0</v>
      </c>
      <c r="E13" s="742">
        <f>SUM(G13+I13+K13+M13+O13+Q13+S13+U13+W13+Y13)</f>
        <v>0</v>
      </c>
      <c r="F13" s="549"/>
      <c r="G13" s="743"/>
      <c r="H13" s="549"/>
      <c r="I13" s="743"/>
      <c r="J13" s="549"/>
      <c r="K13" s="743"/>
      <c r="L13" s="549"/>
      <c r="M13" s="743"/>
      <c r="N13" s="549"/>
      <c r="O13" s="743"/>
      <c r="P13" s="549"/>
      <c r="Q13" s="743"/>
      <c r="R13" s="549"/>
      <c r="S13" s="743"/>
      <c r="T13" s="549"/>
      <c r="U13" s="743"/>
      <c r="V13" s="549"/>
      <c r="W13" s="743"/>
      <c r="X13" s="549"/>
      <c r="Y13" s="743"/>
      <c r="Z13" s="482"/>
      <c r="AA13" s="730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980"/>
      <c r="B14" s="613" t="s">
        <v>23</v>
      </c>
      <c r="C14" s="49">
        <f>SUM(D14+E14)</f>
        <v>0</v>
      </c>
      <c r="D14" s="744">
        <f t="shared" ref="D14" si="0">SUM(F14+H14+J14+L14+N14+P14+R14+T14+V14+X14)</f>
        <v>0</v>
      </c>
      <c r="E14" s="51">
        <f>SUM(G14+I14+K14+M14+O14+Q14+S14+U14+W14+Y14)</f>
        <v>0</v>
      </c>
      <c r="F14" s="745"/>
      <c r="G14" s="746"/>
      <c r="H14" s="54"/>
      <c r="I14" s="55"/>
      <c r="J14" s="54"/>
      <c r="K14" s="55"/>
      <c r="L14" s="745"/>
      <c r="M14" s="746"/>
      <c r="N14" s="745"/>
      <c r="O14" s="746"/>
      <c r="P14" s="745"/>
      <c r="Q14" s="746"/>
      <c r="R14" s="745"/>
      <c r="S14" s="746"/>
      <c r="T14" s="745"/>
      <c r="U14" s="747"/>
      <c r="V14" s="745"/>
      <c r="W14" s="747"/>
      <c r="X14" s="745"/>
      <c r="Y14" s="746"/>
      <c r="Z14" s="482"/>
      <c r="AA14" s="493"/>
    </row>
    <row r="15" spans="1:130" ht="31.35" customHeight="1" x14ac:dyDescent="0.25">
      <c r="A15" s="505" t="s">
        <v>24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19"/>
      <c r="Q15" s="612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3054" t="s">
        <v>25</v>
      </c>
      <c r="B16" s="3054" t="s">
        <v>26</v>
      </c>
      <c r="C16" s="3050" t="s">
        <v>27</v>
      </c>
      <c r="D16" s="3051"/>
      <c r="E16" s="3049"/>
      <c r="F16" s="3056" t="s">
        <v>28</v>
      </c>
      <c r="G16" s="3057"/>
      <c r="H16" s="3057"/>
      <c r="I16" s="3057"/>
      <c r="J16" s="3057"/>
      <c r="K16" s="3057"/>
      <c r="L16" s="3057"/>
      <c r="M16" s="3057"/>
      <c r="N16" s="3057"/>
      <c r="O16" s="3057"/>
      <c r="P16" s="3057"/>
      <c r="Q16" s="3058"/>
      <c r="R16" s="3049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979"/>
      <c r="D17" s="2496"/>
      <c r="E17" s="2495"/>
      <c r="F17" s="3046" t="s">
        <v>30</v>
      </c>
      <c r="G17" s="3047"/>
      <c r="H17" s="3046" t="s">
        <v>31</v>
      </c>
      <c r="I17" s="3047"/>
      <c r="J17" s="3046" t="s">
        <v>15</v>
      </c>
      <c r="K17" s="3047"/>
      <c r="L17" s="3046" t="s">
        <v>32</v>
      </c>
      <c r="M17" s="3047"/>
      <c r="N17" s="3046" t="s">
        <v>33</v>
      </c>
      <c r="O17" s="3047"/>
      <c r="P17" s="3046" t="s">
        <v>34</v>
      </c>
      <c r="Q17" s="3053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257"/>
      <c r="B18" s="2257"/>
      <c r="C18" s="748" t="s">
        <v>17</v>
      </c>
      <c r="D18" s="749" t="s">
        <v>18</v>
      </c>
      <c r="E18" s="733" t="s">
        <v>19</v>
      </c>
      <c r="F18" s="731" t="s">
        <v>18</v>
      </c>
      <c r="G18" s="733" t="s">
        <v>19</v>
      </c>
      <c r="H18" s="731" t="s">
        <v>18</v>
      </c>
      <c r="I18" s="733" t="s">
        <v>19</v>
      </c>
      <c r="J18" s="731" t="s">
        <v>18</v>
      </c>
      <c r="K18" s="733" t="s">
        <v>19</v>
      </c>
      <c r="L18" s="731" t="s">
        <v>18</v>
      </c>
      <c r="M18" s="733" t="s">
        <v>19</v>
      </c>
      <c r="N18" s="731" t="s">
        <v>18</v>
      </c>
      <c r="O18" s="733" t="s">
        <v>19</v>
      </c>
      <c r="P18" s="731" t="s">
        <v>18</v>
      </c>
      <c r="Q18" s="750" t="s">
        <v>19</v>
      </c>
      <c r="R18" s="2495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3046" t="s">
        <v>35</v>
      </c>
      <c r="B19" s="3047"/>
      <c r="C19" s="751">
        <f>SUM(D19+E19)</f>
        <v>0</v>
      </c>
      <c r="D19" s="752">
        <f>SUM(F19+H19+J19+L19+N19+P19)</f>
        <v>0</v>
      </c>
      <c r="E19" s="753">
        <f>SUM(G19+I19+K19+M19+O19+Q19)</f>
        <v>0</v>
      </c>
      <c r="F19" s="740"/>
      <c r="G19" s="754"/>
      <c r="H19" s="740"/>
      <c r="I19" s="754"/>
      <c r="J19" s="740"/>
      <c r="K19" s="754"/>
      <c r="L19" s="740"/>
      <c r="M19" s="754"/>
      <c r="N19" s="755"/>
      <c r="O19" s="754"/>
      <c r="P19" s="755"/>
      <c r="Q19" s="756"/>
      <c r="R19" s="741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3054" t="s">
        <v>36</v>
      </c>
      <c r="B20" s="550" t="s">
        <v>22</v>
      </c>
      <c r="C20" s="551">
        <f>SUM(D20+E20)</f>
        <v>0</v>
      </c>
      <c r="D20" s="71">
        <f t="shared" ref="D20:E35" si="1">SUM(F20+H20+J20+L20+N20+P20)</f>
        <v>0</v>
      </c>
      <c r="E20" s="742">
        <f t="shared" si="1"/>
        <v>0</v>
      </c>
      <c r="F20" s="586"/>
      <c r="G20" s="73"/>
      <c r="H20" s="586"/>
      <c r="I20" s="73"/>
      <c r="J20" s="586"/>
      <c r="K20" s="73"/>
      <c r="L20" s="586"/>
      <c r="M20" s="73"/>
      <c r="N20" s="349"/>
      <c r="O20" s="73"/>
      <c r="P20" s="349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619" t="s">
        <v>37</v>
      </c>
      <c r="C21" s="598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610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257"/>
      <c r="B23" s="611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3055" t="s">
        <v>40</v>
      </c>
      <c r="B24" s="550" t="s">
        <v>41</v>
      </c>
      <c r="C24" s="551">
        <f t="shared" si="2"/>
        <v>0</v>
      </c>
      <c r="D24" s="71">
        <f t="shared" si="1"/>
        <v>0</v>
      </c>
      <c r="E24" s="589">
        <f t="shared" si="1"/>
        <v>0</v>
      </c>
      <c r="F24" s="549"/>
      <c r="G24" s="96"/>
      <c r="H24" s="549"/>
      <c r="I24" s="96"/>
      <c r="J24" s="549"/>
      <c r="K24" s="96"/>
      <c r="L24" s="549"/>
      <c r="M24" s="96"/>
      <c r="N24" s="591"/>
      <c r="O24" s="96"/>
      <c r="P24" s="591"/>
      <c r="Q24" s="98"/>
      <c r="R24" s="592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474" t="s">
        <v>42</v>
      </c>
      <c r="C25" s="598">
        <f t="shared" si="2"/>
        <v>0</v>
      </c>
      <c r="D25" s="80">
        <f t="shared" si="1"/>
        <v>0</v>
      </c>
      <c r="E25" s="473">
        <f t="shared" si="1"/>
        <v>0</v>
      </c>
      <c r="F25" s="586"/>
      <c r="G25" s="73"/>
      <c r="H25" s="586"/>
      <c r="I25" s="73"/>
      <c r="J25" s="586"/>
      <c r="K25" s="73"/>
      <c r="L25" s="586"/>
      <c r="M25" s="73"/>
      <c r="N25" s="349"/>
      <c r="O25" s="73"/>
      <c r="P25" s="349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474" t="s">
        <v>43</v>
      </c>
      <c r="C26" s="598">
        <f t="shared" si="2"/>
        <v>0</v>
      </c>
      <c r="D26" s="80">
        <f t="shared" si="1"/>
        <v>0</v>
      </c>
      <c r="E26" s="473">
        <f t="shared" si="1"/>
        <v>0</v>
      </c>
      <c r="F26" s="586"/>
      <c r="G26" s="73"/>
      <c r="H26" s="586"/>
      <c r="I26" s="73"/>
      <c r="J26" s="586"/>
      <c r="K26" s="73"/>
      <c r="L26" s="586"/>
      <c r="M26" s="73"/>
      <c r="N26" s="349"/>
      <c r="O26" s="73"/>
      <c r="P26" s="349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475" t="s">
        <v>44</v>
      </c>
      <c r="C27" s="647">
        <f t="shared" si="2"/>
        <v>0</v>
      </c>
      <c r="D27" s="102">
        <f t="shared" si="1"/>
        <v>0</v>
      </c>
      <c r="E27" s="476">
        <f t="shared" si="1"/>
        <v>0</v>
      </c>
      <c r="F27" s="586"/>
      <c r="G27" s="73"/>
      <c r="H27" s="586"/>
      <c r="I27" s="73"/>
      <c r="J27" s="586"/>
      <c r="K27" s="73"/>
      <c r="L27" s="586"/>
      <c r="M27" s="73"/>
      <c r="N27" s="349"/>
      <c r="O27" s="73"/>
      <c r="P27" s="349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475" t="s">
        <v>45</v>
      </c>
      <c r="C28" s="647">
        <f t="shared" si="2"/>
        <v>0</v>
      </c>
      <c r="D28" s="102">
        <f t="shared" si="1"/>
        <v>0</v>
      </c>
      <c r="E28" s="476">
        <f t="shared" si="1"/>
        <v>0</v>
      </c>
      <c r="F28" s="586"/>
      <c r="G28" s="73"/>
      <c r="H28" s="586"/>
      <c r="I28" s="73"/>
      <c r="J28" s="586"/>
      <c r="K28" s="73"/>
      <c r="L28" s="586"/>
      <c r="M28" s="73"/>
      <c r="N28" s="349"/>
      <c r="O28" s="73"/>
      <c r="P28" s="349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475" t="s">
        <v>46</v>
      </c>
      <c r="C29" s="647">
        <f>SUM(D29:E29)</f>
        <v>0</v>
      </c>
      <c r="D29" s="102">
        <f t="shared" si="1"/>
        <v>0</v>
      </c>
      <c r="E29" s="476">
        <f t="shared" si="1"/>
        <v>0</v>
      </c>
      <c r="F29" s="586"/>
      <c r="G29" s="73"/>
      <c r="H29" s="586"/>
      <c r="I29" s="73"/>
      <c r="J29" s="586"/>
      <c r="K29" s="73"/>
      <c r="L29" s="586"/>
      <c r="M29" s="73"/>
      <c r="N29" s="349"/>
      <c r="O29" s="73"/>
      <c r="P29" s="349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475" t="s">
        <v>47</v>
      </c>
      <c r="C30" s="647">
        <f>SUM(D30:E30)</f>
        <v>0</v>
      </c>
      <c r="D30" s="80">
        <f t="shared" si="1"/>
        <v>0</v>
      </c>
      <c r="E30" s="473">
        <f t="shared" si="1"/>
        <v>0</v>
      </c>
      <c r="F30" s="586"/>
      <c r="G30" s="73"/>
      <c r="H30" s="586"/>
      <c r="I30" s="73"/>
      <c r="J30" s="586"/>
      <c r="K30" s="73"/>
      <c r="L30" s="586"/>
      <c r="M30" s="73"/>
      <c r="N30" s="349"/>
      <c r="O30" s="73"/>
      <c r="P30" s="349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475" t="s">
        <v>48</v>
      </c>
      <c r="C31" s="598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610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3055" t="s">
        <v>54</v>
      </c>
      <c r="B38" s="478" t="s">
        <v>37</v>
      </c>
      <c r="C38" s="641">
        <f t="shared" si="3"/>
        <v>0</v>
      </c>
      <c r="D38" s="642">
        <f t="shared" si="4"/>
        <v>0</v>
      </c>
      <c r="E38" s="589">
        <f t="shared" si="4"/>
        <v>0</v>
      </c>
      <c r="F38" s="549"/>
      <c r="G38" s="96"/>
      <c r="H38" s="549"/>
      <c r="I38" s="96"/>
      <c r="J38" s="549"/>
      <c r="K38" s="96"/>
      <c r="L38" s="549"/>
      <c r="M38" s="96"/>
      <c r="N38" s="549"/>
      <c r="O38" s="96"/>
      <c r="P38" s="591"/>
      <c r="Q38" s="98"/>
      <c r="R38" s="592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610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257"/>
      <c r="B40" s="611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649" t="s">
        <v>55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3059" t="s">
        <v>56</v>
      </c>
      <c r="B42" s="3060"/>
      <c r="C42" s="3059" t="s">
        <v>27</v>
      </c>
      <c r="D42" s="3061"/>
      <c r="E42" s="3060"/>
      <c r="F42" s="2502" t="s">
        <v>28</v>
      </c>
      <c r="G42" s="2503"/>
      <c r="H42" s="2503"/>
      <c r="I42" s="2503"/>
      <c r="J42" s="2503"/>
      <c r="K42" s="2503"/>
      <c r="L42" s="2503"/>
      <c r="M42" s="2503"/>
      <c r="N42" s="2503"/>
      <c r="O42" s="2503"/>
      <c r="P42" s="2503"/>
      <c r="Q42" s="2504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979"/>
      <c r="D43" s="2496"/>
      <c r="E43" s="2495"/>
      <c r="F43" s="2505" t="s">
        <v>30</v>
      </c>
      <c r="G43" s="2506"/>
      <c r="H43" s="2505" t="s">
        <v>31</v>
      </c>
      <c r="I43" s="2506"/>
      <c r="J43" s="2505" t="s">
        <v>15</v>
      </c>
      <c r="K43" s="2506"/>
      <c r="L43" s="2505" t="s">
        <v>32</v>
      </c>
      <c r="M43" s="2506"/>
      <c r="N43" s="2505" t="s">
        <v>33</v>
      </c>
      <c r="O43" s="2506"/>
      <c r="P43" s="2505" t="s">
        <v>34</v>
      </c>
      <c r="Q43" s="250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979"/>
      <c r="B44" s="2495"/>
      <c r="C44" s="638" t="s">
        <v>17</v>
      </c>
      <c r="D44" s="691" t="s">
        <v>18</v>
      </c>
      <c r="E44" s="615" t="s">
        <v>19</v>
      </c>
      <c r="F44" s="690" t="s">
        <v>18</v>
      </c>
      <c r="G44" s="620" t="s">
        <v>19</v>
      </c>
      <c r="H44" s="690" t="s">
        <v>18</v>
      </c>
      <c r="I44" s="620" t="s">
        <v>19</v>
      </c>
      <c r="J44" s="690" t="s">
        <v>18</v>
      </c>
      <c r="K44" s="620" t="s">
        <v>19</v>
      </c>
      <c r="L44" s="690" t="s">
        <v>18</v>
      </c>
      <c r="M44" s="620" t="s">
        <v>19</v>
      </c>
      <c r="N44" s="690" t="s">
        <v>18</v>
      </c>
      <c r="O44" s="620" t="s">
        <v>19</v>
      </c>
      <c r="P44" s="690" t="s">
        <v>18</v>
      </c>
      <c r="Q44" s="620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983" t="s">
        <v>37</v>
      </c>
      <c r="B45" s="2512"/>
      <c r="C45" s="555">
        <f>SUM(D45+E45)</f>
        <v>0</v>
      </c>
      <c r="D45" s="132">
        <f t="shared" ref="D45:E48" si="5">SUM(F45+H45+J45+L45+N45+P45)</f>
        <v>0</v>
      </c>
      <c r="E45" s="595">
        <f t="shared" si="5"/>
        <v>0</v>
      </c>
      <c r="F45" s="549"/>
      <c r="G45" s="592"/>
      <c r="H45" s="549"/>
      <c r="I45" s="592"/>
      <c r="J45" s="549"/>
      <c r="K45" s="96"/>
      <c r="L45" s="549"/>
      <c r="M45" s="96"/>
      <c r="N45" s="591"/>
      <c r="O45" s="96"/>
      <c r="P45" s="591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IF(C45&lt;&gt;[10]A05!C89,"*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651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586"/>
      <c r="I46" s="253"/>
      <c r="J46" s="586"/>
      <c r="K46" s="73"/>
      <c r="L46" s="586"/>
      <c r="M46" s="73"/>
      <c r="N46" s="349"/>
      <c r="O46" s="73"/>
      <c r="P46" s="349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IF(C46&lt;&gt;[10]A05!C90,"*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IF(C47&lt;&gt;[10]A05!C91,"*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513" t="s">
        <v>57</v>
      </c>
      <c r="B48" s="2514"/>
      <c r="C48" s="652">
        <f>SUM(D48:E48)</f>
        <v>0</v>
      </c>
      <c r="D48" s="653">
        <f t="shared" si="5"/>
        <v>0</v>
      </c>
      <c r="E48" s="654">
        <f t="shared" si="5"/>
        <v>0</v>
      </c>
      <c r="F48" s="632"/>
      <c r="G48" s="633"/>
      <c r="H48" s="632"/>
      <c r="I48" s="633"/>
      <c r="J48" s="632"/>
      <c r="K48" s="644"/>
      <c r="L48" s="632"/>
      <c r="M48" s="644"/>
      <c r="N48" s="645"/>
      <c r="O48" s="644"/>
      <c r="P48" s="645"/>
      <c r="Q48" s="64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IF(C48&lt;&gt;[10]A05!C92,"*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05" t="s">
        <v>58</v>
      </c>
      <c r="B49" s="506"/>
      <c r="C49" s="506"/>
      <c r="D49" s="506"/>
      <c r="E49" s="506"/>
      <c r="F49" s="506"/>
      <c r="G49" s="506"/>
      <c r="H49" s="506"/>
      <c r="I49" s="50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3062" t="s">
        <v>21</v>
      </c>
      <c r="B50" s="3063"/>
      <c r="C50" s="3059" t="s">
        <v>5</v>
      </c>
      <c r="D50" s="3061"/>
      <c r="E50" s="3060"/>
      <c r="F50" s="2507" t="s">
        <v>28</v>
      </c>
      <c r="G50" s="2507"/>
      <c r="H50" s="2507"/>
      <c r="I50" s="250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979"/>
      <c r="D51" s="2496"/>
      <c r="E51" s="2495"/>
      <c r="F51" s="2505" t="s">
        <v>8</v>
      </c>
      <c r="G51" s="2506"/>
      <c r="H51" s="2505" t="s">
        <v>9</v>
      </c>
      <c r="I51" s="250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985"/>
      <c r="B52" s="2516"/>
      <c r="C52" s="638" t="s">
        <v>17</v>
      </c>
      <c r="D52" s="691" t="s">
        <v>18</v>
      </c>
      <c r="E52" s="615" t="s">
        <v>19</v>
      </c>
      <c r="F52" s="690" t="s">
        <v>18</v>
      </c>
      <c r="G52" s="617" t="s">
        <v>19</v>
      </c>
      <c r="H52" s="690" t="s">
        <v>18</v>
      </c>
      <c r="I52" s="617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508" t="s">
        <v>59</v>
      </c>
      <c r="B53" s="2509"/>
      <c r="C53" s="655">
        <f>SUM(D53+E53)</f>
        <v>0</v>
      </c>
      <c r="D53" s="656">
        <f t="shared" ref="D53:E56" si="6">SUM(F53+H53)</f>
        <v>0</v>
      </c>
      <c r="E53" s="643">
        <f t="shared" si="6"/>
        <v>0</v>
      </c>
      <c r="F53" s="657">
        <f>SUM(F54:F56)</f>
        <v>0</v>
      </c>
      <c r="G53" s="654">
        <f>SUM(G54:G56)</f>
        <v>0</v>
      </c>
      <c r="H53" s="658">
        <f>SUM(H54:H56)</f>
        <v>0</v>
      </c>
      <c r="I53" s="65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394" t="s">
        <v>22</v>
      </c>
      <c r="B54" s="2395"/>
      <c r="C54" s="660">
        <f>SUM(D54+E54)</f>
        <v>0</v>
      </c>
      <c r="D54" s="150">
        <f t="shared" si="6"/>
        <v>0</v>
      </c>
      <c r="E54" s="473">
        <f t="shared" si="6"/>
        <v>0</v>
      </c>
      <c r="F54" s="586"/>
      <c r="G54" s="253"/>
      <c r="H54" s="349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05" t="s">
        <v>62</v>
      </c>
      <c r="B57" s="506"/>
      <c r="C57" s="506"/>
      <c r="D57" s="506"/>
      <c r="E57" s="506"/>
      <c r="F57" s="506"/>
      <c r="G57" s="506"/>
      <c r="H57" s="506"/>
      <c r="I57" s="506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3059" t="s">
        <v>63</v>
      </c>
      <c r="B58" s="3061"/>
      <c r="C58" s="3059" t="s">
        <v>64</v>
      </c>
      <c r="D58" s="3061"/>
      <c r="E58" s="3060"/>
      <c r="F58" s="2505" t="s">
        <v>65</v>
      </c>
      <c r="G58" s="2517"/>
      <c r="H58" s="2517"/>
      <c r="I58" s="2517"/>
      <c r="J58" s="2517"/>
      <c r="K58" s="2517"/>
      <c r="L58" s="2517"/>
      <c r="M58" s="2517"/>
      <c r="N58" s="2517"/>
      <c r="O58" s="2518"/>
      <c r="P58" s="2519" t="s">
        <v>66</v>
      </c>
      <c r="Q58" s="3060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979"/>
      <c r="D59" s="2496"/>
      <c r="E59" s="2495"/>
      <c r="F59" s="2505" t="s">
        <v>68</v>
      </c>
      <c r="G59" s="2506"/>
      <c r="H59" s="2517" t="s">
        <v>69</v>
      </c>
      <c r="I59" s="2506"/>
      <c r="J59" s="2517" t="s">
        <v>70</v>
      </c>
      <c r="K59" s="2517"/>
      <c r="L59" s="2505" t="s">
        <v>71</v>
      </c>
      <c r="M59" s="2506"/>
      <c r="N59" s="2505" t="s">
        <v>72</v>
      </c>
      <c r="O59" s="2518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979"/>
      <c r="B60" s="2496"/>
      <c r="C60" s="690" t="s">
        <v>17</v>
      </c>
      <c r="D60" s="691" t="s">
        <v>18</v>
      </c>
      <c r="E60" s="617" t="s">
        <v>19</v>
      </c>
      <c r="F60" s="690" t="s">
        <v>18</v>
      </c>
      <c r="G60" s="617" t="s">
        <v>19</v>
      </c>
      <c r="H60" s="690" t="s">
        <v>18</v>
      </c>
      <c r="I60" s="617" t="s">
        <v>19</v>
      </c>
      <c r="J60" s="690" t="s">
        <v>18</v>
      </c>
      <c r="K60" s="618" t="s">
        <v>19</v>
      </c>
      <c r="L60" s="690" t="s">
        <v>18</v>
      </c>
      <c r="M60" s="617" t="s">
        <v>19</v>
      </c>
      <c r="N60" s="690" t="s">
        <v>18</v>
      </c>
      <c r="O60" s="640" t="s">
        <v>19</v>
      </c>
      <c r="P60" s="3064"/>
      <c r="Q60" s="2980"/>
      <c r="R60" s="3"/>
      <c r="S60" s="3"/>
      <c r="T60" s="3"/>
      <c r="U60" s="3"/>
      <c r="V60" s="3"/>
      <c r="W60" s="3"/>
      <c r="X60" s="3"/>
      <c r="Y60" s="3"/>
      <c r="Z60" s="3"/>
      <c r="AA60" s="757"/>
      <c r="AB60" s="758"/>
    </row>
    <row r="61" spans="1:130" ht="16.350000000000001" customHeight="1" x14ac:dyDescent="0.25">
      <c r="A61" s="2513" t="s">
        <v>73</v>
      </c>
      <c r="B61" s="2514"/>
      <c r="C61" s="655">
        <f t="shared" ref="C61:C67" si="7">SUM(D61+E61)</f>
        <v>0</v>
      </c>
      <c r="D61" s="656">
        <f>SUM(F61+H61+J61+L61+N61)</f>
        <v>0</v>
      </c>
      <c r="E61" s="643">
        <f>SUM(G61+I61+K61+M61+O61)</f>
        <v>0</v>
      </c>
      <c r="F61" s="632"/>
      <c r="G61" s="644"/>
      <c r="H61" s="661"/>
      <c r="I61" s="644"/>
      <c r="J61" s="661"/>
      <c r="K61" s="662"/>
      <c r="L61" s="632"/>
      <c r="M61" s="644"/>
      <c r="N61" s="632"/>
      <c r="O61" s="646"/>
      <c r="P61" s="759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760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410" t="s">
        <v>74</v>
      </c>
      <c r="B62" s="2410"/>
      <c r="C62" s="598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586"/>
      <c r="G62" s="73"/>
      <c r="H62" s="160"/>
      <c r="I62" s="73"/>
      <c r="J62" s="160"/>
      <c r="K62" s="161"/>
      <c r="L62" s="516"/>
      <c r="M62" s="163"/>
      <c r="N62" s="516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757"/>
      <c r="AB62" s="758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761"/>
      <c r="AB63" s="760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559"/>
      <c r="G64" s="560"/>
      <c r="H64" s="176"/>
      <c r="I64" s="560"/>
      <c r="J64" s="176"/>
      <c r="K64" s="512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762"/>
      <c r="AB64" s="758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513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512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497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513">
        <f t="shared" si="7"/>
        <v>0</v>
      </c>
      <c r="D66" s="89">
        <f t="shared" ref="D66:D67" si="12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512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497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498"/>
      <c r="N67" s="508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497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63"/>
      <c r="V68" s="763"/>
      <c r="W68" s="763"/>
      <c r="X68" s="763"/>
      <c r="Y68" s="763"/>
      <c r="Z68" s="762"/>
      <c r="AA68" s="762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762"/>
      <c r="V69" s="762"/>
      <c r="W69" s="762"/>
      <c r="X69" s="762"/>
      <c r="Y69" s="762"/>
      <c r="Z69" s="762"/>
      <c r="AA69" s="762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3065" t="s">
        <v>82</v>
      </c>
      <c r="B70" s="3065"/>
      <c r="C70" s="3065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762"/>
      <c r="S70" s="762"/>
      <c r="T70" s="762"/>
      <c r="U70" s="762"/>
      <c r="V70" s="762"/>
      <c r="W70" s="762"/>
      <c r="X70" s="762"/>
      <c r="Y70" s="762"/>
      <c r="Z70" s="762"/>
      <c r="AA70" s="762"/>
    </row>
    <row r="71" spans="1:130" ht="16.350000000000001" customHeight="1" x14ac:dyDescent="0.25">
      <c r="A71" s="2257"/>
      <c r="B71" s="2257"/>
      <c r="C71" s="2257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762"/>
      <c r="S71" s="762"/>
      <c r="T71" s="762"/>
      <c r="U71" s="762"/>
      <c r="V71" s="762"/>
      <c r="W71" s="762"/>
      <c r="X71" s="762"/>
      <c r="Y71" s="762"/>
      <c r="Z71" s="762"/>
      <c r="AA71" s="762"/>
    </row>
    <row r="72" spans="1:130" ht="16.350000000000001" customHeight="1" x14ac:dyDescent="0.25">
      <c r="A72" s="3066" t="s">
        <v>64</v>
      </c>
      <c r="B72" s="3066"/>
      <c r="C72" s="764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762"/>
      <c r="S72" s="762"/>
      <c r="T72" s="765"/>
      <c r="U72" s="765"/>
      <c r="V72" s="765"/>
      <c r="W72" s="765"/>
      <c r="X72" s="765"/>
      <c r="Y72" s="765"/>
      <c r="Z72" s="762"/>
      <c r="AA72" s="762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762"/>
      <c r="S73" s="762"/>
      <c r="T73" s="765"/>
      <c r="U73" s="765"/>
      <c r="V73" s="765"/>
      <c r="W73" s="765"/>
      <c r="X73" s="765"/>
      <c r="Y73" s="765"/>
      <c r="Z73" s="762"/>
      <c r="AA73" s="762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762"/>
      <c r="S74" s="762"/>
      <c r="T74" s="765"/>
      <c r="U74" s="765"/>
      <c r="V74" s="765"/>
      <c r="W74" s="765"/>
      <c r="X74" s="765"/>
      <c r="Y74" s="765"/>
      <c r="Z74" s="762"/>
      <c r="AA74" s="762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762"/>
      <c r="S75" s="762"/>
      <c r="T75" s="765"/>
      <c r="U75" s="765"/>
      <c r="V75" s="765"/>
      <c r="W75" s="765"/>
      <c r="X75" s="765"/>
      <c r="Y75" s="765"/>
      <c r="Z75" s="762"/>
      <c r="AA75" s="762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762"/>
      <c r="S76" s="762"/>
      <c r="T76" s="765"/>
      <c r="U76" s="765"/>
      <c r="V76" s="765"/>
      <c r="W76" s="765"/>
      <c r="X76" s="765"/>
      <c r="Y76" s="765"/>
      <c r="Z76" s="762"/>
      <c r="AA76" s="762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762"/>
      <c r="S77" s="762"/>
      <c r="T77" s="762"/>
      <c r="U77" s="765"/>
      <c r="V77" s="765"/>
      <c r="W77" s="765"/>
      <c r="X77" s="765"/>
      <c r="Y77" s="765"/>
      <c r="Z77" s="762"/>
      <c r="AA77" s="762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3067" t="s">
        <v>87</v>
      </c>
      <c r="B78" s="3068"/>
      <c r="C78" s="766" t="s">
        <v>88</v>
      </c>
      <c r="D78" s="766" t="s">
        <v>38</v>
      </c>
      <c r="E78" s="766" t="s">
        <v>89</v>
      </c>
      <c r="F78" s="766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762"/>
      <c r="S78" s="762"/>
      <c r="T78" s="762"/>
      <c r="U78" s="765"/>
      <c r="V78" s="765"/>
      <c r="W78" s="765"/>
      <c r="X78" s="765"/>
      <c r="Y78" s="765"/>
      <c r="Z78" s="762"/>
      <c r="AA78" s="762"/>
      <c r="CG78" s="10">
        <v>0</v>
      </c>
    </row>
    <row r="79" spans="1:130" ht="21.75" customHeight="1" x14ac:dyDescent="0.25">
      <c r="A79" s="2989" t="s">
        <v>91</v>
      </c>
      <c r="B79" s="3069"/>
      <c r="C79" s="567"/>
      <c r="D79" s="567"/>
      <c r="E79" s="567"/>
      <c r="F79" s="567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762"/>
      <c r="S79" s="762"/>
      <c r="T79" s="762"/>
      <c r="U79" s="765"/>
      <c r="V79" s="765"/>
      <c r="W79" s="765"/>
      <c r="X79" s="765"/>
      <c r="Y79" s="765"/>
      <c r="Z79" s="762"/>
      <c r="AA79" s="762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991" t="s">
        <v>92</v>
      </c>
      <c r="B80" s="2992"/>
      <c r="C80" s="496"/>
      <c r="D80" s="496"/>
      <c r="E80" s="496"/>
      <c r="F80" s="496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762"/>
      <c r="S80" s="762"/>
      <c r="T80" s="762"/>
      <c r="U80" s="762"/>
      <c r="V80" s="762"/>
      <c r="W80" s="762"/>
      <c r="X80" s="762"/>
      <c r="Y80" s="762"/>
      <c r="Z80" s="762"/>
      <c r="AA80" s="762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767"/>
      <c r="J81" s="768"/>
      <c r="K81" s="767"/>
      <c r="L81" s="762"/>
      <c r="M81" s="762"/>
      <c r="N81" s="762"/>
      <c r="O81" s="762"/>
      <c r="P81" s="769"/>
      <c r="Q81" s="768"/>
      <c r="R81" s="762"/>
      <c r="S81" s="762"/>
      <c r="T81" s="762"/>
      <c r="U81" s="762"/>
      <c r="V81" s="762"/>
      <c r="W81" s="762"/>
      <c r="X81" s="762"/>
      <c r="Y81" s="762"/>
      <c r="Z81" s="762"/>
      <c r="AA81" s="762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3072" t="s">
        <v>94</v>
      </c>
      <c r="B82" s="3073"/>
      <c r="C82" s="770" t="s">
        <v>88</v>
      </c>
      <c r="D82" s="771" t="s">
        <v>95</v>
      </c>
      <c r="E82" s="771" t="s">
        <v>96</v>
      </c>
      <c r="F82" s="771" t="s">
        <v>97</v>
      </c>
      <c r="G82" s="215"/>
      <c r="H82" s="215"/>
      <c r="I82" s="772"/>
      <c r="J82" s="772"/>
      <c r="K82" s="767"/>
      <c r="L82" s="773"/>
      <c r="M82" s="773"/>
      <c r="N82" s="773"/>
      <c r="O82" s="773"/>
      <c r="P82" s="773"/>
      <c r="Q82" s="773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3073" t="s">
        <v>98</v>
      </c>
      <c r="B83" s="650" t="s">
        <v>99</v>
      </c>
      <c r="C83" s="567"/>
      <c r="D83" s="774"/>
      <c r="E83" s="567"/>
      <c r="F83" s="567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775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773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73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773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768"/>
      <c r="L87" s="776"/>
      <c r="M87" s="776"/>
      <c r="N87" s="773"/>
      <c r="O87" s="773"/>
      <c r="P87" s="773"/>
      <c r="Q87" s="773"/>
      <c r="R87" s="773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3074" t="s">
        <v>105</v>
      </c>
      <c r="B88" s="3073"/>
      <c r="C88" s="3067" t="s">
        <v>64</v>
      </c>
      <c r="D88" s="3075"/>
      <c r="E88" s="3068"/>
      <c r="F88" s="3067" t="s">
        <v>106</v>
      </c>
      <c r="G88" s="3068"/>
      <c r="H88" s="3067" t="s">
        <v>107</v>
      </c>
      <c r="I88" s="3068"/>
      <c r="J88" s="200"/>
      <c r="K88" s="777"/>
      <c r="L88" s="778"/>
      <c r="M88" s="778"/>
      <c r="N88" s="776"/>
      <c r="O88" s="776"/>
      <c r="P88" s="778"/>
      <c r="Q88" s="778"/>
      <c r="R88" s="773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980"/>
      <c r="C89" s="779" t="s">
        <v>17</v>
      </c>
      <c r="D89" s="780" t="s">
        <v>18</v>
      </c>
      <c r="E89" s="781" t="s">
        <v>19</v>
      </c>
      <c r="F89" s="782" t="s">
        <v>18</v>
      </c>
      <c r="G89" s="781" t="s">
        <v>19</v>
      </c>
      <c r="H89" s="782" t="s">
        <v>18</v>
      </c>
      <c r="I89" s="781" t="s">
        <v>19</v>
      </c>
      <c r="J89" s="3"/>
      <c r="K89" s="200"/>
      <c r="L89" s="778"/>
      <c r="M89" s="778"/>
      <c r="N89" s="778"/>
      <c r="O89" s="776"/>
      <c r="P89" s="776"/>
      <c r="Q89" s="778"/>
      <c r="R89" s="778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3067" t="s">
        <v>64</v>
      </c>
      <c r="B90" s="3068"/>
      <c r="C90" s="783">
        <f>SUM(C91:C95)</f>
        <v>0</v>
      </c>
      <c r="D90" s="784">
        <f t="shared" ref="D90:I90" si="13">SUM(D91:D95)</f>
        <v>0</v>
      </c>
      <c r="E90" s="785">
        <f t="shared" si="13"/>
        <v>0</v>
      </c>
      <c r="F90" s="786">
        <f>SUM(F91:F95)</f>
        <v>0</v>
      </c>
      <c r="G90" s="787">
        <f t="shared" si="13"/>
        <v>0</v>
      </c>
      <c r="H90" s="786">
        <f t="shared" si="13"/>
        <v>0</v>
      </c>
      <c r="I90" s="787">
        <f t="shared" si="13"/>
        <v>0</v>
      </c>
      <c r="J90" s="19"/>
      <c r="K90" s="19"/>
      <c r="L90" s="788"/>
      <c r="M90" s="778"/>
      <c r="N90" s="778"/>
      <c r="O90" s="776"/>
      <c r="P90" s="776"/>
      <c r="Q90" s="789"/>
      <c r="R90" s="789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3070" t="s">
        <v>22</v>
      </c>
      <c r="B91" s="3071"/>
      <c r="C91" s="790">
        <f>SUM(D91+E91)</f>
        <v>0</v>
      </c>
      <c r="D91" s="791">
        <f>SUM(F91+H91)</f>
        <v>0</v>
      </c>
      <c r="E91" s="792">
        <f t="shared" ref="D91:E95" si="14">SUM(G91+I91)</f>
        <v>0</v>
      </c>
      <c r="F91" s="793"/>
      <c r="G91" s="794"/>
      <c r="H91" s="793"/>
      <c r="I91" s="794"/>
      <c r="J91" s="200"/>
      <c r="K91" s="200"/>
      <c r="L91" s="778"/>
      <c r="M91" s="778"/>
      <c r="N91" s="778"/>
      <c r="O91" s="776"/>
      <c r="P91" s="776"/>
      <c r="Q91" s="789"/>
      <c r="R91" s="789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585">
        <f>SUM(D92+E92)</f>
        <v>0</v>
      </c>
      <c r="D92" s="251">
        <f t="shared" si="14"/>
        <v>0</v>
      </c>
      <c r="E92" s="252">
        <f t="shared" si="14"/>
        <v>0</v>
      </c>
      <c r="F92" s="586"/>
      <c r="G92" s="253"/>
      <c r="H92" s="586"/>
      <c r="I92" s="253"/>
      <c r="J92" s="200"/>
      <c r="K92" s="200"/>
      <c r="L92" s="778"/>
      <c r="M92" s="778"/>
      <c r="N92" s="778"/>
      <c r="O92" s="776"/>
      <c r="P92" s="776"/>
      <c r="Q92" s="789"/>
      <c r="R92" s="789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585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778"/>
      <c r="M93" s="778"/>
      <c r="N93" s="778"/>
      <c r="O93" s="776"/>
      <c r="P93" s="776"/>
      <c r="Q93" s="789"/>
      <c r="R93" s="789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778"/>
      <c r="M94" s="778"/>
      <c r="N94" s="778"/>
      <c r="O94" s="776"/>
      <c r="P94" s="776"/>
      <c r="Q94" s="789"/>
      <c r="R94" s="789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778"/>
      <c r="M95" s="778"/>
      <c r="N95" s="778"/>
      <c r="O95" s="776"/>
      <c r="P95" s="776"/>
      <c r="Q95" s="789"/>
      <c r="R95" s="789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3076" t="s">
        <v>112</v>
      </c>
      <c r="B98" s="3063"/>
      <c r="C98" s="3072" t="s">
        <v>113</v>
      </c>
      <c r="D98" s="3061"/>
      <c r="E98" s="3060"/>
      <c r="F98" s="3077" t="s">
        <v>28</v>
      </c>
      <c r="G98" s="3078"/>
      <c r="H98" s="3078"/>
      <c r="I98" s="3078"/>
      <c r="J98" s="3078"/>
      <c r="K98" s="3078"/>
      <c r="L98" s="3078"/>
      <c r="M98" s="3078"/>
      <c r="N98" s="3078"/>
      <c r="O98" s="3078"/>
      <c r="P98" s="3078"/>
      <c r="Q98" s="3078"/>
      <c r="R98" s="3078"/>
      <c r="S98" s="3078"/>
      <c r="T98" s="3078"/>
      <c r="U98" s="3079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979"/>
      <c r="D99" s="2259"/>
      <c r="E99" s="2980"/>
      <c r="F99" s="3067" t="s">
        <v>114</v>
      </c>
      <c r="G99" s="3075"/>
      <c r="H99" s="3067" t="s">
        <v>115</v>
      </c>
      <c r="I99" s="3068"/>
      <c r="J99" s="3067" t="s">
        <v>116</v>
      </c>
      <c r="K99" s="3068"/>
      <c r="L99" s="3067" t="s">
        <v>117</v>
      </c>
      <c r="M99" s="3068"/>
      <c r="N99" s="3067" t="s">
        <v>118</v>
      </c>
      <c r="O99" s="3068"/>
      <c r="P99" s="3067" t="s">
        <v>119</v>
      </c>
      <c r="Q99" s="3068"/>
      <c r="R99" s="3067" t="s">
        <v>120</v>
      </c>
      <c r="S99" s="3068"/>
      <c r="T99" s="3067" t="s">
        <v>121</v>
      </c>
      <c r="U99" s="3068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985"/>
      <c r="B100" s="2996"/>
      <c r="C100" s="779" t="s">
        <v>17</v>
      </c>
      <c r="D100" s="795" t="s">
        <v>18</v>
      </c>
      <c r="E100" s="616" t="s">
        <v>19</v>
      </c>
      <c r="F100" s="782" t="s">
        <v>18</v>
      </c>
      <c r="G100" s="621" t="s">
        <v>19</v>
      </c>
      <c r="H100" s="782" t="s">
        <v>18</v>
      </c>
      <c r="I100" s="620" t="s">
        <v>19</v>
      </c>
      <c r="J100" s="782" t="s">
        <v>18</v>
      </c>
      <c r="K100" s="620" t="s">
        <v>19</v>
      </c>
      <c r="L100" s="782" t="s">
        <v>18</v>
      </c>
      <c r="M100" s="620" t="s">
        <v>19</v>
      </c>
      <c r="N100" s="782" t="s">
        <v>18</v>
      </c>
      <c r="O100" s="620" t="s">
        <v>19</v>
      </c>
      <c r="P100" s="782" t="s">
        <v>18</v>
      </c>
      <c r="Q100" s="620" t="s">
        <v>19</v>
      </c>
      <c r="R100" s="782" t="s">
        <v>18</v>
      </c>
      <c r="S100" s="620" t="s">
        <v>19</v>
      </c>
      <c r="T100" s="782" t="s">
        <v>18</v>
      </c>
      <c r="U100" s="620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993" t="s">
        <v>122</v>
      </c>
      <c r="B101" s="2993"/>
      <c r="C101" s="588">
        <f>SUM(D101+E101)</f>
        <v>0</v>
      </c>
      <c r="D101" s="44">
        <f>+H101+J101+L101+N101+P101+R101+T101</f>
        <v>0</v>
      </c>
      <c r="E101" s="796">
        <f>+I101+K101+M101+O101+Q101+S101+U101</f>
        <v>0</v>
      </c>
      <c r="F101" s="590"/>
      <c r="G101" s="797"/>
      <c r="H101" s="549"/>
      <c r="I101" s="96"/>
      <c r="J101" s="549"/>
      <c r="K101" s="96"/>
      <c r="L101" s="549"/>
      <c r="M101" s="96"/>
      <c r="N101" s="549"/>
      <c r="O101" s="96"/>
      <c r="P101" s="591"/>
      <c r="Q101" s="96"/>
      <c r="R101" s="591"/>
      <c r="S101" s="96"/>
      <c r="T101" s="591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3065" t="s">
        <v>128</v>
      </c>
      <c r="B107" s="798" t="s">
        <v>129</v>
      </c>
      <c r="C107" s="799">
        <f t="shared" si="15"/>
        <v>0</v>
      </c>
      <c r="D107" s="800">
        <f>SUM(F107+H107+J107+L107+N107+P107+R107+T107)</f>
        <v>0</v>
      </c>
      <c r="E107" s="796">
        <f>SUM(G107+I107+K107+M107+O107+Q107+S107+U107)</f>
        <v>0</v>
      </c>
      <c r="F107" s="549"/>
      <c r="G107" s="801"/>
      <c r="H107" s="549"/>
      <c r="I107" s="802"/>
      <c r="J107" s="549"/>
      <c r="K107" s="96"/>
      <c r="L107" s="549"/>
      <c r="M107" s="96"/>
      <c r="N107" s="549"/>
      <c r="O107" s="802"/>
      <c r="P107" s="549"/>
      <c r="Q107" s="802"/>
      <c r="R107" s="549"/>
      <c r="S107" s="802"/>
      <c r="T107" s="549"/>
      <c r="U107" s="802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257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492"/>
      <c r="R110" s="803"/>
      <c r="S110" s="803"/>
      <c r="T110" s="804"/>
      <c r="U110" s="804"/>
      <c r="V110" s="804"/>
      <c r="W110" s="297"/>
      <c r="X110" s="804"/>
      <c r="Y110" s="297"/>
      <c r="Z110" s="8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996"/>
    </row>
    <row r="112" spans="1:130" ht="16.350000000000001" customHeight="1" x14ac:dyDescent="0.25">
      <c r="A112" s="2379"/>
      <c r="B112" s="2379"/>
      <c r="C112" s="2979"/>
      <c r="D112" s="2259"/>
      <c r="E112" s="2980"/>
      <c r="F112" s="3075" t="s">
        <v>133</v>
      </c>
      <c r="G112" s="3068"/>
      <c r="H112" s="3067" t="s">
        <v>134</v>
      </c>
      <c r="I112" s="3068"/>
      <c r="J112" s="3067" t="s">
        <v>135</v>
      </c>
      <c r="K112" s="3068"/>
      <c r="L112" s="3075" t="s">
        <v>136</v>
      </c>
      <c r="M112" s="3068"/>
      <c r="N112" s="3067" t="s">
        <v>137</v>
      </c>
      <c r="O112" s="3068"/>
      <c r="P112" s="3067" t="s">
        <v>138</v>
      </c>
      <c r="Q112" s="3068"/>
      <c r="R112" s="3067" t="s">
        <v>139</v>
      </c>
      <c r="S112" s="3068"/>
      <c r="T112" s="3067" t="s">
        <v>140</v>
      </c>
      <c r="U112" s="3068"/>
      <c r="V112" s="3067" t="s">
        <v>141</v>
      </c>
      <c r="W112" s="3068"/>
      <c r="X112" s="3067" t="s">
        <v>142</v>
      </c>
      <c r="Y112" s="3068"/>
      <c r="Z112" s="3082" t="s">
        <v>143</v>
      </c>
      <c r="AA112" s="3083"/>
    </row>
    <row r="113" spans="1:28" ht="16.350000000000001" customHeight="1" x14ac:dyDescent="0.25">
      <c r="A113" s="2257"/>
      <c r="B113" s="2257"/>
      <c r="C113" s="782" t="s">
        <v>17</v>
      </c>
      <c r="D113" s="795" t="s">
        <v>18</v>
      </c>
      <c r="E113" s="806" t="s">
        <v>19</v>
      </c>
      <c r="F113" s="780" t="s">
        <v>18</v>
      </c>
      <c r="G113" s="616" t="s">
        <v>19</v>
      </c>
      <c r="H113" s="782" t="s">
        <v>18</v>
      </c>
      <c r="I113" s="616" t="s">
        <v>19</v>
      </c>
      <c r="J113" s="782" t="s">
        <v>18</v>
      </c>
      <c r="K113" s="616" t="s">
        <v>19</v>
      </c>
      <c r="L113" s="780" t="s">
        <v>18</v>
      </c>
      <c r="M113" s="616" t="s">
        <v>19</v>
      </c>
      <c r="N113" s="782" t="s">
        <v>18</v>
      </c>
      <c r="O113" s="616" t="s">
        <v>19</v>
      </c>
      <c r="P113" s="782" t="s">
        <v>18</v>
      </c>
      <c r="Q113" s="616" t="s">
        <v>19</v>
      </c>
      <c r="R113" s="782" t="s">
        <v>18</v>
      </c>
      <c r="S113" s="766" t="s">
        <v>19</v>
      </c>
      <c r="T113" s="782" t="s">
        <v>18</v>
      </c>
      <c r="U113" s="616" t="s">
        <v>19</v>
      </c>
      <c r="V113" s="782" t="s">
        <v>18</v>
      </c>
      <c r="W113" s="616" t="s">
        <v>19</v>
      </c>
      <c r="X113" s="782" t="s">
        <v>18</v>
      </c>
      <c r="Y113" s="616" t="s">
        <v>19</v>
      </c>
      <c r="Z113" s="807" t="s">
        <v>18</v>
      </c>
      <c r="AA113" s="309" t="s">
        <v>19</v>
      </c>
      <c r="AB113" s="480"/>
    </row>
    <row r="114" spans="1:28" ht="16.350000000000001" customHeight="1" x14ac:dyDescent="0.25">
      <c r="A114" s="2998" t="s">
        <v>144</v>
      </c>
      <c r="B114" s="550" t="s">
        <v>145</v>
      </c>
      <c r="C114" s="593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808"/>
      <c r="G114" s="802"/>
      <c r="H114" s="549"/>
      <c r="I114" s="96"/>
      <c r="J114" s="549"/>
      <c r="K114" s="96"/>
      <c r="L114" s="809"/>
      <c r="M114" s="96"/>
      <c r="N114" s="549"/>
      <c r="O114" s="96"/>
      <c r="P114" s="549"/>
      <c r="Q114" s="96"/>
      <c r="R114" s="549"/>
      <c r="S114" s="96"/>
      <c r="T114" s="549"/>
      <c r="U114" s="96"/>
      <c r="V114" s="591"/>
      <c r="W114" s="96"/>
      <c r="X114" s="591"/>
      <c r="Y114" s="96"/>
      <c r="Z114" s="801"/>
      <c r="AA114" s="316"/>
    </row>
    <row r="115" spans="1:28" ht="16.350000000000001" customHeight="1" x14ac:dyDescent="0.25">
      <c r="A115" s="2279"/>
      <c r="B115" s="619" t="s">
        <v>146</v>
      </c>
      <c r="C115" s="585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610" t="s">
        <v>147</v>
      </c>
      <c r="C116" s="585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610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611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998" t="s">
        <v>150</v>
      </c>
      <c r="B119" s="550" t="s">
        <v>145</v>
      </c>
      <c r="C119" s="593">
        <f t="shared" si="18"/>
        <v>0</v>
      </c>
      <c r="D119" s="312">
        <f t="shared" si="20"/>
        <v>0</v>
      </c>
      <c r="E119" s="313">
        <f t="shared" si="19"/>
        <v>0</v>
      </c>
      <c r="F119" s="808"/>
      <c r="G119" s="802"/>
      <c r="H119" s="549"/>
      <c r="I119" s="96"/>
      <c r="J119" s="549"/>
      <c r="K119" s="96"/>
      <c r="L119" s="809"/>
      <c r="M119" s="96"/>
      <c r="N119" s="549"/>
      <c r="O119" s="96"/>
      <c r="P119" s="549"/>
      <c r="Q119" s="96"/>
      <c r="R119" s="549"/>
      <c r="S119" s="96"/>
      <c r="T119" s="549"/>
      <c r="U119" s="96"/>
      <c r="V119" s="591"/>
      <c r="W119" s="96"/>
      <c r="X119" s="591"/>
      <c r="Y119" s="96"/>
      <c r="Z119" s="801"/>
      <c r="AA119" s="316"/>
    </row>
    <row r="120" spans="1:28" ht="16.350000000000001" customHeight="1" x14ac:dyDescent="0.25">
      <c r="A120" s="2279"/>
      <c r="B120" s="619" t="s">
        <v>146</v>
      </c>
      <c r="C120" s="585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610" t="s">
        <v>147</v>
      </c>
      <c r="C121" s="585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610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611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3065" t="s">
        <v>151</v>
      </c>
      <c r="B124" s="550" t="s">
        <v>145</v>
      </c>
      <c r="C124" s="593">
        <f t="shared" si="18"/>
        <v>0</v>
      </c>
      <c r="D124" s="312">
        <f t="shared" si="20"/>
        <v>0</v>
      </c>
      <c r="E124" s="313">
        <f t="shared" si="19"/>
        <v>0</v>
      </c>
      <c r="F124" s="808"/>
      <c r="G124" s="802"/>
      <c r="H124" s="549"/>
      <c r="I124" s="96"/>
      <c r="J124" s="549"/>
      <c r="K124" s="96"/>
      <c r="L124" s="809"/>
      <c r="M124" s="96"/>
      <c r="N124" s="549"/>
      <c r="O124" s="96"/>
      <c r="P124" s="549"/>
      <c r="Q124" s="96"/>
      <c r="R124" s="549"/>
      <c r="S124" s="96"/>
      <c r="T124" s="549"/>
      <c r="U124" s="96"/>
      <c r="V124" s="591"/>
      <c r="W124" s="96"/>
      <c r="X124" s="591"/>
      <c r="Y124" s="96"/>
      <c r="Z124" s="801"/>
      <c r="AA124" s="316"/>
    </row>
    <row r="125" spans="1:28" ht="16.350000000000001" customHeight="1" x14ac:dyDescent="0.25">
      <c r="A125" s="2379"/>
      <c r="B125" s="619" t="s">
        <v>146</v>
      </c>
      <c r="C125" s="585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610" t="s">
        <v>147</v>
      </c>
      <c r="C126" s="585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610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257"/>
      <c r="B128" s="611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998" t="s">
        <v>152</v>
      </c>
      <c r="B129" s="550" t="s">
        <v>145</v>
      </c>
      <c r="C129" s="593">
        <f t="shared" si="18"/>
        <v>0</v>
      </c>
      <c r="D129" s="312">
        <f t="shared" si="20"/>
        <v>0</v>
      </c>
      <c r="E129" s="313">
        <f t="shared" si="19"/>
        <v>0</v>
      </c>
      <c r="F129" s="808"/>
      <c r="G129" s="802"/>
      <c r="H129" s="549"/>
      <c r="I129" s="96"/>
      <c r="J129" s="549"/>
      <c r="K129" s="96"/>
      <c r="L129" s="809"/>
      <c r="M129" s="96"/>
      <c r="N129" s="549"/>
      <c r="O129" s="96"/>
      <c r="P129" s="549"/>
      <c r="Q129" s="96"/>
      <c r="R129" s="549"/>
      <c r="S129" s="96"/>
      <c r="T129" s="549"/>
      <c r="U129" s="96"/>
      <c r="V129" s="591"/>
      <c r="W129" s="96"/>
      <c r="X129" s="591"/>
      <c r="Y129" s="96"/>
      <c r="Z129" s="801"/>
      <c r="AA129" s="316"/>
    </row>
    <row r="130" spans="1:27" ht="16.350000000000001" customHeight="1" x14ac:dyDescent="0.25">
      <c r="A130" s="2279"/>
      <c r="B130" s="619" t="s">
        <v>146</v>
      </c>
      <c r="C130" s="585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610" t="s">
        <v>147</v>
      </c>
      <c r="C131" s="585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610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611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998" t="s">
        <v>153</v>
      </c>
      <c r="B134" s="550" t="s">
        <v>145</v>
      </c>
      <c r="C134" s="593">
        <f t="shared" si="18"/>
        <v>0</v>
      </c>
      <c r="D134" s="312">
        <f t="shared" si="20"/>
        <v>0</v>
      </c>
      <c r="E134" s="313">
        <f t="shared" si="19"/>
        <v>0</v>
      </c>
      <c r="F134" s="808"/>
      <c r="G134" s="802"/>
      <c r="H134" s="549"/>
      <c r="I134" s="96"/>
      <c r="J134" s="549"/>
      <c r="K134" s="96"/>
      <c r="L134" s="809"/>
      <c r="M134" s="96"/>
      <c r="N134" s="549"/>
      <c r="O134" s="96"/>
      <c r="P134" s="549"/>
      <c r="Q134" s="96"/>
      <c r="R134" s="549"/>
      <c r="S134" s="96"/>
      <c r="T134" s="549"/>
      <c r="U134" s="96"/>
      <c r="V134" s="591"/>
      <c r="W134" s="96"/>
      <c r="X134" s="591"/>
      <c r="Y134" s="96"/>
      <c r="Z134" s="801"/>
      <c r="AA134" s="316"/>
    </row>
    <row r="135" spans="1:27" ht="16.350000000000001" customHeight="1" x14ac:dyDescent="0.25">
      <c r="A135" s="2279"/>
      <c r="B135" s="619" t="s">
        <v>146</v>
      </c>
      <c r="C135" s="585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610" t="s">
        <v>147</v>
      </c>
      <c r="C136" s="585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610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611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3065" t="s">
        <v>154</v>
      </c>
      <c r="B139" s="550" t="s">
        <v>145</v>
      </c>
      <c r="C139" s="593">
        <f t="shared" si="18"/>
        <v>0</v>
      </c>
      <c r="D139" s="312">
        <f t="shared" si="20"/>
        <v>0</v>
      </c>
      <c r="E139" s="313">
        <f t="shared" si="19"/>
        <v>0</v>
      </c>
      <c r="F139" s="808"/>
      <c r="G139" s="802"/>
      <c r="H139" s="549"/>
      <c r="I139" s="96"/>
      <c r="J139" s="549"/>
      <c r="K139" s="96"/>
      <c r="L139" s="809"/>
      <c r="M139" s="96"/>
      <c r="N139" s="549"/>
      <c r="O139" s="96"/>
      <c r="P139" s="549"/>
      <c r="Q139" s="96"/>
      <c r="R139" s="549"/>
      <c r="S139" s="96"/>
      <c r="T139" s="549"/>
      <c r="U139" s="96"/>
      <c r="V139" s="591"/>
      <c r="W139" s="96"/>
      <c r="X139" s="591"/>
      <c r="Y139" s="96"/>
      <c r="Z139" s="801"/>
      <c r="AA139" s="316"/>
    </row>
    <row r="140" spans="1:27" ht="16.350000000000001" customHeight="1" x14ac:dyDescent="0.25">
      <c r="A140" s="2379"/>
      <c r="B140" s="619" t="s">
        <v>146</v>
      </c>
      <c r="C140" s="585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610" t="s">
        <v>147</v>
      </c>
      <c r="C141" s="585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610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3080" t="s">
        <v>155</v>
      </c>
      <c r="B144" s="3081"/>
      <c r="C144" s="810">
        <f>SUM(C114:C143)</f>
        <v>0</v>
      </c>
      <c r="D144" s="811">
        <f>SUM(D114:D143)</f>
        <v>0</v>
      </c>
      <c r="E144" s="812">
        <f>SUM(E114:E143)</f>
        <v>0</v>
      </c>
      <c r="F144" s="813">
        <f>SUM(F114:F143)</f>
        <v>0</v>
      </c>
      <c r="G144" s="814">
        <f t="shared" ref="G144:AA144" si="21">SUM(G114:G143)</f>
        <v>0</v>
      </c>
      <c r="H144" s="813">
        <f t="shared" si="21"/>
        <v>0</v>
      </c>
      <c r="I144" s="814">
        <f t="shared" si="21"/>
        <v>0</v>
      </c>
      <c r="J144" s="813">
        <f t="shared" si="21"/>
        <v>0</v>
      </c>
      <c r="K144" s="814">
        <f t="shared" si="21"/>
        <v>0</v>
      </c>
      <c r="L144" s="813">
        <f t="shared" si="21"/>
        <v>0</v>
      </c>
      <c r="M144" s="814">
        <f t="shared" si="21"/>
        <v>0</v>
      </c>
      <c r="N144" s="813">
        <f t="shared" si="21"/>
        <v>0</v>
      </c>
      <c r="O144" s="814">
        <f t="shared" si="21"/>
        <v>0</v>
      </c>
      <c r="P144" s="813">
        <f t="shared" si="21"/>
        <v>0</v>
      </c>
      <c r="Q144" s="814">
        <f t="shared" si="21"/>
        <v>0</v>
      </c>
      <c r="R144" s="813">
        <f t="shared" si="21"/>
        <v>0</v>
      </c>
      <c r="S144" s="814">
        <f t="shared" si="21"/>
        <v>0</v>
      </c>
      <c r="T144" s="813">
        <f t="shared" si="21"/>
        <v>0</v>
      </c>
      <c r="U144" s="814">
        <f t="shared" si="21"/>
        <v>0</v>
      </c>
      <c r="V144" s="813">
        <f t="shared" si="21"/>
        <v>0</v>
      </c>
      <c r="W144" s="814">
        <f t="shared" si="21"/>
        <v>0</v>
      </c>
      <c r="X144" s="813">
        <f t="shared" si="21"/>
        <v>0</v>
      </c>
      <c r="Y144" s="814">
        <f t="shared" si="21"/>
        <v>0</v>
      </c>
      <c r="Z144" s="815">
        <f t="shared" si="21"/>
        <v>0</v>
      </c>
      <c r="AA144" s="816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619" t="s">
        <v>146</v>
      </c>
      <c r="C146" s="585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586"/>
      <c r="I146" s="73"/>
      <c r="J146" s="586"/>
      <c r="K146" s="73"/>
      <c r="L146" s="348"/>
      <c r="M146" s="73"/>
      <c r="N146" s="586"/>
      <c r="O146" s="73"/>
      <c r="P146" s="586"/>
      <c r="Q146" s="73"/>
      <c r="R146" s="586"/>
      <c r="S146" s="73"/>
      <c r="T146" s="586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610" t="s">
        <v>147</v>
      </c>
      <c r="C147" s="585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586"/>
      <c r="I147" s="73"/>
      <c r="J147" s="586"/>
      <c r="K147" s="73"/>
      <c r="L147" s="348"/>
      <c r="M147" s="73"/>
      <c r="N147" s="586"/>
      <c r="O147" s="73"/>
      <c r="P147" s="586"/>
      <c r="Q147" s="73"/>
      <c r="R147" s="586"/>
      <c r="S147" s="73"/>
      <c r="T147" s="586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610" t="s">
        <v>148</v>
      </c>
      <c r="C148" s="585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586"/>
      <c r="I148" s="73"/>
      <c r="J148" s="586"/>
      <c r="K148" s="73"/>
      <c r="L148" s="348"/>
      <c r="M148" s="73"/>
      <c r="N148" s="586"/>
      <c r="O148" s="73"/>
      <c r="P148" s="586"/>
      <c r="Q148" s="73"/>
      <c r="R148" s="586"/>
      <c r="S148" s="73"/>
      <c r="T148" s="586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3072" t="s">
        <v>157</v>
      </c>
      <c r="B150" s="550" t="s">
        <v>145</v>
      </c>
      <c r="C150" s="593">
        <f t="shared" si="23"/>
        <v>0</v>
      </c>
      <c r="D150" s="312">
        <f t="shared" si="24"/>
        <v>0</v>
      </c>
      <c r="E150" s="313">
        <f t="shared" si="22"/>
        <v>0</v>
      </c>
      <c r="F150" s="808"/>
      <c r="G150" s="802"/>
      <c r="H150" s="549"/>
      <c r="I150" s="96"/>
      <c r="J150" s="549"/>
      <c r="K150" s="96"/>
      <c r="L150" s="809"/>
      <c r="M150" s="96"/>
      <c r="N150" s="549"/>
      <c r="O150" s="96"/>
      <c r="P150" s="549"/>
      <c r="Q150" s="96"/>
      <c r="R150" s="549"/>
      <c r="S150" s="96"/>
      <c r="T150" s="549"/>
      <c r="U150" s="96"/>
      <c r="V150" s="591"/>
      <c r="W150" s="96"/>
      <c r="X150" s="591"/>
      <c r="Y150" s="96"/>
      <c r="Z150" s="801"/>
      <c r="AA150" s="316"/>
    </row>
    <row r="151" spans="1:130" ht="16.350000000000001" customHeight="1" x14ac:dyDescent="0.25">
      <c r="A151" s="2380"/>
      <c r="B151" s="619" t="s">
        <v>146</v>
      </c>
      <c r="C151" s="585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586"/>
      <c r="I151" s="73"/>
      <c r="J151" s="586"/>
      <c r="K151" s="73"/>
      <c r="L151" s="348"/>
      <c r="M151" s="73"/>
      <c r="N151" s="586"/>
      <c r="O151" s="73"/>
      <c r="P151" s="586"/>
      <c r="Q151" s="73"/>
      <c r="R151" s="586"/>
      <c r="S151" s="73"/>
      <c r="T151" s="586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610" t="s">
        <v>147</v>
      </c>
      <c r="C152" s="585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586"/>
      <c r="I152" s="73"/>
      <c r="J152" s="586"/>
      <c r="K152" s="73"/>
      <c r="L152" s="348"/>
      <c r="M152" s="73"/>
      <c r="N152" s="586"/>
      <c r="O152" s="73"/>
      <c r="P152" s="586"/>
      <c r="Q152" s="73"/>
      <c r="R152" s="586"/>
      <c r="S152" s="73"/>
      <c r="T152" s="586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610" t="s">
        <v>148</v>
      </c>
      <c r="C153" s="585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586"/>
      <c r="I153" s="73"/>
      <c r="J153" s="586"/>
      <c r="K153" s="73"/>
      <c r="L153" s="348"/>
      <c r="M153" s="73"/>
      <c r="N153" s="586"/>
      <c r="O153" s="73"/>
      <c r="P153" s="586"/>
      <c r="Q153" s="73"/>
      <c r="R153" s="586"/>
      <c r="S153" s="73"/>
      <c r="T153" s="586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979"/>
      <c r="B154" s="611" t="s">
        <v>149</v>
      </c>
      <c r="C154" s="363">
        <f t="shared" si="23"/>
        <v>0</v>
      </c>
      <c r="D154" s="364">
        <f t="shared" si="24"/>
        <v>0</v>
      </c>
      <c r="E154" s="365">
        <f t="shared" si="22"/>
        <v>0</v>
      </c>
      <c r="F154" s="519"/>
      <c r="G154" s="520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508"/>
      <c r="W154" s="368"/>
      <c r="X154" s="508"/>
      <c r="Y154" s="368"/>
      <c r="Z154" s="371"/>
      <c r="AA154" s="372"/>
    </row>
    <row r="155" spans="1:130" ht="16.350000000000001" customHeight="1" x14ac:dyDescent="0.25">
      <c r="A155" s="3080" t="s">
        <v>155</v>
      </c>
      <c r="B155" s="3081"/>
      <c r="C155" s="810">
        <f>SUM(C145:C154)</f>
        <v>0</v>
      </c>
      <c r="D155" s="811">
        <f>SUM(D145:D154)</f>
        <v>0</v>
      </c>
      <c r="E155" s="812">
        <f>SUM(E145:E154)</f>
        <v>0</v>
      </c>
      <c r="F155" s="810">
        <f>SUM(F145:F154)</f>
        <v>0</v>
      </c>
      <c r="G155" s="814">
        <f t="shared" ref="G155:AA155" si="25">SUM(G145:G154)</f>
        <v>0</v>
      </c>
      <c r="H155" s="810">
        <f t="shared" si="25"/>
        <v>0</v>
      </c>
      <c r="I155" s="814">
        <f t="shared" si="25"/>
        <v>0</v>
      </c>
      <c r="J155" s="810">
        <f t="shared" si="25"/>
        <v>0</v>
      </c>
      <c r="K155" s="814">
        <f t="shared" si="25"/>
        <v>0</v>
      </c>
      <c r="L155" s="810">
        <f t="shared" si="25"/>
        <v>0</v>
      </c>
      <c r="M155" s="814">
        <f t="shared" si="25"/>
        <v>0</v>
      </c>
      <c r="N155" s="810">
        <f t="shared" si="25"/>
        <v>0</v>
      </c>
      <c r="O155" s="814">
        <f t="shared" si="25"/>
        <v>0</v>
      </c>
      <c r="P155" s="810">
        <f t="shared" si="25"/>
        <v>0</v>
      </c>
      <c r="Q155" s="814">
        <f t="shared" si="25"/>
        <v>0</v>
      </c>
      <c r="R155" s="810">
        <f t="shared" si="25"/>
        <v>0</v>
      </c>
      <c r="S155" s="814">
        <f t="shared" si="25"/>
        <v>0</v>
      </c>
      <c r="T155" s="810">
        <f t="shared" si="25"/>
        <v>0</v>
      </c>
      <c r="U155" s="814">
        <f t="shared" si="25"/>
        <v>0</v>
      </c>
      <c r="V155" s="810">
        <f t="shared" si="25"/>
        <v>0</v>
      </c>
      <c r="W155" s="814">
        <f t="shared" si="25"/>
        <v>0</v>
      </c>
      <c r="X155" s="810">
        <f t="shared" si="25"/>
        <v>0</v>
      </c>
      <c r="Y155" s="814">
        <f t="shared" si="25"/>
        <v>0</v>
      </c>
      <c r="Z155" s="817">
        <f t="shared" si="25"/>
        <v>0</v>
      </c>
      <c r="AA155" s="816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3061" t="s">
        <v>21</v>
      </c>
      <c r="B157" s="3060"/>
      <c r="C157" s="3072" t="s">
        <v>64</v>
      </c>
      <c r="D157" s="3061"/>
      <c r="E157" s="3060"/>
      <c r="F157" s="3067" t="s">
        <v>28</v>
      </c>
      <c r="G157" s="3075"/>
      <c r="H157" s="3075"/>
      <c r="I157" s="3075"/>
      <c r="J157" s="3075"/>
      <c r="K157" s="3075"/>
      <c r="L157" s="3075"/>
      <c r="M157" s="3075"/>
      <c r="N157" s="3075"/>
      <c r="O157" s="3075"/>
      <c r="P157" s="3075"/>
      <c r="Q157" s="3075"/>
      <c r="R157" s="3075"/>
      <c r="S157" s="3075"/>
      <c r="T157" s="3075"/>
      <c r="U157" s="3075"/>
      <c r="V157" s="3075"/>
      <c r="W157" s="3075"/>
      <c r="X157" s="3075"/>
      <c r="Y157" s="3075"/>
      <c r="Z157" s="3075"/>
      <c r="AA157" s="3075"/>
      <c r="AB157" s="3075"/>
      <c r="AC157" s="3075"/>
      <c r="AD157" s="3075"/>
      <c r="AE157" s="3075"/>
      <c r="AF157" s="3075"/>
      <c r="AG157" s="3075"/>
      <c r="AH157" s="3075"/>
      <c r="AI157" s="3075"/>
      <c r="AJ157" s="3075"/>
      <c r="AK157" s="3075"/>
      <c r="AL157" s="3075"/>
      <c r="AM157" s="3068"/>
    </row>
    <row r="158" spans="1:130" ht="16.350000000000001" customHeight="1" x14ac:dyDescent="0.25">
      <c r="A158" s="2228"/>
      <c r="B158" s="2204"/>
      <c r="C158" s="2979"/>
      <c r="D158" s="2259"/>
      <c r="E158" s="2980"/>
      <c r="F158" s="3067" t="s">
        <v>159</v>
      </c>
      <c r="G158" s="3068"/>
      <c r="H158" s="3067" t="s">
        <v>160</v>
      </c>
      <c r="I158" s="3068"/>
      <c r="J158" s="3067" t="s">
        <v>137</v>
      </c>
      <c r="K158" s="3068"/>
      <c r="L158" s="3084" t="s">
        <v>138</v>
      </c>
      <c r="M158" s="3085"/>
      <c r="N158" s="3085" t="s">
        <v>139</v>
      </c>
      <c r="O158" s="3086"/>
      <c r="P158" s="3067" t="s">
        <v>161</v>
      </c>
      <c r="Q158" s="3068"/>
      <c r="R158" s="3075" t="s">
        <v>162</v>
      </c>
      <c r="S158" s="3068"/>
      <c r="T158" s="3075" t="s">
        <v>163</v>
      </c>
      <c r="U158" s="3068"/>
      <c r="V158" s="3067" t="s">
        <v>164</v>
      </c>
      <c r="W158" s="3068"/>
      <c r="X158" s="3075" t="s">
        <v>165</v>
      </c>
      <c r="Y158" s="3068"/>
      <c r="Z158" s="3087" t="s">
        <v>166</v>
      </c>
      <c r="AA158" s="3083"/>
      <c r="AB158" s="3087" t="s">
        <v>167</v>
      </c>
      <c r="AC158" s="3083"/>
      <c r="AD158" s="3087" t="s">
        <v>168</v>
      </c>
      <c r="AE158" s="3083"/>
      <c r="AF158" s="3087" t="s">
        <v>141</v>
      </c>
      <c r="AG158" s="3083"/>
      <c r="AH158" s="3087" t="s">
        <v>169</v>
      </c>
      <c r="AI158" s="3083"/>
      <c r="AJ158" s="3087" t="s">
        <v>170</v>
      </c>
      <c r="AK158" s="3083"/>
      <c r="AL158" s="3082" t="s">
        <v>143</v>
      </c>
      <c r="AM158" s="3083"/>
    </row>
    <row r="159" spans="1:130" ht="16.350000000000001" customHeight="1" x14ac:dyDescent="0.25">
      <c r="A159" s="2259"/>
      <c r="B159" s="2980"/>
      <c r="C159" s="779" t="s">
        <v>17</v>
      </c>
      <c r="D159" s="818" t="s">
        <v>18</v>
      </c>
      <c r="E159" s="609" t="s">
        <v>19</v>
      </c>
      <c r="F159" s="819" t="s">
        <v>18</v>
      </c>
      <c r="G159" s="609" t="s">
        <v>19</v>
      </c>
      <c r="H159" s="819" t="s">
        <v>18</v>
      </c>
      <c r="I159" s="609" t="s">
        <v>19</v>
      </c>
      <c r="J159" s="819" t="s">
        <v>18</v>
      </c>
      <c r="K159" s="609" t="s">
        <v>19</v>
      </c>
      <c r="L159" s="782" t="s">
        <v>18</v>
      </c>
      <c r="M159" s="380" t="s">
        <v>19</v>
      </c>
      <c r="N159" s="795" t="s">
        <v>18</v>
      </c>
      <c r="O159" s="806" t="s">
        <v>19</v>
      </c>
      <c r="P159" s="795" t="s">
        <v>18</v>
      </c>
      <c r="Q159" s="806" t="s">
        <v>19</v>
      </c>
      <c r="R159" s="780" t="s">
        <v>18</v>
      </c>
      <c r="S159" s="616" t="s">
        <v>19</v>
      </c>
      <c r="T159" s="780" t="s">
        <v>18</v>
      </c>
      <c r="U159" s="616" t="s">
        <v>19</v>
      </c>
      <c r="V159" s="782" t="s">
        <v>18</v>
      </c>
      <c r="W159" s="616" t="s">
        <v>19</v>
      </c>
      <c r="X159" s="780" t="s">
        <v>18</v>
      </c>
      <c r="Y159" s="616" t="s">
        <v>19</v>
      </c>
      <c r="Z159" s="820" t="s">
        <v>18</v>
      </c>
      <c r="AA159" s="521" t="s">
        <v>19</v>
      </c>
      <c r="AB159" s="820" t="s">
        <v>18</v>
      </c>
      <c r="AC159" s="521" t="s">
        <v>19</v>
      </c>
      <c r="AD159" s="820" t="s">
        <v>18</v>
      </c>
      <c r="AE159" s="521" t="s">
        <v>19</v>
      </c>
      <c r="AF159" s="820" t="s">
        <v>18</v>
      </c>
      <c r="AG159" s="521" t="s">
        <v>19</v>
      </c>
      <c r="AH159" s="820" t="s">
        <v>18</v>
      </c>
      <c r="AI159" s="521" t="s">
        <v>19</v>
      </c>
      <c r="AJ159" s="820" t="s">
        <v>18</v>
      </c>
      <c r="AK159" s="521" t="s">
        <v>19</v>
      </c>
      <c r="AL159" s="807" t="s">
        <v>18</v>
      </c>
      <c r="AM159" s="521" t="s">
        <v>19</v>
      </c>
    </row>
    <row r="160" spans="1:130" ht="16.350000000000001" customHeight="1" x14ac:dyDescent="0.25">
      <c r="A160" s="3063" t="s">
        <v>171</v>
      </c>
      <c r="B160" s="594" t="s">
        <v>172</v>
      </c>
      <c r="C160" s="593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821">
        <f t="shared" ref="D160:E164" si="27">SUM(G160+I160+K160+M160+O160+Q160+S160+U160+W160+Y160+AA160+AC160+AE160+AG160+AI160+AK160+AM160)</f>
        <v>0</v>
      </c>
      <c r="F160" s="808"/>
      <c r="G160" s="96"/>
      <c r="H160" s="549"/>
      <c r="I160" s="96"/>
      <c r="J160" s="549"/>
      <c r="K160" s="96"/>
      <c r="L160" s="549"/>
      <c r="M160" s="385"/>
      <c r="N160" s="385"/>
      <c r="O160" s="96"/>
      <c r="P160" s="549"/>
      <c r="Q160" s="96"/>
      <c r="R160" s="808"/>
      <c r="S160" s="96"/>
      <c r="T160" s="808"/>
      <c r="U160" s="96"/>
      <c r="V160" s="549"/>
      <c r="W160" s="96"/>
      <c r="X160" s="808"/>
      <c r="Y160" s="96"/>
      <c r="Z160" s="596"/>
      <c r="AA160" s="316"/>
      <c r="AB160" s="596"/>
      <c r="AC160" s="316"/>
      <c r="AD160" s="596"/>
      <c r="AE160" s="316"/>
      <c r="AF160" s="596"/>
      <c r="AG160" s="316"/>
      <c r="AH160" s="596"/>
      <c r="AI160" s="316"/>
      <c r="AJ160" s="596"/>
      <c r="AK160" s="316"/>
      <c r="AL160" s="822"/>
      <c r="AM160" s="316"/>
    </row>
    <row r="161" spans="1:130" ht="16.350000000000001" customHeight="1" x14ac:dyDescent="0.25">
      <c r="A161" s="2223"/>
      <c r="B161" s="388" t="s">
        <v>173</v>
      </c>
      <c r="C161" s="585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996"/>
      <c r="B162" s="392" t="s">
        <v>174</v>
      </c>
      <c r="C162" s="363">
        <f t="shared" si="26"/>
        <v>0</v>
      </c>
      <c r="D162" s="364">
        <f t="shared" si="27"/>
        <v>0</v>
      </c>
      <c r="E162" s="52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3063" t="s">
        <v>175</v>
      </c>
      <c r="B163" s="594" t="s">
        <v>172</v>
      </c>
      <c r="C163" s="593">
        <f t="shared" si="26"/>
        <v>0</v>
      </c>
      <c r="D163" s="312">
        <f t="shared" si="27"/>
        <v>0</v>
      </c>
      <c r="E163" s="821">
        <f t="shared" si="27"/>
        <v>0</v>
      </c>
      <c r="F163" s="808"/>
      <c r="G163" s="96"/>
      <c r="H163" s="549"/>
      <c r="I163" s="96"/>
      <c r="J163" s="549"/>
      <c r="K163" s="96"/>
      <c r="L163" s="549"/>
      <c r="M163" s="385"/>
      <c r="N163" s="385"/>
      <c r="O163" s="96"/>
      <c r="P163" s="549"/>
      <c r="Q163" s="96"/>
      <c r="R163" s="808"/>
      <c r="S163" s="96"/>
      <c r="T163" s="808"/>
      <c r="U163" s="96"/>
      <c r="V163" s="549"/>
      <c r="W163" s="96"/>
      <c r="X163" s="808"/>
      <c r="Y163" s="96"/>
      <c r="Z163" s="596"/>
      <c r="AA163" s="316"/>
      <c r="AB163" s="596"/>
      <c r="AC163" s="316"/>
      <c r="AD163" s="596"/>
      <c r="AE163" s="316"/>
      <c r="AF163" s="596"/>
      <c r="AG163" s="316"/>
      <c r="AH163" s="596"/>
      <c r="AI163" s="316"/>
      <c r="AJ163" s="596"/>
      <c r="AK163" s="316"/>
      <c r="AL163" s="822"/>
      <c r="AM163" s="316"/>
    </row>
    <row r="164" spans="1:130" ht="16.350000000000001" customHeight="1" x14ac:dyDescent="0.25">
      <c r="A164" s="2223"/>
      <c r="B164" s="388" t="s">
        <v>173</v>
      </c>
      <c r="C164" s="585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996"/>
      <c r="B165" s="392" t="s">
        <v>174</v>
      </c>
      <c r="C165" s="363">
        <f t="shared" si="26"/>
        <v>0</v>
      </c>
      <c r="D165" s="364">
        <f>SUM(F165+H165+J165+L165+N165+P165+R165+T165+V165+X165+Z165+AB165+AD165+AF165+AH165+AJ165+AL165)</f>
        <v>0</v>
      </c>
      <c r="E165" s="52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3065" t="s">
        <v>25</v>
      </c>
      <c r="B167" s="3065" t="s">
        <v>26</v>
      </c>
      <c r="C167" s="3072" t="s">
        <v>64</v>
      </c>
      <c r="D167" s="3061"/>
      <c r="E167" s="3060"/>
      <c r="F167" s="3067" t="s">
        <v>28</v>
      </c>
      <c r="G167" s="3075"/>
      <c r="H167" s="3075"/>
      <c r="I167" s="3075"/>
      <c r="J167" s="3075"/>
      <c r="K167" s="3075"/>
      <c r="L167" s="3075"/>
      <c r="M167" s="3075"/>
      <c r="N167" s="3075"/>
      <c r="O167" s="306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979"/>
      <c r="D168" s="2259"/>
      <c r="E168" s="2980"/>
      <c r="F168" s="3067" t="s">
        <v>168</v>
      </c>
      <c r="G168" s="3068"/>
      <c r="H168" s="3067" t="s">
        <v>141</v>
      </c>
      <c r="I168" s="3068"/>
      <c r="J168" s="3067" t="s">
        <v>169</v>
      </c>
      <c r="K168" s="3068"/>
      <c r="L168" s="3067" t="s">
        <v>170</v>
      </c>
      <c r="M168" s="3068"/>
      <c r="N168" s="3067" t="s">
        <v>143</v>
      </c>
      <c r="O168" s="3068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257"/>
      <c r="B169" s="2257"/>
      <c r="C169" s="779" t="s">
        <v>17</v>
      </c>
      <c r="D169" s="818" t="s">
        <v>18</v>
      </c>
      <c r="E169" s="609" t="s">
        <v>19</v>
      </c>
      <c r="F169" s="819" t="s">
        <v>18</v>
      </c>
      <c r="G169" s="609" t="s">
        <v>19</v>
      </c>
      <c r="H169" s="819" t="s">
        <v>18</v>
      </c>
      <c r="I169" s="609" t="s">
        <v>19</v>
      </c>
      <c r="J169" s="819" t="s">
        <v>18</v>
      </c>
      <c r="K169" s="609" t="s">
        <v>19</v>
      </c>
      <c r="L169" s="819" t="s">
        <v>18</v>
      </c>
      <c r="M169" s="609" t="s">
        <v>19</v>
      </c>
      <c r="N169" s="819" t="s">
        <v>18</v>
      </c>
      <c r="O169" s="609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3065" t="s">
        <v>177</v>
      </c>
      <c r="B170" s="594" t="s">
        <v>178</v>
      </c>
      <c r="C170" s="593">
        <f t="shared" ref="C170:C175" si="28">SUM(D170+E170)</f>
        <v>0</v>
      </c>
      <c r="D170" s="312">
        <f>SUM(F170+H170+J170+L170+N170)</f>
        <v>0</v>
      </c>
      <c r="E170" s="821">
        <f t="shared" ref="D170:E175" si="29">SUM(G170+I170+K170+M170+O170)</f>
        <v>0</v>
      </c>
      <c r="F170" s="808"/>
      <c r="G170" s="396"/>
      <c r="H170" s="549"/>
      <c r="I170" s="96"/>
      <c r="J170" s="808"/>
      <c r="K170" s="396"/>
      <c r="L170" s="549"/>
      <c r="M170" s="96"/>
      <c r="N170" s="808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257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3065" t="s">
        <v>181</v>
      </c>
      <c r="B173" s="597" t="s">
        <v>178</v>
      </c>
      <c r="C173" s="593">
        <f t="shared" si="28"/>
        <v>0</v>
      </c>
      <c r="D173" s="312">
        <f t="shared" si="29"/>
        <v>0</v>
      </c>
      <c r="E173" s="821">
        <f t="shared" si="29"/>
        <v>0</v>
      </c>
      <c r="F173" s="549"/>
      <c r="G173" s="96"/>
      <c r="H173" s="549"/>
      <c r="I173" s="396"/>
      <c r="J173" s="549"/>
      <c r="K173" s="96"/>
      <c r="L173" s="808"/>
      <c r="M173" s="396"/>
      <c r="N173" s="549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257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3090" t="s">
        <v>182</v>
      </c>
      <c r="B176" s="3090"/>
      <c r="C176" s="3090"/>
      <c r="D176" s="3090"/>
      <c r="E176" s="3090"/>
      <c r="F176" s="3090"/>
      <c r="G176" s="3090"/>
      <c r="H176" s="3090"/>
      <c r="I176" s="3090"/>
      <c r="J176" s="3090"/>
      <c r="K176" s="3090"/>
      <c r="L176" s="3090"/>
      <c r="M176" s="3090"/>
      <c r="N176" s="3090"/>
      <c r="O176" s="3090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3072" t="s">
        <v>183</v>
      </c>
      <c r="B177" s="3060"/>
      <c r="C177" s="3072" t="s">
        <v>64</v>
      </c>
      <c r="D177" s="3061"/>
      <c r="E177" s="3060"/>
      <c r="F177" s="3067" t="s">
        <v>28</v>
      </c>
      <c r="G177" s="3075"/>
      <c r="H177" s="3075"/>
      <c r="I177" s="3075"/>
      <c r="J177" s="3075"/>
      <c r="K177" s="3075"/>
      <c r="L177" s="3075"/>
      <c r="M177" s="3075"/>
      <c r="N177" s="3075"/>
      <c r="O177" s="3075"/>
      <c r="P177" s="3075"/>
      <c r="Q177" s="3068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979"/>
      <c r="D178" s="2259"/>
      <c r="E178" s="2980"/>
      <c r="F178" s="3067" t="s">
        <v>141</v>
      </c>
      <c r="G178" s="3068"/>
      <c r="H178" s="3067" t="s">
        <v>169</v>
      </c>
      <c r="I178" s="3068"/>
      <c r="J178" s="3067" t="s">
        <v>170</v>
      </c>
      <c r="K178" s="3068"/>
      <c r="L178" s="3067" t="s">
        <v>184</v>
      </c>
      <c r="M178" s="3068"/>
      <c r="N178" s="3067" t="s">
        <v>185</v>
      </c>
      <c r="O178" s="3068"/>
      <c r="P178" s="3067" t="s">
        <v>186</v>
      </c>
      <c r="Q178" s="3068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979"/>
      <c r="B179" s="2980"/>
      <c r="C179" s="779" t="s">
        <v>17</v>
      </c>
      <c r="D179" s="818" t="s">
        <v>18</v>
      </c>
      <c r="E179" s="609" t="s">
        <v>19</v>
      </c>
      <c r="F179" s="819" t="s">
        <v>18</v>
      </c>
      <c r="G179" s="609" t="s">
        <v>19</v>
      </c>
      <c r="H179" s="819" t="s">
        <v>18</v>
      </c>
      <c r="I179" s="609" t="s">
        <v>19</v>
      </c>
      <c r="J179" s="819" t="s">
        <v>18</v>
      </c>
      <c r="K179" s="622" t="s">
        <v>19</v>
      </c>
      <c r="L179" s="819" t="s">
        <v>18</v>
      </c>
      <c r="M179" s="609" t="s">
        <v>19</v>
      </c>
      <c r="N179" s="819" t="s">
        <v>18</v>
      </c>
      <c r="O179" s="609" t="s">
        <v>19</v>
      </c>
      <c r="P179" s="819" t="s">
        <v>18</v>
      </c>
      <c r="Q179" s="622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3008" t="s">
        <v>187</v>
      </c>
      <c r="B180" s="3088"/>
      <c r="C180" s="593">
        <f>SUM(D180+E180)</f>
        <v>22</v>
      </c>
      <c r="D180" s="312">
        <f t="shared" ref="D180:E182" si="30">SUM(F180+H180+J180+L180+N180+P180)</f>
        <v>15</v>
      </c>
      <c r="E180" s="821">
        <f t="shared" si="30"/>
        <v>7</v>
      </c>
      <c r="F180" s="808">
        <v>7</v>
      </c>
      <c r="G180" s="396">
        <v>0</v>
      </c>
      <c r="H180" s="549">
        <v>2</v>
      </c>
      <c r="I180" s="96">
        <v>1</v>
      </c>
      <c r="J180" s="808">
        <v>1</v>
      </c>
      <c r="K180" s="96">
        <v>3</v>
      </c>
      <c r="L180" s="808">
        <v>3</v>
      </c>
      <c r="M180" s="396">
        <v>3</v>
      </c>
      <c r="N180" s="549">
        <v>2</v>
      </c>
      <c r="O180" s="96">
        <v>0</v>
      </c>
      <c r="P180" s="808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117</v>
      </c>
      <c r="D181" s="324">
        <f t="shared" si="30"/>
        <v>67</v>
      </c>
      <c r="E181" s="398">
        <f t="shared" si="30"/>
        <v>50</v>
      </c>
      <c r="F181" s="355">
        <v>22</v>
      </c>
      <c r="G181" s="399">
        <v>15</v>
      </c>
      <c r="H181" s="357">
        <v>21</v>
      </c>
      <c r="I181" s="358">
        <v>11</v>
      </c>
      <c r="J181" s="355">
        <v>15</v>
      </c>
      <c r="K181" s="358">
        <v>10</v>
      </c>
      <c r="L181" s="355">
        <v>8</v>
      </c>
      <c r="M181" s="399">
        <v>5</v>
      </c>
      <c r="N181" s="357">
        <v>1</v>
      </c>
      <c r="O181" s="358">
        <v>8</v>
      </c>
      <c r="P181" s="355">
        <v>0</v>
      </c>
      <c r="Q181" s="358">
        <v>1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41</v>
      </c>
      <c r="D182" s="324">
        <f t="shared" si="30"/>
        <v>25</v>
      </c>
      <c r="E182" s="404">
        <f t="shared" si="30"/>
        <v>16</v>
      </c>
      <c r="F182" s="165">
        <v>1</v>
      </c>
      <c r="G182" s="169">
        <v>2</v>
      </c>
      <c r="H182" s="82">
        <v>8</v>
      </c>
      <c r="I182" s="83">
        <v>1</v>
      </c>
      <c r="J182" s="165">
        <v>6</v>
      </c>
      <c r="K182" s="83">
        <v>7</v>
      </c>
      <c r="L182" s="165">
        <v>7</v>
      </c>
      <c r="M182" s="169">
        <v>2</v>
      </c>
      <c r="N182" s="82">
        <v>3</v>
      </c>
      <c r="O182" s="83">
        <v>2</v>
      </c>
      <c r="P182" s="165">
        <v>0</v>
      </c>
      <c r="Q182" s="83">
        <v>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3089" t="s">
        <v>190</v>
      </c>
      <c r="B183" s="3010"/>
      <c r="C183" s="823"/>
      <c r="D183" s="500"/>
      <c r="E183" s="824"/>
      <c r="F183" s="501"/>
      <c r="G183" s="502"/>
      <c r="H183" s="503"/>
      <c r="I183" s="504"/>
      <c r="J183" s="825"/>
      <c r="K183" s="826"/>
      <c r="L183" s="501"/>
      <c r="M183" s="502"/>
      <c r="N183" s="503"/>
      <c r="O183" s="504"/>
      <c r="P183" s="825"/>
      <c r="Q183" s="826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3067" t="s">
        <v>64</v>
      </c>
      <c r="B184" s="3068"/>
      <c r="C184" s="783">
        <f>SUM(C180:C182)</f>
        <v>180</v>
      </c>
      <c r="D184" s="827">
        <f>SUM(D180:D182)</f>
        <v>107</v>
      </c>
      <c r="E184" s="784">
        <f>SUM(E180:E182)</f>
        <v>73</v>
      </c>
      <c r="F184" s="783">
        <f>SUM(F180:F182)</f>
        <v>30</v>
      </c>
      <c r="G184" s="784">
        <f t="shared" ref="G184:Q184" si="31">SUM(G180:G182)</f>
        <v>17</v>
      </c>
      <c r="H184" s="783">
        <f t="shared" si="31"/>
        <v>31</v>
      </c>
      <c r="I184" s="784">
        <f t="shared" si="31"/>
        <v>13</v>
      </c>
      <c r="J184" s="783">
        <f t="shared" si="31"/>
        <v>22</v>
      </c>
      <c r="K184" s="784">
        <f t="shared" si="31"/>
        <v>20</v>
      </c>
      <c r="L184" s="783">
        <f t="shared" si="31"/>
        <v>18</v>
      </c>
      <c r="M184" s="784">
        <f t="shared" si="31"/>
        <v>10</v>
      </c>
      <c r="N184" s="783">
        <f t="shared" si="31"/>
        <v>6</v>
      </c>
      <c r="O184" s="784">
        <f t="shared" si="31"/>
        <v>10</v>
      </c>
      <c r="P184" s="783">
        <f t="shared" si="31"/>
        <v>0</v>
      </c>
      <c r="Q184" s="787">
        <f t="shared" si="31"/>
        <v>3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477"/>
      <c r="N185" s="477"/>
      <c r="O185" s="477"/>
      <c r="P185" s="47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3072" t="s">
        <v>193</v>
      </c>
      <c r="B187" s="2300"/>
      <c r="C187" s="3012" t="s">
        <v>113</v>
      </c>
      <c r="D187" s="2302"/>
      <c r="E187" s="2303"/>
      <c r="F187" s="3092" t="s">
        <v>28</v>
      </c>
      <c r="G187" s="3093"/>
      <c r="H187" s="3093"/>
      <c r="I187" s="3093"/>
      <c r="J187" s="3093"/>
      <c r="K187" s="3093"/>
      <c r="L187" s="3093"/>
      <c r="M187" s="3093"/>
      <c r="N187" s="3093"/>
      <c r="O187" s="3093"/>
      <c r="P187" s="3093"/>
      <c r="Q187" s="3094"/>
    </row>
    <row r="188" spans="1:130" ht="16.350000000000001" customHeight="1" x14ac:dyDescent="0.25">
      <c r="A188" s="2380"/>
      <c r="B188" s="2204"/>
      <c r="C188" s="2304"/>
      <c r="D188" s="2305"/>
      <c r="E188" s="2306"/>
      <c r="F188" s="3095" t="s">
        <v>114</v>
      </c>
      <c r="G188" s="3086"/>
      <c r="H188" s="3095" t="s">
        <v>115</v>
      </c>
      <c r="I188" s="3086"/>
      <c r="J188" s="3095" t="s">
        <v>116</v>
      </c>
      <c r="K188" s="3086"/>
      <c r="L188" s="3095" t="s">
        <v>117</v>
      </c>
      <c r="M188" s="3086"/>
      <c r="N188" s="3095" t="s">
        <v>118</v>
      </c>
      <c r="O188" s="3086"/>
      <c r="P188" s="2230" t="s">
        <v>194</v>
      </c>
      <c r="Q188" s="2312"/>
    </row>
    <row r="189" spans="1:130" ht="16.350000000000001" customHeight="1" x14ac:dyDescent="0.25">
      <c r="A189" s="3091"/>
      <c r="B189" s="2368"/>
      <c r="C189" s="782" t="s">
        <v>17</v>
      </c>
      <c r="D189" s="795" t="s">
        <v>18</v>
      </c>
      <c r="E189" s="781" t="s">
        <v>19</v>
      </c>
      <c r="F189" s="780" t="s">
        <v>18</v>
      </c>
      <c r="G189" s="806" t="s">
        <v>19</v>
      </c>
      <c r="H189" s="780" t="s">
        <v>18</v>
      </c>
      <c r="I189" s="806" t="s">
        <v>19</v>
      </c>
      <c r="J189" s="780" t="s">
        <v>18</v>
      </c>
      <c r="K189" s="806" t="s">
        <v>19</v>
      </c>
      <c r="L189" s="780" t="s">
        <v>18</v>
      </c>
      <c r="M189" s="806" t="s">
        <v>19</v>
      </c>
      <c r="N189" s="780" t="s">
        <v>18</v>
      </c>
      <c r="O189" s="806" t="s">
        <v>19</v>
      </c>
      <c r="P189" s="780" t="s">
        <v>18</v>
      </c>
      <c r="Q189" s="806" t="s">
        <v>19</v>
      </c>
    </row>
    <row r="190" spans="1:130" ht="16.350000000000001" customHeight="1" x14ac:dyDescent="0.25">
      <c r="A190" s="3017" t="s">
        <v>195</v>
      </c>
      <c r="B190" s="3096"/>
      <c r="C190" s="598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3097" t="s">
        <v>197</v>
      </c>
      <c r="B192" s="3098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3099" t="s">
        <v>199</v>
      </c>
      <c r="B194" s="2316"/>
      <c r="C194" s="3102" t="s">
        <v>64</v>
      </c>
      <c r="D194" s="2322"/>
      <c r="E194" s="2323"/>
      <c r="F194" s="3105" t="s">
        <v>28</v>
      </c>
      <c r="G194" s="3105"/>
      <c r="H194" s="3105"/>
      <c r="I194" s="3105"/>
      <c r="J194" s="3105"/>
      <c r="K194" s="3105"/>
      <c r="L194" s="3105"/>
      <c r="M194" s="3105"/>
      <c r="N194" s="3105"/>
      <c r="O194" s="3105"/>
      <c r="P194" s="3105"/>
      <c r="Q194" s="3105"/>
      <c r="R194" s="3105"/>
      <c r="S194" s="3105"/>
      <c r="T194" s="3105"/>
      <c r="U194" s="3105"/>
      <c r="V194" s="3105"/>
      <c r="W194" s="3105"/>
      <c r="X194" s="3105"/>
      <c r="Y194" s="3105"/>
      <c r="Z194" s="3105"/>
      <c r="AA194" s="3105"/>
      <c r="AB194" s="3105"/>
      <c r="AC194" s="3106"/>
      <c r="AD194" s="2340" t="s">
        <v>200</v>
      </c>
      <c r="AE194" s="2341"/>
    </row>
    <row r="195" spans="1:130" ht="21" customHeight="1" x14ac:dyDescent="0.25">
      <c r="A195" s="2458"/>
      <c r="B195" s="2318"/>
      <c r="C195" s="3103"/>
      <c r="D195" s="2325"/>
      <c r="E195" s="3104"/>
      <c r="F195" s="3077" t="s">
        <v>201</v>
      </c>
      <c r="G195" s="3079"/>
      <c r="H195" s="3100" t="s">
        <v>202</v>
      </c>
      <c r="I195" s="3101"/>
      <c r="J195" s="3100" t="s">
        <v>203</v>
      </c>
      <c r="K195" s="3101"/>
      <c r="L195" s="3100" t="s">
        <v>204</v>
      </c>
      <c r="M195" s="3101"/>
      <c r="N195" s="3100" t="s">
        <v>205</v>
      </c>
      <c r="O195" s="3101"/>
      <c r="P195" s="3100" t="s">
        <v>206</v>
      </c>
      <c r="Q195" s="3101"/>
      <c r="R195" s="3100" t="s">
        <v>207</v>
      </c>
      <c r="S195" s="3101"/>
      <c r="T195" s="3107" t="s">
        <v>208</v>
      </c>
      <c r="U195" s="3107"/>
      <c r="V195" s="3107" t="s">
        <v>209</v>
      </c>
      <c r="W195" s="3107"/>
      <c r="X195" s="3107" t="s">
        <v>210</v>
      </c>
      <c r="Y195" s="3107"/>
      <c r="Z195" s="3095" t="s">
        <v>114</v>
      </c>
      <c r="AA195" s="3086"/>
      <c r="AB195" s="3095" t="s">
        <v>115</v>
      </c>
      <c r="AC195" s="3108"/>
      <c r="AD195" s="2342"/>
      <c r="AE195" s="3116"/>
    </row>
    <row r="196" spans="1:130" ht="16.350000000000001" customHeight="1" x14ac:dyDescent="0.25">
      <c r="A196" s="3100"/>
      <c r="B196" s="3101"/>
      <c r="C196" s="829" t="s">
        <v>211</v>
      </c>
      <c r="D196" s="830" t="s">
        <v>18</v>
      </c>
      <c r="E196" s="614" t="s">
        <v>19</v>
      </c>
      <c r="F196" s="831" t="s">
        <v>18</v>
      </c>
      <c r="G196" s="832" t="s">
        <v>19</v>
      </c>
      <c r="H196" s="831" t="s">
        <v>18</v>
      </c>
      <c r="I196" s="832" t="s">
        <v>19</v>
      </c>
      <c r="J196" s="831" t="s">
        <v>18</v>
      </c>
      <c r="K196" s="832" t="s">
        <v>19</v>
      </c>
      <c r="L196" s="831" t="s">
        <v>18</v>
      </c>
      <c r="M196" s="832" t="s">
        <v>19</v>
      </c>
      <c r="N196" s="831" t="s">
        <v>18</v>
      </c>
      <c r="O196" s="832" t="s">
        <v>19</v>
      </c>
      <c r="P196" s="831" t="s">
        <v>18</v>
      </c>
      <c r="Q196" s="832" t="s">
        <v>19</v>
      </c>
      <c r="R196" s="831" t="s">
        <v>18</v>
      </c>
      <c r="S196" s="832" t="s">
        <v>19</v>
      </c>
      <c r="T196" s="831" t="s">
        <v>18</v>
      </c>
      <c r="U196" s="832" t="s">
        <v>19</v>
      </c>
      <c r="V196" s="831" t="s">
        <v>18</v>
      </c>
      <c r="W196" s="832" t="s">
        <v>19</v>
      </c>
      <c r="X196" s="831" t="s">
        <v>18</v>
      </c>
      <c r="Y196" s="832" t="s">
        <v>19</v>
      </c>
      <c r="Z196" s="831" t="s">
        <v>18</v>
      </c>
      <c r="AA196" s="832" t="s">
        <v>19</v>
      </c>
      <c r="AB196" s="831" t="s">
        <v>18</v>
      </c>
      <c r="AC196" s="833" t="s">
        <v>19</v>
      </c>
      <c r="AD196" s="834" t="s">
        <v>18</v>
      </c>
      <c r="AE196" s="832" t="s">
        <v>19</v>
      </c>
    </row>
    <row r="197" spans="1:130" ht="16.350000000000001" customHeight="1" x14ac:dyDescent="0.25">
      <c r="A197" s="3109" t="s">
        <v>212</v>
      </c>
      <c r="B197" s="600" t="s">
        <v>129</v>
      </c>
      <c r="C197" s="601">
        <f>SUM(D197+E197)</f>
        <v>0</v>
      </c>
      <c r="D197" s="430">
        <f>SUM(F197+H197+J197+L197+N197+P197+R197+T197+V197+X197+Z197+AB197)</f>
        <v>0</v>
      </c>
      <c r="E197" s="835">
        <f>SUM(G197+I197+K197+M197+O197+Q197+S197+U197+W197+Y197+AA197+AC197)</f>
        <v>0</v>
      </c>
      <c r="F197" s="603"/>
      <c r="G197" s="836"/>
      <c r="H197" s="603"/>
      <c r="I197" s="836"/>
      <c r="J197" s="603"/>
      <c r="K197" s="836"/>
      <c r="L197" s="603"/>
      <c r="M197" s="836"/>
      <c r="N197" s="603"/>
      <c r="O197" s="836"/>
      <c r="P197" s="603"/>
      <c r="Q197" s="837"/>
      <c r="R197" s="603"/>
      <c r="S197" s="837"/>
      <c r="T197" s="603"/>
      <c r="U197" s="836"/>
      <c r="V197" s="603"/>
      <c r="W197" s="836"/>
      <c r="X197" s="603"/>
      <c r="Y197" s="837"/>
      <c r="Z197" s="603"/>
      <c r="AA197" s="837"/>
      <c r="AB197" s="603"/>
      <c r="AC197" s="838"/>
      <c r="AD197" s="836"/>
      <c r="AE197" s="837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3110"/>
      <c r="B198" s="436" t="s">
        <v>213</v>
      </c>
      <c r="C198" s="605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3111" t="s">
        <v>214</v>
      </c>
      <c r="B199" s="3112"/>
      <c r="C199" s="839">
        <f>SUM(D199+E199)</f>
        <v>0</v>
      </c>
      <c r="D199" s="840">
        <f>SUM(D197+D198)</f>
        <v>0</v>
      </c>
      <c r="E199" s="841">
        <f>SUM(E197+E198)</f>
        <v>0</v>
      </c>
      <c r="F199" s="839">
        <f>SUM(F197+F198)</f>
        <v>0</v>
      </c>
      <c r="G199" s="842">
        <f t="shared" ref="G199:AC199" si="34">SUM(G197+G198)</f>
        <v>0</v>
      </c>
      <c r="H199" s="839">
        <f t="shared" si="34"/>
        <v>0</v>
      </c>
      <c r="I199" s="842">
        <f t="shared" si="34"/>
        <v>0</v>
      </c>
      <c r="J199" s="839">
        <f t="shared" si="34"/>
        <v>0</v>
      </c>
      <c r="K199" s="842">
        <f t="shared" si="34"/>
        <v>0</v>
      </c>
      <c r="L199" s="839">
        <f t="shared" si="34"/>
        <v>0</v>
      </c>
      <c r="M199" s="842">
        <f t="shared" si="34"/>
        <v>0</v>
      </c>
      <c r="N199" s="839">
        <f t="shared" si="34"/>
        <v>0</v>
      </c>
      <c r="O199" s="842">
        <f t="shared" si="34"/>
        <v>0</v>
      </c>
      <c r="P199" s="839">
        <f t="shared" si="34"/>
        <v>0</v>
      </c>
      <c r="Q199" s="842">
        <f t="shared" si="34"/>
        <v>0</v>
      </c>
      <c r="R199" s="839">
        <f t="shared" si="34"/>
        <v>0</v>
      </c>
      <c r="S199" s="842">
        <f t="shared" si="34"/>
        <v>0</v>
      </c>
      <c r="T199" s="839">
        <f t="shared" si="34"/>
        <v>0</v>
      </c>
      <c r="U199" s="842">
        <f t="shared" si="34"/>
        <v>0</v>
      </c>
      <c r="V199" s="839">
        <f t="shared" si="34"/>
        <v>0</v>
      </c>
      <c r="W199" s="842">
        <f t="shared" si="34"/>
        <v>0</v>
      </c>
      <c r="X199" s="839">
        <f t="shared" si="34"/>
        <v>0</v>
      </c>
      <c r="Y199" s="842">
        <f t="shared" si="34"/>
        <v>0</v>
      </c>
      <c r="Z199" s="839">
        <f t="shared" si="34"/>
        <v>0</v>
      </c>
      <c r="AA199" s="842">
        <f t="shared" si="34"/>
        <v>0</v>
      </c>
      <c r="AB199" s="839">
        <f t="shared" si="34"/>
        <v>0</v>
      </c>
      <c r="AC199" s="843">
        <f t="shared" si="34"/>
        <v>0</v>
      </c>
      <c r="AD199" s="844">
        <f>SUM(AD197+AD198)</f>
        <v>0</v>
      </c>
      <c r="AE199" s="842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3099" t="s">
        <v>216</v>
      </c>
      <c r="B201" s="2316"/>
      <c r="C201" s="3102" t="s">
        <v>64</v>
      </c>
      <c r="D201" s="2322"/>
      <c r="E201" s="2323"/>
      <c r="F201" s="3113" t="s">
        <v>28</v>
      </c>
      <c r="G201" s="3114"/>
      <c r="H201" s="3114"/>
      <c r="I201" s="3114"/>
      <c r="J201" s="3114"/>
      <c r="K201" s="3114"/>
      <c r="L201" s="3114"/>
      <c r="M201" s="3114"/>
      <c r="N201" s="3114"/>
      <c r="O201" s="3115"/>
      <c r="P201" s="2338" t="s">
        <v>217</v>
      </c>
      <c r="Q201" s="2316"/>
      <c r="R201" s="2338" t="s">
        <v>67</v>
      </c>
      <c r="S201" s="2316"/>
      <c r="T201" s="3113" t="s">
        <v>218</v>
      </c>
      <c r="U201" s="3114"/>
      <c r="V201" s="3114"/>
      <c r="W201" s="3120"/>
    </row>
    <row r="202" spans="1:130" ht="15.75" customHeight="1" x14ac:dyDescent="0.25">
      <c r="A202" s="2458"/>
      <c r="B202" s="2318"/>
      <c r="C202" s="3103"/>
      <c r="D202" s="2325"/>
      <c r="E202" s="3104"/>
      <c r="F202" s="3121" t="s">
        <v>30</v>
      </c>
      <c r="G202" s="3121"/>
      <c r="H202" s="3121" t="s">
        <v>31</v>
      </c>
      <c r="I202" s="3121"/>
      <c r="J202" s="3121" t="s">
        <v>134</v>
      </c>
      <c r="K202" s="3121"/>
      <c r="L202" s="3121" t="s">
        <v>219</v>
      </c>
      <c r="M202" s="3121"/>
      <c r="N202" s="3121" t="s">
        <v>220</v>
      </c>
      <c r="O202" s="3122"/>
      <c r="P202" s="2339"/>
      <c r="Q202" s="3101"/>
      <c r="R202" s="2339"/>
      <c r="S202" s="3101"/>
      <c r="T202" s="3109" t="s">
        <v>221</v>
      </c>
      <c r="U202" s="3043" t="s">
        <v>222</v>
      </c>
      <c r="V202" s="3109" t="s">
        <v>223</v>
      </c>
      <c r="W202" s="3109" t="s">
        <v>224</v>
      </c>
    </row>
    <row r="203" spans="1:130" s="451" customFormat="1" ht="30.75" customHeight="1" x14ac:dyDescent="0.25">
      <c r="A203" s="3100"/>
      <c r="B203" s="3101"/>
      <c r="C203" s="829" t="s">
        <v>211</v>
      </c>
      <c r="D203" s="830" t="s">
        <v>18</v>
      </c>
      <c r="E203" s="614" t="s">
        <v>19</v>
      </c>
      <c r="F203" s="831" t="s">
        <v>18</v>
      </c>
      <c r="G203" s="832" t="s">
        <v>19</v>
      </c>
      <c r="H203" s="831" t="s">
        <v>18</v>
      </c>
      <c r="I203" s="832" t="s">
        <v>19</v>
      </c>
      <c r="J203" s="831" t="s">
        <v>18</v>
      </c>
      <c r="K203" s="832" t="s">
        <v>19</v>
      </c>
      <c r="L203" s="831" t="s">
        <v>18</v>
      </c>
      <c r="M203" s="832" t="s">
        <v>19</v>
      </c>
      <c r="N203" s="831" t="s">
        <v>18</v>
      </c>
      <c r="O203" s="833" t="s">
        <v>19</v>
      </c>
      <c r="P203" s="834" t="s">
        <v>18</v>
      </c>
      <c r="Q203" s="832" t="s">
        <v>19</v>
      </c>
      <c r="R203" s="834" t="s">
        <v>18</v>
      </c>
      <c r="S203" s="832" t="s">
        <v>19</v>
      </c>
      <c r="T203" s="3110"/>
      <c r="U203" s="3123"/>
      <c r="V203" s="3110"/>
      <c r="W203" s="3110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3117" t="s">
        <v>225</v>
      </c>
      <c r="B204" s="3118"/>
      <c r="C204" s="839">
        <f>SUM(D204+E204)</f>
        <v>0</v>
      </c>
      <c r="D204" s="840">
        <f>SUM(F204+H204+J204+L204+N204)</f>
        <v>0</v>
      </c>
      <c r="E204" s="841">
        <f>SUM(G204+I204+K204+M204+O204)</f>
        <v>0</v>
      </c>
      <c r="F204" s="845"/>
      <c r="G204" s="846"/>
      <c r="H204" s="845"/>
      <c r="I204" s="846"/>
      <c r="J204" s="845"/>
      <c r="K204" s="846"/>
      <c r="L204" s="845"/>
      <c r="M204" s="846"/>
      <c r="N204" s="845"/>
      <c r="O204" s="847"/>
      <c r="P204" s="846"/>
      <c r="Q204" s="848"/>
      <c r="R204" s="846"/>
      <c r="S204" s="848"/>
      <c r="T204" s="849"/>
      <c r="U204" s="848"/>
      <c r="V204" s="849"/>
      <c r="W204" s="849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3099" t="s">
        <v>216</v>
      </c>
      <c r="B206" s="2316"/>
      <c r="C206" s="3067" t="s">
        <v>32</v>
      </c>
      <c r="D206" s="3068"/>
    </row>
    <row r="207" spans="1:130" ht="23.25" customHeight="1" x14ac:dyDescent="0.25">
      <c r="A207" s="3100"/>
      <c r="B207" s="3101"/>
      <c r="C207" s="831" t="s">
        <v>18</v>
      </c>
      <c r="D207" s="832" t="s">
        <v>19</v>
      </c>
    </row>
    <row r="208" spans="1:130" ht="21.95" customHeight="1" x14ac:dyDescent="0.25">
      <c r="A208" s="3039" t="s">
        <v>227</v>
      </c>
      <c r="B208" s="3119"/>
      <c r="C208" s="603"/>
      <c r="D208" s="837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3124" t="s">
        <v>230</v>
      </c>
      <c r="B211" s="3125"/>
      <c r="C211" s="850"/>
      <c r="D211" s="851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3099" t="s">
        <v>232</v>
      </c>
      <c r="B213" s="2316"/>
      <c r="C213" s="3067" t="s">
        <v>233</v>
      </c>
      <c r="D213" s="3075"/>
      <c r="E213" s="3068"/>
      <c r="F213" s="461"/>
    </row>
    <row r="214" spans="1:6" x14ac:dyDescent="0.25">
      <c r="A214" s="2458"/>
      <c r="B214" s="2318"/>
      <c r="C214" s="3126" t="s">
        <v>234</v>
      </c>
      <c r="D214" s="3067" t="s">
        <v>235</v>
      </c>
      <c r="E214" s="3068"/>
      <c r="F214" s="461"/>
    </row>
    <row r="215" spans="1:6" ht="21" x14ac:dyDescent="0.25">
      <c r="A215" s="3100"/>
      <c r="B215" s="3101"/>
      <c r="C215" s="3127"/>
      <c r="D215" s="852" t="s">
        <v>236</v>
      </c>
      <c r="E215" s="832" t="s">
        <v>237</v>
      </c>
      <c r="F215" s="461"/>
    </row>
    <row r="216" spans="1:6" x14ac:dyDescent="0.25">
      <c r="A216" s="3039" t="s">
        <v>238</v>
      </c>
      <c r="B216" s="3119"/>
      <c r="C216" s="608"/>
      <c r="D216" s="603"/>
      <c r="E216" s="837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3124" t="s">
        <v>242</v>
      </c>
      <c r="B220" s="3125"/>
      <c r="C220" s="853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180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A8DDAFB0-D7D8-4D8A-97F8-EF67C878F5C7}">
      <formula1>0</formula1>
      <formula2>1E+29</formula2>
    </dataValidation>
    <dataValidation type="whole" allowBlank="1" showInputMessage="1" showErrorMessage="1" sqref="A194:E199 F194:F196 G195:AC196 AD196:AE196 F199:AE199" xr:uid="{836380A5-AB7F-490E-9183-87B2FFD6B111}">
      <formula1>0</formula1>
      <formula2>1E+29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",[11]NOMBRE!B2," - ","( ",[11]NOMBRE!C2,[11]NOMBRE!D2,[11]NOMBRE!E2,[11]NOMBRE!F2,[11]NOMBRE!G2,"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",[11]NOMBRE!B6," - ","( ",[11]NOMBRE!C6,[11]NOMBRE!D6," )")</f>
        <v>MES: OCTUBRE - ( 10 )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",[11]NOMBRE!B7)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1775" t="s">
        <v>3</v>
      </c>
      <c r="B8" s="1776"/>
      <c r="C8" s="1776"/>
      <c r="D8" s="1776"/>
      <c r="E8" s="1776"/>
      <c r="F8" s="19"/>
      <c r="G8" s="20"/>
      <c r="H8" s="1278"/>
      <c r="I8" s="1279"/>
      <c r="J8" s="20"/>
      <c r="K8" s="1948"/>
      <c r="L8" s="20"/>
      <c r="M8" s="1278"/>
      <c r="N8" s="1279"/>
      <c r="O8" s="1279"/>
      <c r="P8" s="487"/>
      <c r="Q8" s="20"/>
      <c r="R8" s="1278"/>
      <c r="S8" s="1278"/>
      <c r="T8" s="1278"/>
      <c r="U8" s="1278"/>
      <c r="V8" s="1278"/>
      <c r="W8" s="1278"/>
      <c r="X8" s="1278"/>
      <c r="Y8" s="1279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3128" t="s">
        <v>4</v>
      </c>
      <c r="B9" s="3128"/>
      <c r="C9" s="3129" t="s">
        <v>5</v>
      </c>
      <c r="D9" s="3130"/>
      <c r="E9" s="3131"/>
      <c r="F9" s="3132" t="s">
        <v>6</v>
      </c>
      <c r="G9" s="3133"/>
      <c r="H9" s="3133"/>
      <c r="I9" s="3133"/>
      <c r="J9" s="3133"/>
      <c r="K9" s="3133"/>
      <c r="L9" s="3133"/>
      <c r="M9" s="3133"/>
      <c r="N9" s="3133"/>
      <c r="O9" s="3133"/>
      <c r="P9" s="3133"/>
      <c r="Q9" s="3133"/>
      <c r="R9" s="3133"/>
      <c r="S9" s="3133"/>
      <c r="T9" s="3133"/>
      <c r="U9" s="3133"/>
      <c r="V9" s="3133"/>
      <c r="W9" s="3133"/>
      <c r="X9" s="3133"/>
      <c r="Y9" s="3134"/>
      <c r="Z9" s="1949"/>
      <c r="AA9" s="1950"/>
    </row>
    <row r="10" spans="1:130" ht="16.350000000000001" customHeight="1" x14ac:dyDescent="0.25">
      <c r="A10" s="3128"/>
      <c r="B10" s="3128"/>
      <c r="C10" s="2593"/>
      <c r="D10" s="2896"/>
      <c r="E10" s="2925"/>
      <c r="F10" s="2914" t="s">
        <v>7</v>
      </c>
      <c r="G10" s="2915"/>
      <c r="H10" s="2914" t="s">
        <v>8</v>
      </c>
      <c r="I10" s="2915"/>
      <c r="J10" s="2914" t="s">
        <v>9</v>
      </c>
      <c r="K10" s="2915"/>
      <c r="L10" s="2914" t="s">
        <v>10</v>
      </c>
      <c r="M10" s="2915"/>
      <c r="N10" s="2914" t="s">
        <v>11</v>
      </c>
      <c r="O10" s="2915"/>
      <c r="P10" s="2914" t="s">
        <v>12</v>
      </c>
      <c r="Q10" s="2915"/>
      <c r="R10" s="2914" t="s">
        <v>13</v>
      </c>
      <c r="S10" s="2915"/>
      <c r="T10" s="2914" t="s">
        <v>14</v>
      </c>
      <c r="U10" s="2915"/>
      <c r="V10" s="2914" t="s">
        <v>15</v>
      </c>
      <c r="W10" s="2915"/>
      <c r="X10" s="2914" t="s">
        <v>16</v>
      </c>
      <c r="Y10" s="2915"/>
      <c r="Z10" s="489"/>
      <c r="AA10" s="7"/>
    </row>
    <row r="11" spans="1:130" ht="16.350000000000001" customHeight="1" x14ac:dyDescent="0.25">
      <c r="A11" s="3128"/>
      <c r="B11" s="3128"/>
      <c r="C11" s="1951" t="s">
        <v>17</v>
      </c>
      <c r="D11" s="1910" t="s">
        <v>18</v>
      </c>
      <c r="E11" s="1868" t="s">
        <v>19</v>
      </c>
      <c r="F11" s="1905" t="s">
        <v>18</v>
      </c>
      <c r="G11" s="1868" t="s">
        <v>19</v>
      </c>
      <c r="H11" s="1905" t="s">
        <v>18</v>
      </c>
      <c r="I11" s="1868" t="s">
        <v>19</v>
      </c>
      <c r="J11" s="1905" t="s">
        <v>18</v>
      </c>
      <c r="K11" s="1868" t="s">
        <v>19</v>
      </c>
      <c r="L11" s="1905" t="s">
        <v>18</v>
      </c>
      <c r="M11" s="1868" t="s">
        <v>19</v>
      </c>
      <c r="N11" s="1905" t="s">
        <v>18</v>
      </c>
      <c r="O11" s="1868" t="s">
        <v>19</v>
      </c>
      <c r="P11" s="1905" t="s">
        <v>18</v>
      </c>
      <c r="Q11" s="1868" t="s">
        <v>19</v>
      </c>
      <c r="R11" s="1905" t="s">
        <v>18</v>
      </c>
      <c r="S11" s="1868" t="s">
        <v>19</v>
      </c>
      <c r="T11" s="1905" t="s">
        <v>18</v>
      </c>
      <c r="U11" s="1868" t="s">
        <v>19</v>
      </c>
      <c r="V11" s="1905" t="s">
        <v>18</v>
      </c>
      <c r="W11" s="1868" t="s">
        <v>19</v>
      </c>
      <c r="X11" s="1905" t="s">
        <v>18</v>
      </c>
      <c r="Y11" s="1868" t="s">
        <v>19</v>
      </c>
      <c r="Z11" s="1952"/>
      <c r="AA11" s="1854"/>
    </row>
    <row r="12" spans="1:130" ht="16.350000000000001" customHeight="1" x14ac:dyDescent="0.25">
      <c r="A12" s="3128" t="s">
        <v>20</v>
      </c>
      <c r="B12" s="3128"/>
      <c r="C12" s="1953">
        <f>SUM(D12+E12)</f>
        <v>0</v>
      </c>
      <c r="D12" s="1954">
        <f>SUM(F12+H12+J12+L12+N12+P12+R12+T12+V12+X12)</f>
        <v>0</v>
      </c>
      <c r="E12" s="1955">
        <f>SUM(G12+I12+K12+M12+O12+Q12+S12+U12+W12+Y12)</f>
        <v>0</v>
      </c>
      <c r="F12" s="1956"/>
      <c r="G12" s="1957"/>
      <c r="H12" s="1956"/>
      <c r="I12" s="1957"/>
      <c r="J12" s="1956"/>
      <c r="K12" s="1957"/>
      <c r="L12" s="1956"/>
      <c r="M12" s="1957"/>
      <c r="N12" s="1956"/>
      <c r="O12" s="1957"/>
      <c r="P12" s="1956"/>
      <c r="Q12" s="1957"/>
      <c r="R12" s="1956"/>
      <c r="S12" s="1957"/>
      <c r="T12" s="1956"/>
      <c r="U12" s="1957"/>
      <c r="V12" s="1956"/>
      <c r="W12" s="1957"/>
      <c r="X12" s="1956"/>
      <c r="Y12" s="1957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922" t="s">
        <v>21</v>
      </c>
      <c r="B13" s="1958" t="s">
        <v>22</v>
      </c>
      <c r="C13" s="1959">
        <f>SUM(D13+E13)</f>
        <v>0</v>
      </c>
      <c r="D13" s="44">
        <f>SUM(F13+H13+J13+L13+N13+P13+R13+T13+V13+X13)</f>
        <v>0</v>
      </c>
      <c r="E13" s="1960">
        <f>SUM(G13+I13+K13+M13+O13+Q13+S13+U13+W13+Y13)</f>
        <v>0</v>
      </c>
      <c r="F13" s="1961"/>
      <c r="G13" s="1962"/>
      <c r="H13" s="1961"/>
      <c r="I13" s="1962"/>
      <c r="J13" s="1961"/>
      <c r="K13" s="1962"/>
      <c r="L13" s="1961"/>
      <c r="M13" s="1962"/>
      <c r="N13" s="1961"/>
      <c r="O13" s="1962"/>
      <c r="P13" s="1961"/>
      <c r="Q13" s="1962"/>
      <c r="R13" s="1961"/>
      <c r="S13" s="1962"/>
      <c r="T13" s="1961"/>
      <c r="U13" s="1962"/>
      <c r="V13" s="1961"/>
      <c r="W13" s="1962"/>
      <c r="X13" s="1961"/>
      <c r="Y13" s="1962"/>
      <c r="Z13" s="482"/>
      <c r="AA13" s="1855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925"/>
      <c r="B14" s="1760" t="s">
        <v>23</v>
      </c>
      <c r="C14" s="49">
        <f>SUM(D14+E14)</f>
        <v>0</v>
      </c>
      <c r="D14" s="1831">
        <f t="shared" ref="D14" si="0">SUM(F14+H14+J14+L14+N14+P14+R14+T14+V14+X14)</f>
        <v>0</v>
      </c>
      <c r="E14" s="51">
        <f>SUM(G14+I14+K14+M14+O14+Q14+S14+U14+W14+Y14)</f>
        <v>0</v>
      </c>
      <c r="F14" s="1963"/>
      <c r="G14" s="1964"/>
      <c r="H14" s="54"/>
      <c r="I14" s="55"/>
      <c r="J14" s="54"/>
      <c r="K14" s="55"/>
      <c r="L14" s="1963"/>
      <c r="M14" s="1964"/>
      <c r="N14" s="1963"/>
      <c r="O14" s="1964"/>
      <c r="P14" s="1963"/>
      <c r="Q14" s="1964"/>
      <c r="R14" s="1963"/>
      <c r="S14" s="1964"/>
      <c r="T14" s="1963"/>
      <c r="U14" s="1965"/>
      <c r="V14" s="1963"/>
      <c r="W14" s="1965"/>
      <c r="X14" s="1963"/>
      <c r="Y14" s="1964"/>
      <c r="Z14" s="482"/>
      <c r="AA14" s="1774"/>
    </row>
    <row r="15" spans="1:130" ht="31.35" customHeight="1" x14ac:dyDescent="0.25">
      <c r="A15" s="1775" t="s">
        <v>24</v>
      </c>
      <c r="B15" s="1776"/>
      <c r="C15" s="1776"/>
      <c r="D15" s="1776"/>
      <c r="E15" s="1776"/>
      <c r="F15" s="1776"/>
      <c r="G15" s="1776"/>
      <c r="H15" s="1776"/>
      <c r="I15" s="1776"/>
      <c r="J15" s="1776"/>
      <c r="K15" s="1776"/>
      <c r="L15" s="1776"/>
      <c r="M15" s="1776"/>
      <c r="N15" s="1776"/>
      <c r="O15" s="1776"/>
      <c r="P15" s="19"/>
      <c r="Q15" s="1761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912" t="s">
        <v>25</v>
      </c>
      <c r="B16" s="2912" t="s">
        <v>26</v>
      </c>
      <c r="C16" s="2921" t="s">
        <v>27</v>
      </c>
      <c r="D16" s="2924"/>
      <c r="E16" s="2922"/>
      <c r="F16" s="2932" t="s">
        <v>28</v>
      </c>
      <c r="G16" s="2933"/>
      <c r="H16" s="2933"/>
      <c r="I16" s="2933"/>
      <c r="J16" s="2933"/>
      <c r="K16" s="2933"/>
      <c r="L16" s="2933"/>
      <c r="M16" s="2933"/>
      <c r="N16" s="2933"/>
      <c r="O16" s="2933"/>
      <c r="P16" s="2933"/>
      <c r="Q16" s="3136"/>
      <c r="R16" s="2922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593"/>
      <c r="D17" s="2896"/>
      <c r="E17" s="2925"/>
      <c r="F17" s="2914" t="s">
        <v>30</v>
      </c>
      <c r="G17" s="2915"/>
      <c r="H17" s="2914" t="s">
        <v>31</v>
      </c>
      <c r="I17" s="2915"/>
      <c r="J17" s="2914" t="s">
        <v>15</v>
      </c>
      <c r="K17" s="2915"/>
      <c r="L17" s="2914" t="s">
        <v>32</v>
      </c>
      <c r="M17" s="2915"/>
      <c r="N17" s="2914" t="s">
        <v>33</v>
      </c>
      <c r="O17" s="2915"/>
      <c r="P17" s="2914" t="s">
        <v>34</v>
      </c>
      <c r="Q17" s="3135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257"/>
      <c r="B18" s="2257"/>
      <c r="C18" s="1866" t="s">
        <v>17</v>
      </c>
      <c r="D18" s="1966" t="s">
        <v>18</v>
      </c>
      <c r="E18" s="1868" t="s">
        <v>19</v>
      </c>
      <c r="F18" s="1951" t="s">
        <v>18</v>
      </c>
      <c r="G18" s="1868" t="s">
        <v>19</v>
      </c>
      <c r="H18" s="1951" t="s">
        <v>18</v>
      </c>
      <c r="I18" s="1868" t="s">
        <v>19</v>
      </c>
      <c r="J18" s="1951" t="s">
        <v>18</v>
      </c>
      <c r="K18" s="1868" t="s">
        <v>19</v>
      </c>
      <c r="L18" s="1951" t="s">
        <v>18</v>
      </c>
      <c r="M18" s="1868" t="s">
        <v>19</v>
      </c>
      <c r="N18" s="1951" t="s">
        <v>18</v>
      </c>
      <c r="O18" s="1868" t="s">
        <v>19</v>
      </c>
      <c r="P18" s="1951" t="s">
        <v>18</v>
      </c>
      <c r="Q18" s="1967" t="s">
        <v>19</v>
      </c>
      <c r="R18" s="2925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914" t="s">
        <v>35</v>
      </c>
      <c r="B19" s="2915"/>
      <c r="C19" s="1888">
        <f>SUM(D19+E19)</f>
        <v>0</v>
      </c>
      <c r="D19" s="1889">
        <f>SUM(F19+H19+J19+L19+N19+P19)</f>
        <v>0</v>
      </c>
      <c r="E19" s="1968">
        <f>SUM(G19+I19+K19+M19+O19+Q19)</f>
        <v>0</v>
      </c>
      <c r="F19" s="1956"/>
      <c r="G19" s="1969"/>
      <c r="H19" s="1956"/>
      <c r="I19" s="1969"/>
      <c r="J19" s="1956"/>
      <c r="K19" s="1969"/>
      <c r="L19" s="1956"/>
      <c r="M19" s="1969"/>
      <c r="N19" s="1970"/>
      <c r="O19" s="1969"/>
      <c r="P19" s="1970"/>
      <c r="Q19" s="1971"/>
      <c r="R19" s="1957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912" t="s">
        <v>36</v>
      </c>
      <c r="B20" s="1972" t="s">
        <v>22</v>
      </c>
      <c r="C20" s="1959">
        <f>SUM(D20+E20)</f>
        <v>0</v>
      </c>
      <c r="D20" s="71">
        <f t="shared" ref="D20:E35" si="1">SUM(F20+H20+J20+L20+N20+P20)</f>
        <v>0</v>
      </c>
      <c r="E20" s="1960">
        <f t="shared" si="1"/>
        <v>0</v>
      </c>
      <c r="F20" s="1973"/>
      <c r="G20" s="73"/>
      <c r="H20" s="1973"/>
      <c r="I20" s="73"/>
      <c r="J20" s="1973"/>
      <c r="K20" s="73"/>
      <c r="L20" s="1973"/>
      <c r="M20" s="73"/>
      <c r="N20" s="1083"/>
      <c r="O20" s="73"/>
      <c r="P20" s="1083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768" t="s">
        <v>37</v>
      </c>
      <c r="C21" s="1849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763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257"/>
      <c r="B23" s="1762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912" t="s">
        <v>40</v>
      </c>
      <c r="B24" s="1972" t="s">
        <v>41</v>
      </c>
      <c r="C24" s="1959">
        <f t="shared" si="2"/>
        <v>0</v>
      </c>
      <c r="D24" s="71">
        <f t="shared" si="1"/>
        <v>0</v>
      </c>
      <c r="E24" s="1960">
        <f t="shared" si="1"/>
        <v>0</v>
      </c>
      <c r="F24" s="1961"/>
      <c r="G24" s="96"/>
      <c r="H24" s="1961"/>
      <c r="I24" s="96"/>
      <c r="J24" s="1961"/>
      <c r="K24" s="96"/>
      <c r="L24" s="1961"/>
      <c r="M24" s="96"/>
      <c r="N24" s="1974"/>
      <c r="O24" s="96"/>
      <c r="P24" s="1974"/>
      <c r="Q24" s="98"/>
      <c r="R24" s="1962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085" t="s">
        <v>42</v>
      </c>
      <c r="C25" s="1849">
        <f t="shared" si="2"/>
        <v>0</v>
      </c>
      <c r="D25" s="80">
        <f t="shared" si="1"/>
        <v>0</v>
      </c>
      <c r="E25" s="473">
        <f t="shared" si="1"/>
        <v>0</v>
      </c>
      <c r="F25" s="1973"/>
      <c r="G25" s="73"/>
      <c r="H25" s="1973"/>
      <c r="I25" s="73"/>
      <c r="J25" s="1973"/>
      <c r="K25" s="73"/>
      <c r="L25" s="1973"/>
      <c r="M25" s="73"/>
      <c r="N25" s="1083"/>
      <c r="O25" s="73"/>
      <c r="P25" s="1083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085" t="s">
        <v>43</v>
      </c>
      <c r="C26" s="1849">
        <f t="shared" si="2"/>
        <v>0</v>
      </c>
      <c r="D26" s="80">
        <f t="shared" si="1"/>
        <v>0</v>
      </c>
      <c r="E26" s="473">
        <f t="shared" si="1"/>
        <v>0</v>
      </c>
      <c r="F26" s="1973"/>
      <c r="G26" s="73"/>
      <c r="H26" s="1973"/>
      <c r="I26" s="73"/>
      <c r="J26" s="1973"/>
      <c r="K26" s="73"/>
      <c r="L26" s="1973"/>
      <c r="M26" s="73"/>
      <c r="N26" s="1083"/>
      <c r="O26" s="73"/>
      <c r="P26" s="1083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086" t="s">
        <v>44</v>
      </c>
      <c r="C27" s="1975">
        <f t="shared" si="2"/>
        <v>0</v>
      </c>
      <c r="D27" s="102">
        <f t="shared" si="1"/>
        <v>0</v>
      </c>
      <c r="E27" s="476">
        <f t="shared" si="1"/>
        <v>0</v>
      </c>
      <c r="F27" s="1973"/>
      <c r="G27" s="73"/>
      <c r="H27" s="1973"/>
      <c r="I27" s="73"/>
      <c r="J27" s="1973"/>
      <c r="K27" s="73"/>
      <c r="L27" s="1973"/>
      <c r="M27" s="73"/>
      <c r="N27" s="1083"/>
      <c r="O27" s="73"/>
      <c r="P27" s="1083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086" t="s">
        <v>45</v>
      </c>
      <c r="C28" s="1975">
        <f t="shared" si="2"/>
        <v>0</v>
      </c>
      <c r="D28" s="102">
        <f t="shared" si="1"/>
        <v>0</v>
      </c>
      <c r="E28" s="476">
        <f t="shared" si="1"/>
        <v>0</v>
      </c>
      <c r="F28" s="1973"/>
      <c r="G28" s="73"/>
      <c r="H28" s="1973"/>
      <c r="I28" s="73"/>
      <c r="J28" s="1973"/>
      <c r="K28" s="73"/>
      <c r="L28" s="1973"/>
      <c r="M28" s="73"/>
      <c r="N28" s="1083"/>
      <c r="O28" s="73"/>
      <c r="P28" s="1083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086" t="s">
        <v>46</v>
      </c>
      <c r="C29" s="1975">
        <f>SUM(D29:E29)</f>
        <v>0</v>
      </c>
      <c r="D29" s="102">
        <f t="shared" si="1"/>
        <v>0</v>
      </c>
      <c r="E29" s="476">
        <f t="shared" si="1"/>
        <v>0</v>
      </c>
      <c r="F29" s="1973"/>
      <c r="G29" s="73"/>
      <c r="H29" s="1973"/>
      <c r="I29" s="73"/>
      <c r="J29" s="1973"/>
      <c r="K29" s="73"/>
      <c r="L29" s="1973"/>
      <c r="M29" s="73"/>
      <c r="N29" s="1083"/>
      <c r="O29" s="73"/>
      <c r="P29" s="1083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086" t="s">
        <v>47</v>
      </c>
      <c r="C30" s="1975">
        <f>SUM(D30:E30)</f>
        <v>0</v>
      </c>
      <c r="D30" s="80">
        <f t="shared" si="1"/>
        <v>0</v>
      </c>
      <c r="E30" s="473">
        <f t="shared" si="1"/>
        <v>0</v>
      </c>
      <c r="F30" s="1973"/>
      <c r="G30" s="73"/>
      <c r="H30" s="1973"/>
      <c r="I30" s="73"/>
      <c r="J30" s="1973"/>
      <c r="K30" s="73"/>
      <c r="L30" s="1973"/>
      <c r="M30" s="73"/>
      <c r="N30" s="1083"/>
      <c r="O30" s="73"/>
      <c r="P30" s="1083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086" t="s">
        <v>48</v>
      </c>
      <c r="C31" s="1849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763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912" t="s">
        <v>54</v>
      </c>
      <c r="B38" s="1976" t="s">
        <v>37</v>
      </c>
      <c r="C38" s="1888">
        <f t="shared" si="3"/>
        <v>0</v>
      </c>
      <c r="D38" s="1889">
        <f t="shared" si="4"/>
        <v>0</v>
      </c>
      <c r="E38" s="1960">
        <f t="shared" si="4"/>
        <v>0</v>
      </c>
      <c r="F38" s="1961"/>
      <c r="G38" s="96"/>
      <c r="H38" s="1961"/>
      <c r="I38" s="96"/>
      <c r="J38" s="1961"/>
      <c r="K38" s="96"/>
      <c r="L38" s="1961"/>
      <c r="M38" s="96"/>
      <c r="N38" s="1961"/>
      <c r="O38" s="96"/>
      <c r="P38" s="1974"/>
      <c r="Q38" s="98"/>
      <c r="R38" s="1962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763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257"/>
      <c r="B40" s="1762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977" t="s">
        <v>55</v>
      </c>
      <c r="B41" s="1977"/>
      <c r="C41" s="1977"/>
      <c r="D41" s="1977"/>
      <c r="E41" s="1977"/>
      <c r="F41" s="1977"/>
      <c r="G41" s="1977"/>
      <c r="H41" s="1977"/>
      <c r="I41" s="1977"/>
      <c r="J41" s="1977"/>
      <c r="K41" s="1977"/>
      <c r="L41" s="1977"/>
      <c r="M41" s="1977"/>
      <c r="N41" s="1977"/>
      <c r="O41" s="1977"/>
      <c r="P41" s="1977"/>
      <c r="Q41" s="1977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921" t="s">
        <v>56</v>
      </c>
      <c r="B42" s="2922"/>
      <c r="C42" s="2921" t="s">
        <v>27</v>
      </c>
      <c r="D42" s="2924"/>
      <c r="E42" s="2922"/>
      <c r="F42" s="2932" t="s">
        <v>28</v>
      </c>
      <c r="G42" s="2933"/>
      <c r="H42" s="2933"/>
      <c r="I42" s="2933"/>
      <c r="J42" s="2933"/>
      <c r="K42" s="2933"/>
      <c r="L42" s="2933"/>
      <c r="M42" s="2933"/>
      <c r="N42" s="2933"/>
      <c r="O42" s="2933"/>
      <c r="P42" s="2933"/>
      <c r="Q42" s="2934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776"/>
      <c r="D43" s="2259"/>
      <c r="E43" s="2728"/>
      <c r="F43" s="2914" t="s">
        <v>30</v>
      </c>
      <c r="G43" s="2915"/>
      <c r="H43" s="2914" t="s">
        <v>31</v>
      </c>
      <c r="I43" s="2915"/>
      <c r="J43" s="2914" t="s">
        <v>15</v>
      </c>
      <c r="K43" s="2915"/>
      <c r="L43" s="2914" t="s">
        <v>32</v>
      </c>
      <c r="M43" s="2915"/>
      <c r="N43" s="2914" t="s">
        <v>33</v>
      </c>
      <c r="O43" s="2915"/>
      <c r="P43" s="2914" t="s">
        <v>34</v>
      </c>
      <c r="Q43" s="2915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776"/>
      <c r="B44" s="2728"/>
      <c r="C44" s="1866" t="s">
        <v>17</v>
      </c>
      <c r="D44" s="1966" t="s">
        <v>18</v>
      </c>
      <c r="E44" s="1769" t="s">
        <v>19</v>
      </c>
      <c r="F44" s="1951" t="s">
        <v>18</v>
      </c>
      <c r="G44" s="1857" t="s">
        <v>19</v>
      </c>
      <c r="H44" s="1951" t="s">
        <v>18</v>
      </c>
      <c r="I44" s="1857" t="s">
        <v>19</v>
      </c>
      <c r="J44" s="1951" t="s">
        <v>18</v>
      </c>
      <c r="K44" s="1857" t="s">
        <v>19</v>
      </c>
      <c r="L44" s="1951" t="s">
        <v>18</v>
      </c>
      <c r="M44" s="1857" t="s">
        <v>19</v>
      </c>
      <c r="N44" s="1951" t="s">
        <v>18</v>
      </c>
      <c r="O44" s="1857" t="s">
        <v>19</v>
      </c>
      <c r="P44" s="1951" t="s">
        <v>18</v>
      </c>
      <c r="Q44" s="1857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3139" t="s">
        <v>37</v>
      </c>
      <c r="B45" s="3140"/>
      <c r="C45" s="1978">
        <f>SUM(D45+E45)</f>
        <v>0</v>
      </c>
      <c r="D45" s="132">
        <f t="shared" ref="D45:E48" si="5">SUM(F45+H45+J45+L45+N45+P45)</f>
        <v>0</v>
      </c>
      <c r="E45" s="1979">
        <f t="shared" si="5"/>
        <v>0</v>
      </c>
      <c r="F45" s="1961"/>
      <c r="G45" s="1962"/>
      <c r="H45" s="1961"/>
      <c r="I45" s="1962"/>
      <c r="J45" s="1961"/>
      <c r="K45" s="96"/>
      <c r="L45" s="1961"/>
      <c r="M45" s="96"/>
      <c r="N45" s="1974"/>
      <c r="O45" s="96"/>
      <c r="P45" s="1974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IF(C45&lt;&gt;[11]A05!C89,"*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980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973"/>
      <c r="I46" s="253"/>
      <c r="J46" s="1973"/>
      <c r="K46" s="73"/>
      <c r="L46" s="1973"/>
      <c r="M46" s="73"/>
      <c r="N46" s="1083"/>
      <c r="O46" s="73"/>
      <c r="P46" s="1083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IF(C46&lt;&gt;[11]A05!C90,"*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IF(C47&lt;&gt;[11]A05!C91,"*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3141" t="s">
        <v>57</v>
      </c>
      <c r="B48" s="3142"/>
      <c r="C48" s="1981">
        <f>SUM(D48:E48)</f>
        <v>0</v>
      </c>
      <c r="D48" s="1982">
        <f t="shared" si="5"/>
        <v>0</v>
      </c>
      <c r="E48" s="1872">
        <f t="shared" si="5"/>
        <v>0</v>
      </c>
      <c r="F48" s="1956"/>
      <c r="G48" s="1957"/>
      <c r="H48" s="1956"/>
      <c r="I48" s="1957"/>
      <c r="J48" s="1956"/>
      <c r="K48" s="1969"/>
      <c r="L48" s="1956"/>
      <c r="M48" s="1969"/>
      <c r="N48" s="1970"/>
      <c r="O48" s="1969"/>
      <c r="P48" s="1970"/>
      <c r="Q48" s="1969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IF(C48&lt;&gt;[11]A05!C92,"*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296" t="s">
        <v>58</v>
      </c>
      <c r="B49" s="374"/>
      <c r="C49" s="374"/>
      <c r="D49" s="374"/>
      <c r="E49" s="374"/>
      <c r="F49" s="374"/>
      <c r="G49" s="374"/>
      <c r="H49" s="374"/>
      <c r="I49" s="37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928" t="s">
        <v>21</v>
      </c>
      <c r="B50" s="3143"/>
      <c r="C50" s="2921" t="s">
        <v>5</v>
      </c>
      <c r="D50" s="2924"/>
      <c r="E50" s="2922"/>
      <c r="F50" s="3128" t="s">
        <v>28</v>
      </c>
      <c r="G50" s="3128"/>
      <c r="H50" s="3128"/>
      <c r="I50" s="312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776"/>
      <c r="D51" s="2259"/>
      <c r="E51" s="2728"/>
      <c r="F51" s="2914" t="s">
        <v>8</v>
      </c>
      <c r="G51" s="2915"/>
      <c r="H51" s="2914" t="s">
        <v>9</v>
      </c>
      <c r="I51" s="291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833"/>
      <c r="B52" s="2755"/>
      <c r="C52" s="1866" t="s">
        <v>17</v>
      </c>
      <c r="D52" s="1966" t="s">
        <v>18</v>
      </c>
      <c r="E52" s="1769" t="s">
        <v>19</v>
      </c>
      <c r="F52" s="1951" t="s">
        <v>18</v>
      </c>
      <c r="G52" s="1868" t="s">
        <v>19</v>
      </c>
      <c r="H52" s="1951" t="s">
        <v>18</v>
      </c>
      <c r="I52" s="1868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3137" t="s">
        <v>59</v>
      </c>
      <c r="B53" s="3138"/>
      <c r="C53" s="1983">
        <f>SUM(D53+E53)</f>
        <v>0</v>
      </c>
      <c r="D53" s="1984">
        <f t="shared" ref="D53:E56" si="6">SUM(F53+H53)</f>
        <v>0</v>
      </c>
      <c r="E53" s="1968">
        <f t="shared" si="6"/>
        <v>0</v>
      </c>
      <c r="F53" s="1985">
        <f>SUM(F54:F56)</f>
        <v>0</v>
      </c>
      <c r="G53" s="1872">
        <f>SUM(G54:G56)</f>
        <v>0</v>
      </c>
      <c r="H53" s="1873">
        <f>SUM(H54:H56)</f>
        <v>0</v>
      </c>
      <c r="I53" s="1986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510" t="s">
        <v>22</v>
      </c>
      <c r="B54" s="2395"/>
      <c r="C54" s="1987">
        <f>SUM(D54+E54)</f>
        <v>0</v>
      </c>
      <c r="D54" s="150">
        <f t="shared" si="6"/>
        <v>0</v>
      </c>
      <c r="E54" s="473">
        <f t="shared" si="6"/>
        <v>0</v>
      </c>
      <c r="F54" s="1973"/>
      <c r="G54" s="253"/>
      <c r="H54" s="1083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296" t="s">
        <v>62</v>
      </c>
      <c r="B57" s="374"/>
      <c r="C57" s="374"/>
      <c r="D57" s="374"/>
      <c r="E57" s="374"/>
      <c r="F57" s="374"/>
      <c r="G57" s="374"/>
      <c r="H57" s="374"/>
      <c r="I57" s="374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921" t="s">
        <v>63</v>
      </c>
      <c r="B58" s="2924"/>
      <c r="C58" s="2921" t="s">
        <v>64</v>
      </c>
      <c r="D58" s="2924"/>
      <c r="E58" s="2922"/>
      <c r="F58" s="2914" t="s">
        <v>65</v>
      </c>
      <c r="G58" s="2926"/>
      <c r="H58" s="2926"/>
      <c r="I58" s="2926"/>
      <c r="J58" s="2926"/>
      <c r="K58" s="2926"/>
      <c r="L58" s="2926"/>
      <c r="M58" s="2926"/>
      <c r="N58" s="2926"/>
      <c r="O58" s="3135"/>
      <c r="P58" s="3144" t="s">
        <v>66</v>
      </c>
      <c r="Q58" s="2922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776"/>
      <c r="D59" s="2259"/>
      <c r="E59" s="2728"/>
      <c r="F59" s="2914" t="s">
        <v>68</v>
      </c>
      <c r="G59" s="2915"/>
      <c r="H59" s="2926" t="s">
        <v>69</v>
      </c>
      <c r="I59" s="2915"/>
      <c r="J59" s="2926" t="s">
        <v>70</v>
      </c>
      <c r="K59" s="2926"/>
      <c r="L59" s="2914" t="s">
        <v>71</v>
      </c>
      <c r="M59" s="2915"/>
      <c r="N59" s="2914" t="s">
        <v>72</v>
      </c>
      <c r="O59" s="3135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776"/>
      <c r="B60" s="2259"/>
      <c r="C60" s="1951" t="s">
        <v>17</v>
      </c>
      <c r="D60" s="1966" t="s">
        <v>18</v>
      </c>
      <c r="E60" s="1868" t="s">
        <v>19</v>
      </c>
      <c r="F60" s="1951" t="s">
        <v>18</v>
      </c>
      <c r="G60" s="1868" t="s">
        <v>19</v>
      </c>
      <c r="H60" s="1951" t="s">
        <v>18</v>
      </c>
      <c r="I60" s="1868" t="s">
        <v>19</v>
      </c>
      <c r="J60" s="1951" t="s">
        <v>18</v>
      </c>
      <c r="K60" s="1864" t="s">
        <v>19</v>
      </c>
      <c r="L60" s="1951" t="s">
        <v>18</v>
      </c>
      <c r="M60" s="1868" t="s">
        <v>19</v>
      </c>
      <c r="N60" s="1951" t="s">
        <v>18</v>
      </c>
      <c r="O60" s="1967" t="s">
        <v>19</v>
      </c>
      <c r="P60" s="2758"/>
      <c r="Q60" s="2728"/>
      <c r="R60" s="3"/>
      <c r="S60" s="3"/>
      <c r="T60" s="3"/>
      <c r="U60" s="3"/>
      <c r="V60" s="3"/>
      <c r="W60" s="3"/>
      <c r="X60" s="3"/>
      <c r="Y60" s="3"/>
      <c r="Z60" s="3"/>
      <c r="AA60" s="1846"/>
      <c r="AB60" s="1845"/>
    </row>
    <row r="61" spans="1:130" ht="16.350000000000001" customHeight="1" x14ac:dyDescent="0.25">
      <c r="A61" s="3141" t="s">
        <v>73</v>
      </c>
      <c r="B61" s="3142"/>
      <c r="C61" s="1983">
        <f t="shared" ref="C61:C67" si="7">SUM(D61+E61)</f>
        <v>0</v>
      </c>
      <c r="D61" s="1984">
        <f>SUM(F61+H61+J61+L61+N61)</f>
        <v>0</v>
      </c>
      <c r="E61" s="1968">
        <f>SUM(G61+I61+K61+M61+O61)</f>
        <v>0</v>
      </c>
      <c r="F61" s="1956"/>
      <c r="G61" s="1969"/>
      <c r="H61" s="1988"/>
      <c r="I61" s="1969"/>
      <c r="J61" s="1988"/>
      <c r="K61" s="1989"/>
      <c r="L61" s="1956"/>
      <c r="M61" s="1969"/>
      <c r="N61" s="1956"/>
      <c r="O61" s="1971"/>
      <c r="P61" s="1990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991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521" t="s">
        <v>74</v>
      </c>
      <c r="B62" s="2521"/>
      <c r="C62" s="1849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973"/>
      <c r="G62" s="73"/>
      <c r="H62" s="160"/>
      <c r="I62" s="73"/>
      <c r="J62" s="160"/>
      <c r="K62" s="161"/>
      <c r="L62" s="1992"/>
      <c r="M62" s="163"/>
      <c r="N62" s="1992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1846"/>
      <c r="AB62" s="1845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1846"/>
      <c r="AB63" s="1845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669"/>
      <c r="G64" s="1670"/>
      <c r="H64" s="176"/>
      <c r="I64" s="1670"/>
      <c r="J64" s="176"/>
      <c r="K64" s="1848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1847"/>
      <c r="AB64" s="1845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1849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848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1993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1849">
        <f t="shared" si="7"/>
        <v>0</v>
      </c>
      <c r="D66" s="89">
        <f t="shared" ref="D66:D67" si="12">SUM(J66+L66+N66)</f>
        <v>0</v>
      </c>
      <c r="E66" s="419">
        <f>SUM(K66+M66+O66)</f>
        <v>0</v>
      </c>
      <c r="F66" s="183"/>
      <c r="G66" s="184"/>
      <c r="H66" s="183"/>
      <c r="I66" s="184"/>
      <c r="J66" s="176"/>
      <c r="K66" s="1848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1993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673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612"/>
      <c r="M67" s="1994"/>
      <c r="N67" s="1613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1993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850"/>
      <c r="V68" s="1850"/>
      <c r="W68" s="1850"/>
      <c r="X68" s="1850"/>
      <c r="Y68" s="1850"/>
      <c r="Z68" s="1847"/>
      <c r="AA68" s="1847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847"/>
      <c r="V69" s="1847"/>
      <c r="W69" s="1847"/>
      <c r="X69" s="1847"/>
      <c r="Y69" s="1847"/>
      <c r="Z69" s="1847"/>
      <c r="AA69" s="1847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912" t="s">
        <v>82</v>
      </c>
      <c r="B70" s="2912"/>
      <c r="C70" s="2912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847"/>
      <c r="S70" s="1847"/>
      <c r="T70" s="1847"/>
      <c r="U70" s="1847"/>
      <c r="V70" s="1847"/>
      <c r="W70" s="1847"/>
      <c r="X70" s="1847"/>
      <c r="Y70" s="1847"/>
      <c r="Z70" s="1847"/>
      <c r="AA70" s="1847"/>
    </row>
    <row r="71" spans="1:130" ht="16.350000000000001" customHeight="1" x14ac:dyDescent="0.25">
      <c r="A71" s="2257"/>
      <c r="B71" s="2257"/>
      <c r="C71" s="2257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847"/>
      <c r="S71" s="1847"/>
      <c r="T71" s="1847"/>
      <c r="U71" s="1847"/>
      <c r="V71" s="1847"/>
      <c r="W71" s="1847"/>
      <c r="X71" s="1847"/>
      <c r="Y71" s="1847"/>
      <c r="Z71" s="1847"/>
      <c r="AA71" s="1847"/>
    </row>
    <row r="72" spans="1:130" ht="16.350000000000001" customHeight="1" x14ac:dyDescent="0.25">
      <c r="A72" s="3145" t="s">
        <v>64</v>
      </c>
      <c r="B72" s="3145"/>
      <c r="C72" s="1995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847"/>
      <c r="S72" s="1847"/>
      <c r="T72" s="1852"/>
      <c r="U72" s="1852"/>
      <c r="V72" s="1852"/>
      <c r="W72" s="1852"/>
      <c r="X72" s="1852"/>
      <c r="Y72" s="1852"/>
      <c r="Z72" s="1847"/>
      <c r="AA72" s="1847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847"/>
      <c r="S73" s="1847"/>
      <c r="T73" s="1852"/>
      <c r="U73" s="1852"/>
      <c r="V73" s="1852"/>
      <c r="W73" s="1852"/>
      <c r="X73" s="1852"/>
      <c r="Y73" s="1852"/>
      <c r="Z73" s="1847"/>
      <c r="AA73" s="1847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847"/>
      <c r="S74" s="1847"/>
      <c r="T74" s="1852"/>
      <c r="U74" s="1852"/>
      <c r="V74" s="1852"/>
      <c r="W74" s="1852"/>
      <c r="X74" s="1852"/>
      <c r="Y74" s="1852"/>
      <c r="Z74" s="1847"/>
      <c r="AA74" s="1847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847"/>
      <c r="S75" s="1847"/>
      <c r="T75" s="1852"/>
      <c r="U75" s="1852"/>
      <c r="V75" s="1852"/>
      <c r="W75" s="1852"/>
      <c r="X75" s="1852"/>
      <c r="Y75" s="1852"/>
      <c r="Z75" s="1847"/>
      <c r="AA75" s="1847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847"/>
      <c r="S76" s="1847"/>
      <c r="T76" s="1852"/>
      <c r="U76" s="1852"/>
      <c r="V76" s="1852"/>
      <c r="W76" s="1852"/>
      <c r="X76" s="1852"/>
      <c r="Y76" s="1852"/>
      <c r="Z76" s="1847"/>
      <c r="AA76" s="1847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847"/>
      <c r="S77" s="1847"/>
      <c r="T77" s="1847"/>
      <c r="U77" s="1852"/>
      <c r="V77" s="1852"/>
      <c r="W77" s="1852"/>
      <c r="X77" s="1852"/>
      <c r="Y77" s="1852"/>
      <c r="Z77" s="1847"/>
      <c r="AA77" s="1847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914" t="s">
        <v>87</v>
      </c>
      <c r="B78" s="2915"/>
      <c r="C78" s="1996" t="s">
        <v>88</v>
      </c>
      <c r="D78" s="1996" t="s">
        <v>38</v>
      </c>
      <c r="E78" s="1996" t="s">
        <v>89</v>
      </c>
      <c r="F78" s="1996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847"/>
      <c r="S78" s="1847"/>
      <c r="T78" s="1847"/>
      <c r="U78" s="1852"/>
      <c r="V78" s="1852"/>
      <c r="W78" s="1852"/>
      <c r="X78" s="1852"/>
      <c r="Y78" s="1852"/>
      <c r="Z78" s="1847"/>
      <c r="AA78" s="1847"/>
      <c r="CG78" s="10">
        <v>0</v>
      </c>
    </row>
    <row r="79" spans="1:130" ht="21.75" customHeight="1" x14ac:dyDescent="0.25">
      <c r="A79" s="3146" t="s">
        <v>91</v>
      </c>
      <c r="B79" s="3147"/>
      <c r="C79" s="1997"/>
      <c r="D79" s="1997"/>
      <c r="E79" s="1997"/>
      <c r="F79" s="1997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998"/>
      <c r="S79" s="1998"/>
      <c r="T79" s="1998"/>
      <c r="U79" s="1999"/>
      <c r="V79" s="1999"/>
      <c r="W79" s="1999"/>
      <c r="X79" s="1999"/>
      <c r="Y79" s="1999"/>
      <c r="Z79" s="1998"/>
      <c r="AA79" s="1998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840" t="s">
        <v>92</v>
      </c>
      <c r="B80" s="2764"/>
      <c r="C80" s="496"/>
      <c r="D80" s="496"/>
      <c r="E80" s="496"/>
      <c r="F80" s="496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847"/>
      <c r="S80" s="1847"/>
      <c r="T80" s="1847"/>
      <c r="U80" s="1847"/>
      <c r="V80" s="1847"/>
      <c r="W80" s="1847"/>
      <c r="X80" s="1847"/>
      <c r="Y80" s="1847"/>
      <c r="Z80" s="1847"/>
      <c r="AA80" s="1847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1854"/>
      <c r="J81" s="1855"/>
      <c r="K81" s="1854"/>
      <c r="L81" s="1847"/>
      <c r="M81" s="1847"/>
      <c r="N81" s="1847"/>
      <c r="O81" s="1847"/>
      <c r="P81" s="1856"/>
      <c r="Q81" s="1855"/>
      <c r="R81" s="1847"/>
      <c r="S81" s="1847"/>
      <c r="T81" s="1847"/>
      <c r="U81" s="1847"/>
      <c r="V81" s="1847"/>
      <c r="W81" s="1847"/>
      <c r="X81" s="1847"/>
      <c r="Y81" s="1847"/>
      <c r="Z81" s="1847"/>
      <c r="AA81" s="1847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921" t="s">
        <v>94</v>
      </c>
      <c r="B82" s="2922"/>
      <c r="C82" s="1858" t="s">
        <v>88</v>
      </c>
      <c r="D82" s="2000" t="s">
        <v>95</v>
      </c>
      <c r="E82" s="2000" t="s">
        <v>96</v>
      </c>
      <c r="F82" s="2000" t="s">
        <v>97</v>
      </c>
      <c r="G82" s="215"/>
      <c r="H82" s="215"/>
      <c r="I82" s="1860"/>
      <c r="J82" s="1860"/>
      <c r="K82" s="1854"/>
      <c r="L82" s="1847"/>
      <c r="M82" s="1847"/>
      <c r="N82" s="1847"/>
      <c r="O82" s="1847"/>
      <c r="P82" s="1847"/>
      <c r="Q82" s="1847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922" t="s">
        <v>98</v>
      </c>
      <c r="B83" s="2001" t="s">
        <v>99</v>
      </c>
      <c r="C83" s="1997"/>
      <c r="D83" s="2002"/>
      <c r="E83" s="1997"/>
      <c r="F83" s="1997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862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847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847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847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1855"/>
      <c r="L87" s="1863"/>
      <c r="M87" s="1863"/>
      <c r="N87" s="1847"/>
      <c r="O87" s="1847"/>
      <c r="P87" s="1847"/>
      <c r="Q87" s="1847"/>
      <c r="R87" s="1847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924" t="s">
        <v>105</v>
      </c>
      <c r="B88" s="2922"/>
      <c r="C88" s="2914" t="s">
        <v>64</v>
      </c>
      <c r="D88" s="2926"/>
      <c r="E88" s="2915"/>
      <c r="F88" s="2914" t="s">
        <v>106</v>
      </c>
      <c r="G88" s="2915"/>
      <c r="H88" s="2914" t="s">
        <v>107</v>
      </c>
      <c r="I88" s="2915"/>
      <c r="J88" s="200"/>
      <c r="K88" s="1865"/>
      <c r="L88" s="1852"/>
      <c r="M88" s="1852"/>
      <c r="N88" s="1863"/>
      <c r="O88" s="1863"/>
      <c r="P88" s="1852"/>
      <c r="Q88" s="1852"/>
      <c r="R88" s="1847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728"/>
      <c r="C89" s="1866" t="s">
        <v>17</v>
      </c>
      <c r="D89" s="1910" t="s">
        <v>18</v>
      </c>
      <c r="E89" s="1868" t="s">
        <v>19</v>
      </c>
      <c r="F89" s="1951" t="s">
        <v>18</v>
      </c>
      <c r="G89" s="1868" t="s">
        <v>19</v>
      </c>
      <c r="H89" s="1951" t="s">
        <v>18</v>
      </c>
      <c r="I89" s="1868" t="s">
        <v>19</v>
      </c>
      <c r="J89" s="3"/>
      <c r="K89" s="200"/>
      <c r="L89" s="1852"/>
      <c r="M89" s="1852"/>
      <c r="N89" s="1852"/>
      <c r="O89" s="1863"/>
      <c r="P89" s="1863"/>
      <c r="Q89" s="1852"/>
      <c r="R89" s="1852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914" t="s">
        <v>64</v>
      </c>
      <c r="B90" s="2915"/>
      <c r="C90" s="1985">
        <f>SUM(C91:C95)</f>
        <v>0</v>
      </c>
      <c r="D90" s="1871">
        <f t="shared" ref="D90:I90" si="13">SUM(D91:D95)</f>
        <v>0</v>
      </c>
      <c r="E90" s="1872">
        <f t="shared" si="13"/>
        <v>0</v>
      </c>
      <c r="F90" s="1873">
        <f>SUM(F91:F95)</f>
        <v>0</v>
      </c>
      <c r="G90" s="1986">
        <f t="shared" si="13"/>
        <v>0</v>
      </c>
      <c r="H90" s="1873">
        <f t="shared" si="13"/>
        <v>0</v>
      </c>
      <c r="I90" s="1986">
        <f t="shared" si="13"/>
        <v>0</v>
      </c>
      <c r="J90" s="19"/>
      <c r="K90" s="19"/>
      <c r="L90" s="1856"/>
      <c r="M90" s="1852"/>
      <c r="N90" s="1852"/>
      <c r="O90" s="1863"/>
      <c r="P90" s="1863"/>
      <c r="Q90" s="1875"/>
      <c r="R90" s="1875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3148" t="s">
        <v>22</v>
      </c>
      <c r="B91" s="3149"/>
      <c r="C91" s="2003">
        <f>SUM(D91+E91)</f>
        <v>0</v>
      </c>
      <c r="D91" s="2004">
        <f>SUM(F91+H91)</f>
        <v>0</v>
      </c>
      <c r="E91" s="595">
        <f t="shared" ref="D91:E95" si="14">SUM(G91+I91)</f>
        <v>0</v>
      </c>
      <c r="F91" s="2005"/>
      <c r="G91" s="592"/>
      <c r="H91" s="2005"/>
      <c r="I91" s="592"/>
      <c r="J91" s="200"/>
      <c r="K91" s="200"/>
      <c r="L91" s="2006"/>
      <c r="M91" s="2006"/>
      <c r="N91" s="2006"/>
      <c r="O91" s="2007"/>
      <c r="P91" s="2007"/>
      <c r="Q91" s="2008"/>
      <c r="R91" s="2008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2009">
        <f>SUM(D92+E92)</f>
        <v>0</v>
      </c>
      <c r="D92" s="251">
        <f t="shared" si="14"/>
        <v>0</v>
      </c>
      <c r="E92" s="252">
        <f t="shared" si="14"/>
        <v>0</v>
      </c>
      <c r="F92" s="1973"/>
      <c r="G92" s="253"/>
      <c r="H92" s="1973"/>
      <c r="I92" s="253"/>
      <c r="J92" s="200"/>
      <c r="K92" s="200"/>
      <c r="L92" s="2006"/>
      <c r="M92" s="2006"/>
      <c r="N92" s="2006"/>
      <c r="O92" s="2007"/>
      <c r="P92" s="2007"/>
      <c r="Q92" s="2008"/>
      <c r="R92" s="2008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2009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2006"/>
      <c r="M93" s="2006"/>
      <c r="N93" s="2006"/>
      <c r="O93" s="2007"/>
      <c r="P93" s="2007"/>
      <c r="Q93" s="2008"/>
      <c r="R93" s="2008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1852"/>
      <c r="M94" s="1852"/>
      <c r="N94" s="1852"/>
      <c r="O94" s="1863"/>
      <c r="P94" s="1863"/>
      <c r="Q94" s="1875"/>
      <c r="R94" s="1875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1852"/>
      <c r="M95" s="1852"/>
      <c r="N95" s="1852"/>
      <c r="O95" s="1863"/>
      <c r="P95" s="1863"/>
      <c r="Q95" s="1875"/>
      <c r="R95" s="1875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928" t="s">
        <v>112</v>
      </c>
      <c r="B98" s="2401"/>
      <c r="C98" s="2921" t="s">
        <v>113</v>
      </c>
      <c r="D98" s="2389"/>
      <c r="E98" s="2388"/>
      <c r="F98" s="2932" t="s">
        <v>28</v>
      </c>
      <c r="G98" s="2933"/>
      <c r="H98" s="2933"/>
      <c r="I98" s="2933"/>
      <c r="J98" s="2933"/>
      <c r="K98" s="2933"/>
      <c r="L98" s="2933"/>
      <c r="M98" s="2933"/>
      <c r="N98" s="2933"/>
      <c r="O98" s="2933"/>
      <c r="P98" s="2933"/>
      <c r="Q98" s="2933"/>
      <c r="R98" s="2933"/>
      <c r="S98" s="2933"/>
      <c r="T98" s="2933"/>
      <c r="U98" s="2934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191"/>
      <c r="D99" s="2259"/>
      <c r="E99" s="3152"/>
      <c r="F99" s="2914" t="s">
        <v>114</v>
      </c>
      <c r="G99" s="2926"/>
      <c r="H99" s="2914" t="s">
        <v>115</v>
      </c>
      <c r="I99" s="2915"/>
      <c r="J99" s="2914" t="s">
        <v>116</v>
      </c>
      <c r="K99" s="2915"/>
      <c r="L99" s="2914" t="s">
        <v>117</v>
      </c>
      <c r="M99" s="2915"/>
      <c r="N99" s="2914" t="s">
        <v>118</v>
      </c>
      <c r="O99" s="2915"/>
      <c r="P99" s="2914" t="s">
        <v>119</v>
      </c>
      <c r="Q99" s="2915"/>
      <c r="R99" s="2914" t="s">
        <v>120</v>
      </c>
      <c r="S99" s="2915"/>
      <c r="T99" s="2914" t="s">
        <v>121</v>
      </c>
      <c r="U99" s="2915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224"/>
      <c r="B100" s="3151"/>
      <c r="C100" s="1866" t="s">
        <v>17</v>
      </c>
      <c r="D100" s="1966" t="s">
        <v>18</v>
      </c>
      <c r="E100" s="2010" t="s">
        <v>19</v>
      </c>
      <c r="F100" s="1951" t="s">
        <v>18</v>
      </c>
      <c r="G100" s="1766" t="s">
        <v>19</v>
      </c>
      <c r="H100" s="1951" t="s">
        <v>18</v>
      </c>
      <c r="I100" s="1765" t="s">
        <v>19</v>
      </c>
      <c r="J100" s="1951" t="s">
        <v>18</v>
      </c>
      <c r="K100" s="1765" t="s">
        <v>19</v>
      </c>
      <c r="L100" s="1951" t="s">
        <v>18</v>
      </c>
      <c r="M100" s="1765" t="s">
        <v>19</v>
      </c>
      <c r="N100" s="1951" t="s">
        <v>18</v>
      </c>
      <c r="O100" s="1765" t="s">
        <v>19</v>
      </c>
      <c r="P100" s="1951" t="s">
        <v>18</v>
      </c>
      <c r="Q100" s="1765" t="s">
        <v>19</v>
      </c>
      <c r="R100" s="1951" t="s">
        <v>18</v>
      </c>
      <c r="S100" s="1765" t="s">
        <v>19</v>
      </c>
      <c r="T100" s="1951" t="s">
        <v>18</v>
      </c>
      <c r="U100" s="1765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3150" t="s">
        <v>122</v>
      </c>
      <c r="B101" s="3150"/>
      <c r="C101" s="2011">
        <f>SUM(D101+E101)</f>
        <v>0</v>
      </c>
      <c r="D101" s="44">
        <f>+H101+J101+L101+N101+P101+R101+T101</f>
        <v>0</v>
      </c>
      <c r="E101" s="1960">
        <f>+I101+K101+M101+O101+Q101+S101+U101</f>
        <v>0</v>
      </c>
      <c r="F101" s="2012"/>
      <c r="G101" s="2013"/>
      <c r="H101" s="1961"/>
      <c r="I101" s="96"/>
      <c r="J101" s="1961"/>
      <c r="K101" s="96"/>
      <c r="L101" s="1961"/>
      <c r="M101" s="96"/>
      <c r="N101" s="1961"/>
      <c r="O101" s="96"/>
      <c r="P101" s="1974"/>
      <c r="Q101" s="96"/>
      <c r="R101" s="1974"/>
      <c r="S101" s="96"/>
      <c r="T101" s="1974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912" t="s">
        <v>128</v>
      </c>
      <c r="B107" s="1887" t="s">
        <v>129</v>
      </c>
      <c r="C107" s="1888">
        <f t="shared" si="15"/>
        <v>0</v>
      </c>
      <c r="D107" s="1889">
        <f>SUM(F107+H107+J107+L107+N107+P107+R107+T107)</f>
        <v>0</v>
      </c>
      <c r="E107" s="1960">
        <f>SUM(G107+I107+K107+M107+O107+Q107+S107+U107)</f>
        <v>0</v>
      </c>
      <c r="F107" s="1961"/>
      <c r="G107" s="2014"/>
      <c r="H107" s="1961"/>
      <c r="I107" s="1962"/>
      <c r="J107" s="1961"/>
      <c r="K107" s="96"/>
      <c r="L107" s="1961"/>
      <c r="M107" s="96"/>
      <c r="N107" s="1961"/>
      <c r="O107" s="1962"/>
      <c r="P107" s="1961"/>
      <c r="Q107" s="1962"/>
      <c r="R107" s="1961"/>
      <c r="S107" s="1962"/>
      <c r="T107" s="1961"/>
      <c r="U107" s="1962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198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2015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3151"/>
    </row>
    <row r="112" spans="1:130" ht="16.350000000000001" customHeight="1" x14ac:dyDescent="0.25">
      <c r="A112" s="2379"/>
      <c r="B112" s="2379"/>
      <c r="C112" s="2191"/>
      <c r="D112" s="2259"/>
      <c r="E112" s="3152"/>
      <c r="F112" s="2926" t="s">
        <v>133</v>
      </c>
      <c r="G112" s="2915"/>
      <c r="H112" s="2914" t="s">
        <v>134</v>
      </c>
      <c r="I112" s="2915"/>
      <c r="J112" s="2914" t="s">
        <v>135</v>
      </c>
      <c r="K112" s="2915"/>
      <c r="L112" s="2926" t="s">
        <v>136</v>
      </c>
      <c r="M112" s="2915"/>
      <c r="N112" s="2914" t="s">
        <v>137</v>
      </c>
      <c r="O112" s="2915"/>
      <c r="P112" s="2914" t="s">
        <v>138</v>
      </c>
      <c r="Q112" s="2915"/>
      <c r="R112" s="2914" t="s">
        <v>139</v>
      </c>
      <c r="S112" s="2915"/>
      <c r="T112" s="2914" t="s">
        <v>140</v>
      </c>
      <c r="U112" s="2915"/>
      <c r="V112" s="2914" t="s">
        <v>141</v>
      </c>
      <c r="W112" s="2915"/>
      <c r="X112" s="2914" t="s">
        <v>142</v>
      </c>
      <c r="Y112" s="2915"/>
      <c r="Z112" s="2938" t="s">
        <v>143</v>
      </c>
      <c r="AA112" s="2939"/>
    </row>
    <row r="113" spans="1:28" ht="16.350000000000001" customHeight="1" x14ac:dyDescent="0.25">
      <c r="A113" s="2198"/>
      <c r="B113" s="2198"/>
      <c r="C113" s="1951" t="s">
        <v>17</v>
      </c>
      <c r="D113" s="1966" t="s">
        <v>18</v>
      </c>
      <c r="E113" s="2016" t="s">
        <v>19</v>
      </c>
      <c r="F113" s="1910" t="s">
        <v>18</v>
      </c>
      <c r="G113" s="2010" t="s">
        <v>19</v>
      </c>
      <c r="H113" s="1951" t="s">
        <v>18</v>
      </c>
      <c r="I113" s="2010" t="s">
        <v>19</v>
      </c>
      <c r="J113" s="1951" t="s">
        <v>18</v>
      </c>
      <c r="K113" s="2010" t="s">
        <v>19</v>
      </c>
      <c r="L113" s="1910" t="s">
        <v>18</v>
      </c>
      <c r="M113" s="2010" t="s">
        <v>19</v>
      </c>
      <c r="N113" s="1951" t="s">
        <v>18</v>
      </c>
      <c r="O113" s="2010" t="s">
        <v>19</v>
      </c>
      <c r="P113" s="1951" t="s">
        <v>18</v>
      </c>
      <c r="Q113" s="2010" t="s">
        <v>19</v>
      </c>
      <c r="R113" s="1951" t="s">
        <v>18</v>
      </c>
      <c r="S113" s="1996" t="s">
        <v>19</v>
      </c>
      <c r="T113" s="1951" t="s">
        <v>18</v>
      </c>
      <c r="U113" s="2010" t="s">
        <v>19</v>
      </c>
      <c r="V113" s="1951" t="s">
        <v>18</v>
      </c>
      <c r="W113" s="2010" t="s">
        <v>19</v>
      </c>
      <c r="X113" s="1951" t="s">
        <v>18</v>
      </c>
      <c r="Y113" s="2010" t="s">
        <v>19</v>
      </c>
      <c r="Z113" s="1893" t="s">
        <v>18</v>
      </c>
      <c r="AA113" s="309" t="s">
        <v>19</v>
      </c>
      <c r="AB113" s="480"/>
    </row>
    <row r="114" spans="1:28" ht="16.350000000000001" customHeight="1" x14ac:dyDescent="0.25">
      <c r="A114" s="3153" t="s">
        <v>144</v>
      </c>
      <c r="B114" s="1972" t="s">
        <v>145</v>
      </c>
      <c r="C114" s="2017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1990"/>
      <c r="G114" s="1962"/>
      <c r="H114" s="1961"/>
      <c r="I114" s="96"/>
      <c r="J114" s="1961"/>
      <c r="K114" s="96"/>
      <c r="L114" s="2018"/>
      <c r="M114" s="96"/>
      <c r="N114" s="1961"/>
      <c r="O114" s="96"/>
      <c r="P114" s="1961"/>
      <c r="Q114" s="96"/>
      <c r="R114" s="1961"/>
      <c r="S114" s="96"/>
      <c r="T114" s="1961"/>
      <c r="U114" s="96"/>
      <c r="V114" s="1974"/>
      <c r="W114" s="96"/>
      <c r="X114" s="1974"/>
      <c r="Y114" s="96"/>
      <c r="Z114" s="2014"/>
      <c r="AA114" s="316"/>
    </row>
    <row r="115" spans="1:28" ht="16.350000000000001" customHeight="1" x14ac:dyDescent="0.25">
      <c r="A115" s="2771"/>
      <c r="B115" s="1770" t="s">
        <v>146</v>
      </c>
      <c r="C115" s="2009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1763" t="s">
        <v>147</v>
      </c>
      <c r="C116" s="2009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763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762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3153" t="s">
        <v>150</v>
      </c>
      <c r="B119" s="1972" t="s">
        <v>145</v>
      </c>
      <c r="C119" s="2017">
        <f t="shared" si="18"/>
        <v>0</v>
      </c>
      <c r="D119" s="312">
        <f t="shared" si="20"/>
        <v>0</v>
      </c>
      <c r="E119" s="313">
        <f t="shared" si="19"/>
        <v>0</v>
      </c>
      <c r="F119" s="1990"/>
      <c r="G119" s="1962"/>
      <c r="H119" s="1961"/>
      <c r="I119" s="96"/>
      <c r="J119" s="1961"/>
      <c r="K119" s="96"/>
      <c r="L119" s="2018"/>
      <c r="M119" s="96"/>
      <c r="N119" s="1961"/>
      <c r="O119" s="96"/>
      <c r="P119" s="1961"/>
      <c r="Q119" s="96"/>
      <c r="R119" s="1961"/>
      <c r="S119" s="96"/>
      <c r="T119" s="1961"/>
      <c r="U119" s="96"/>
      <c r="V119" s="1974"/>
      <c r="W119" s="96"/>
      <c r="X119" s="1974"/>
      <c r="Y119" s="96"/>
      <c r="Z119" s="2014"/>
      <c r="AA119" s="316"/>
    </row>
    <row r="120" spans="1:28" ht="16.350000000000001" customHeight="1" x14ac:dyDescent="0.25">
      <c r="A120" s="2771"/>
      <c r="B120" s="1770" t="s">
        <v>146</v>
      </c>
      <c r="C120" s="2009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1763" t="s">
        <v>147</v>
      </c>
      <c r="C121" s="2009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763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762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912" t="s">
        <v>151</v>
      </c>
      <c r="B124" s="1972" t="s">
        <v>145</v>
      </c>
      <c r="C124" s="2017">
        <f t="shared" si="18"/>
        <v>0</v>
      </c>
      <c r="D124" s="312">
        <f t="shared" si="20"/>
        <v>0</v>
      </c>
      <c r="E124" s="313">
        <f t="shared" si="19"/>
        <v>0</v>
      </c>
      <c r="F124" s="1990"/>
      <c r="G124" s="1962"/>
      <c r="H124" s="1961"/>
      <c r="I124" s="96"/>
      <c r="J124" s="1961"/>
      <c r="K124" s="96"/>
      <c r="L124" s="2018"/>
      <c r="M124" s="96"/>
      <c r="N124" s="1961"/>
      <c r="O124" s="96"/>
      <c r="P124" s="1961"/>
      <c r="Q124" s="96"/>
      <c r="R124" s="1961"/>
      <c r="S124" s="96"/>
      <c r="T124" s="1961"/>
      <c r="U124" s="96"/>
      <c r="V124" s="1974"/>
      <c r="W124" s="96"/>
      <c r="X124" s="1974"/>
      <c r="Y124" s="96"/>
      <c r="Z124" s="2014"/>
      <c r="AA124" s="316"/>
    </row>
    <row r="125" spans="1:28" ht="16.350000000000001" customHeight="1" x14ac:dyDescent="0.25">
      <c r="A125" s="2379"/>
      <c r="B125" s="1770" t="s">
        <v>146</v>
      </c>
      <c r="C125" s="2009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763" t="s">
        <v>147</v>
      </c>
      <c r="C126" s="2009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763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1762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3153" t="s">
        <v>152</v>
      </c>
      <c r="B129" s="1972" t="s">
        <v>145</v>
      </c>
      <c r="C129" s="2017">
        <f t="shared" si="18"/>
        <v>0</v>
      </c>
      <c r="D129" s="312">
        <f t="shared" si="20"/>
        <v>0</v>
      </c>
      <c r="E129" s="313">
        <f t="shared" si="19"/>
        <v>0</v>
      </c>
      <c r="F129" s="1990"/>
      <c r="G129" s="1962"/>
      <c r="H129" s="1961"/>
      <c r="I129" s="96"/>
      <c r="J129" s="1961"/>
      <c r="K129" s="96"/>
      <c r="L129" s="2018"/>
      <c r="M129" s="96"/>
      <c r="N129" s="1961"/>
      <c r="O129" s="96"/>
      <c r="P129" s="1961"/>
      <c r="Q129" s="96"/>
      <c r="R129" s="1961"/>
      <c r="S129" s="96"/>
      <c r="T129" s="1961"/>
      <c r="U129" s="96"/>
      <c r="V129" s="1974"/>
      <c r="W129" s="96"/>
      <c r="X129" s="1974"/>
      <c r="Y129" s="96"/>
      <c r="Z129" s="2014"/>
      <c r="AA129" s="316"/>
    </row>
    <row r="130" spans="1:27" ht="16.350000000000001" customHeight="1" x14ac:dyDescent="0.25">
      <c r="A130" s="2771"/>
      <c r="B130" s="1770" t="s">
        <v>146</v>
      </c>
      <c r="C130" s="2009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1763" t="s">
        <v>147</v>
      </c>
      <c r="C131" s="2009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763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762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3153" t="s">
        <v>153</v>
      </c>
      <c r="B134" s="1972" t="s">
        <v>145</v>
      </c>
      <c r="C134" s="2017">
        <f t="shared" si="18"/>
        <v>0</v>
      </c>
      <c r="D134" s="312">
        <f t="shared" si="20"/>
        <v>0</v>
      </c>
      <c r="E134" s="313">
        <f t="shared" si="19"/>
        <v>0</v>
      </c>
      <c r="F134" s="1990"/>
      <c r="G134" s="1962"/>
      <c r="H134" s="1961"/>
      <c r="I134" s="96"/>
      <c r="J134" s="1961"/>
      <c r="K134" s="96"/>
      <c r="L134" s="2018"/>
      <c r="M134" s="96"/>
      <c r="N134" s="1961"/>
      <c r="O134" s="96"/>
      <c r="P134" s="1961"/>
      <c r="Q134" s="96"/>
      <c r="R134" s="1961"/>
      <c r="S134" s="96"/>
      <c r="T134" s="1961"/>
      <c r="U134" s="96"/>
      <c r="V134" s="1974"/>
      <c r="W134" s="96"/>
      <c r="X134" s="1974"/>
      <c r="Y134" s="96"/>
      <c r="Z134" s="2014"/>
      <c r="AA134" s="316"/>
    </row>
    <row r="135" spans="1:27" ht="16.350000000000001" customHeight="1" x14ac:dyDescent="0.25">
      <c r="A135" s="2771"/>
      <c r="B135" s="1770" t="s">
        <v>146</v>
      </c>
      <c r="C135" s="2009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1763" t="s">
        <v>147</v>
      </c>
      <c r="C136" s="2009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763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762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912" t="s">
        <v>154</v>
      </c>
      <c r="B139" s="1972" t="s">
        <v>145</v>
      </c>
      <c r="C139" s="2017">
        <f t="shared" si="18"/>
        <v>0</v>
      </c>
      <c r="D139" s="312">
        <f t="shared" si="20"/>
        <v>0</v>
      </c>
      <c r="E139" s="313">
        <f t="shared" si="19"/>
        <v>0</v>
      </c>
      <c r="F139" s="1990"/>
      <c r="G139" s="1962"/>
      <c r="H139" s="1961"/>
      <c r="I139" s="96"/>
      <c r="J139" s="1961"/>
      <c r="K139" s="96"/>
      <c r="L139" s="2018"/>
      <c r="M139" s="96"/>
      <c r="N139" s="1961"/>
      <c r="O139" s="96"/>
      <c r="P139" s="1961"/>
      <c r="Q139" s="96"/>
      <c r="R139" s="1961"/>
      <c r="S139" s="96"/>
      <c r="T139" s="1961"/>
      <c r="U139" s="96"/>
      <c r="V139" s="1974"/>
      <c r="W139" s="96"/>
      <c r="X139" s="1974"/>
      <c r="Y139" s="96"/>
      <c r="Z139" s="2014"/>
      <c r="AA139" s="316"/>
    </row>
    <row r="140" spans="1:27" ht="16.350000000000001" customHeight="1" x14ac:dyDescent="0.25">
      <c r="A140" s="2379"/>
      <c r="B140" s="1770" t="s">
        <v>146</v>
      </c>
      <c r="C140" s="2009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763" t="s">
        <v>147</v>
      </c>
      <c r="C141" s="2009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763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936" t="s">
        <v>155</v>
      </c>
      <c r="B144" s="2937"/>
      <c r="C144" s="2019">
        <f>SUM(C114:C143)</f>
        <v>0</v>
      </c>
      <c r="D144" s="2020">
        <f>SUM(D114:D143)</f>
        <v>0</v>
      </c>
      <c r="E144" s="2021">
        <f>SUM(E114:E143)</f>
        <v>0</v>
      </c>
      <c r="F144" s="2022">
        <f>SUM(F114:F143)</f>
        <v>0</v>
      </c>
      <c r="G144" s="1900">
        <f t="shared" ref="G144:AA144" si="21">SUM(G114:G143)</f>
        <v>0</v>
      </c>
      <c r="H144" s="2022">
        <f t="shared" si="21"/>
        <v>0</v>
      </c>
      <c r="I144" s="1900">
        <f t="shared" si="21"/>
        <v>0</v>
      </c>
      <c r="J144" s="2022">
        <f t="shared" si="21"/>
        <v>0</v>
      </c>
      <c r="K144" s="1900">
        <f t="shared" si="21"/>
        <v>0</v>
      </c>
      <c r="L144" s="2022">
        <f t="shared" si="21"/>
        <v>0</v>
      </c>
      <c r="M144" s="1900">
        <f t="shared" si="21"/>
        <v>0</v>
      </c>
      <c r="N144" s="2022">
        <f t="shared" si="21"/>
        <v>0</v>
      </c>
      <c r="O144" s="1900">
        <f t="shared" si="21"/>
        <v>0</v>
      </c>
      <c r="P144" s="2022">
        <f t="shared" si="21"/>
        <v>0</v>
      </c>
      <c r="Q144" s="1900">
        <f t="shared" si="21"/>
        <v>0</v>
      </c>
      <c r="R144" s="2022">
        <f t="shared" si="21"/>
        <v>0</v>
      </c>
      <c r="S144" s="1900">
        <f t="shared" si="21"/>
        <v>0</v>
      </c>
      <c r="T144" s="2022">
        <f t="shared" si="21"/>
        <v>0</v>
      </c>
      <c r="U144" s="1900">
        <f t="shared" si="21"/>
        <v>0</v>
      </c>
      <c r="V144" s="2022">
        <f t="shared" si="21"/>
        <v>0</v>
      </c>
      <c r="W144" s="1900">
        <f t="shared" si="21"/>
        <v>0</v>
      </c>
      <c r="X144" s="2022">
        <f t="shared" si="21"/>
        <v>0</v>
      </c>
      <c r="Y144" s="1900">
        <f t="shared" si="21"/>
        <v>0</v>
      </c>
      <c r="Z144" s="2023">
        <f t="shared" si="21"/>
        <v>0</v>
      </c>
      <c r="AA144" s="1902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770" t="s">
        <v>146</v>
      </c>
      <c r="C146" s="2009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1973"/>
      <c r="I146" s="73"/>
      <c r="J146" s="1973"/>
      <c r="K146" s="73"/>
      <c r="L146" s="348"/>
      <c r="M146" s="73"/>
      <c r="N146" s="1973"/>
      <c r="O146" s="73"/>
      <c r="P146" s="1973"/>
      <c r="Q146" s="73"/>
      <c r="R146" s="1973"/>
      <c r="S146" s="73"/>
      <c r="T146" s="1973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1763" t="s">
        <v>147</v>
      </c>
      <c r="C147" s="2009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1973"/>
      <c r="I147" s="73"/>
      <c r="J147" s="1973"/>
      <c r="K147" s="73"/>
      <c r="L147" s="348"/>
      <c r="M147" s="73"/>
      <c r="N147" s="1973"/>
      <c r="O147" s="73"/>
      <c r="P147" s="1973"/>
      <c r="Q147" s="73"/>
      <c r="R147" s="1973"/>
      <c r="S147" s="73"/>
      <c r="T147" s="1973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1763" t="s">
        <v>148</v>
      </c>
      <c r="C148" s="2009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1973"/>
      <c r="I148" s="73"/>
      <c r="J148" s="1973"/>
      <c r="K148" s="73"/>
      <c r="L148" s="348"/>
      <c r="M148" s="73"/>
      <c r="N148" s="1973"/>
      <c r="O148" s="73"/>
      <c r="P148" s="1973"/>
      <c r="Q148" s="73"/>
      <c r="R148" s="1973"/>
      <c r="S148" s="73"/>
      <c r="T148" s="1973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921" t="s">
        <v>157</v>
      </c>
      <c r="B150" s="1972" t="s">
        <v>145</v>
      </c>
      <c r="C150" s="2017">
        <f t="shared" si="23"/>
        <v>0</v>
      </c>
      <c r="D150" s="312">
        <f t="shared" si="24"/>
        <v>0</v>
      </c>
      <c r="E150" s="313">
        <f t="shared" si="22"/>
        <v>0</v>
      </c>
      <c r="F150" s="1990"/>
      <c r="G150" s="1962"/>
      <c r="H150" s="1961"/>
      <c r="I150" s="96"/>
      <c r="J150" s="1961"/>
      <c r="K150" s="96"/>
      <c r="L150" s="2018"/>
      <c r="M150" s="96"/>
      <c r="N150" s="1961"/>
      <c r="O150" s="96"/>
      <c r="P150" s="1961"/>
      <c r="Q150" s="96"/>
      <c r="R150" s="1961"/>
      <c r="S150" s="96"/>
      <c r="T150" s="1961"/>
      <c r="U150" s="96"/>
      <c r="V150" s="1974"/>
      <c r="W150" s="96"/>
      <c r="X150" s="1974"/>
      <c r="Y150" s="96"/>
      <c r="Z150" s="2014"/>
      <c r="AA150" s="316"/>
    </row>
    <row r="151" spans="1:130" ht="16.350000000000001" customHeight="1" x14ac:dyDescent="0.25">
      <c r="A151" s="2380"/>
      <c r="B151" s="1770" t="s">
        <v>146</v>
      </c>
      <c r="C151" s="2009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1973"/>
      <c r="I151" s="73"/>
      <c r="J151" s="1973"/>
      <c r="K151" s="73"/>
      <c r="L151" s="348"/>
      <c r="M151" s="73"/>
      <c r="N151" s="1973"/>
      <c r="O151" s="73"/>
      <c r="P151" s="1973"/>
      <c r="Q151" s="73"/>
      <c r="R151" s="1973"/>
      <c r="S151" s="73"/>
      <c r="T151" s="1973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1763" t="s">
        <v>147</v>
      </c>
      <c r="C152" s="2009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1973"/>
      <c r="I152" s="73"/>
      <c r="J152" s="1973"/>
      <c r="K152" s="73"/>
      <c r="L152" s="348"/>
      <c r="M152" s="73"/>
      <c r="N152" s="1973"/>
      <c r="O152" s="73"/>
      <c r="P152" s="1973"/>
      <c r="Q152" s="73"/>
      <c r="R152" s="1973"/>
      <c r="S152" s="73"/>
      <c r="T152" s="1973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1763" t="s">
        <v>148</v>
      </c>
      <c r="C153" s="2009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1973"/>
      <c r="I153" s="73"/>
      <c r="J153" s="1973"/>
      <c r="K153" s="73"/>
      <c r="L153" s="348"/>
      <c r="M153" s="73"/>
      <c r="N153" s="1973"/>
      <c r="O153" s="73"/>
      <c r="P153" s="1973"/>
      <c r="Q153" s="73"/>
      <c r="R153" s="1973"/>
      <c r="S153" s="73"/>
      <c r="T153" s="1973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2191"/>
      <c r="B154" s="1762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2024"/>
      <c r="G154" s="2025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193"/>
      <c r="W154" s="368"/>
      <c r="X154" s="193"/>
      <c r="Y154" s="368"/>
      <c r="Z154" s="371"/>
      <c r="AA154" s="372"/>
    </row>
    <row r="155" spans="1:130" ht="16.350000000000001" customHeight="1" x14ac:dyDescent="0.25">
      <c r="A155" s="2936" t="s">
        <v>155</v>
      </c>
      <c r="B155" s="2937"/>
      <c r="C155" s="2019">
        <f>SUM(C145:C154)</f>
        <v>0</v>
      </c>
      <c r="D155" s="2020">
        <f>SUM(D145:D154)</f>
        <v>0</v>
      </c>
      <c r="E155" s="2021">
        <f>SUM(E145:E154)</f>
        <v>0</v>
      </c>
      <c r="F155" s="2019">
        <f>SUM(F145:F154)</f>
        <v>0</v>
      </c>
      <c r="G155" s="1900">
        <f t="shared" ref="G155:AA155" si="25">SUM(G145:G154)</f>
        <v>0</v>
      </c>
      <c r="H155" s="2019">
        <f t="shared" si="25"/>
        <v>0</v>
      </c>
      <c r="I155" s="1900">
        <f t="shared" si="25"/>
        <v>0</v>
      </c>
      <c r="J155" s="2019">
        <f t="shared" si="25"/>
        <v>0</v>
      </c>
      <c r="K155" s="1900">
        <f t="shared" si="25"/>
        <v>0</v>
      </c>
      <c r="L155" s="2019">
        <f t="shared" si="25"/>
        <v>0</v>
      </c>
      <c r="M155" s="1900">
        <f t="shared" si="25"/>
        <v>0</v>
      </c>
      <c r="N155" s="2019">
        <f t="shared" si="25"/>
        <v>0</v>
      </c>
      <c r="O155" s="1900">
        <f t="shared" si="25"/>
        <v>0</v>
      </c>
      <c r="P155" s="2019">
        <f t="shared" si="25"/>
        <v>0</v>
      </c>
      <c r="Q155" s="1900">
        <f t="shared" si="25"/>
        <v>0</v>
      </c>
      <c r="R155" s="2019">
        <f t="shared" si="25"/>
        <v>0</v>
      </c>
      <c r="S155" s="1900">
        <f t="shared" si="25"/>
        <v>0</v>
      </c>
      <c r="T155" s="2019">
        <f t="shared" si="25"/>
        <v>0</v>
      </c>
      <c r="U155" s="1900">
        <f t="shared" si="25"/>
        <v>0</v>
      </c>
      <c r="V155" s="2019">
        <f t="shared" si="25"/>
        <v>0</v>
      </c>
      <c r="W155" s="1900">
        <f t="shared" si="25"/>
        <v>0</v>
      </c>
      <c r="X155" s="2019">
        <f t="shared" si="25"/>
        <v>0</v>
      </c>
      <c r="Y155" s="1900">
        <f t="shared" si="25"/>
        <v>0</v>
      </c>
      <c r="Z155" s="2026">
        <f t="shared" si="25"/>
        <v>0</v>
      </c>
      <c r="AA155" s="1902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921" t="s">
        <v>64</v>
      </c>
      <c r="D157" s="2389"/>
      <c r="E157" s="2388"/>
      <c r="F157" s="2914" t="s">
        <v>28</v>
      </c>
      <c r="G157" s="2926"/>
      <c r="H157" s="2926"/>
      <c r="I157" s="2926"/>
      <c r="J157" s="2926"/>
      <c r="K157" s="2926"/>
      <c r="L157" s="2926"/>
      <c r="M157" s="2926"/>
      <c r="N157" s="2926"/>
      <c r="O157" s="2926"/>
      <c r="P157" s="2926"/>
      <c r="Q157" s="2926"/>
      <c r="R157" s="2926"/>
      <c r="S157" s="2926"/>
      <c r="T157" s="2926"/>
      <c r="U157" s="2926"/>
      <c r="V157" s="2926"/>
      <c r="W157" s="2926"/>
      <c r="X157" s="2926"/>
      <c r="Y157" s="2926"/>
      <c r="Z157" s="2926"/>
      <c r="AA157" s="2926"/>
      <c r="AB157" s="2926"/>
      <c r="AC157" s="2926"/>
      <c r="AD157" s="2926"/>
      <c r="AE157" s="2926"/>
      <c r="AF157" s="2926"/>
      <c r="AG157" s="2926"/>
      <c r="AH157" s="2926"/>
      <c r="AI157" s="2926"/>
      <c r="AJ157" s="2926"/>
      <c r="AK157" s="2926"/>
      <c r="AL157" s="2926"/>
      <c r="AM157" s="2915"/>
    </row>
    <row r="158" spans="1:130" ht="16.350000000000001" customHeight="1" x14ac:dyDescent="0.25">
      <c r="A158" s="2228"/>
      <c r="B158" s="2204"/>
      <c r="C158" s="2191"/>
      <c r="D158" s="2259"/>
      <c r="E158" s="3152"/>
      <c r="F158" s="2914" t="s">
        <v>159</v>
      </c>
      <c r="G158" s="2915"/>
      <c r="H158" s="2914" t="s">
        <v>160</v>
      </c>
      <c r="I158" s="2915"/>
      <c r="J158" s="2914" t="s">
        <v>137</v>
      </c>
      <c r="K158" s="2915"/>
      <c r="L158" s="3154" t="s">
        <v>138</v>
      </c>
      <c r="M158" s="3155"/>
      <c r="N158" s="3155" t="s">
        <v>139</v>
      </c>
      <c r="O158" s="3156"/>
      <c r="P158" s="2914" t="s">
        <v>161</v>
      </c>
      <c r="Q158" s="2915"/>
      <c r="R158" s="2926" t="s">
        <v>162</v>
      </c>
      <c r="S158" s="2915"/>
      <c r="T158" s="2926" t="s">
        <v>163</v>
      </c>
      <c r="U158" s="2915"/>
      <c r="V158" s="2914" t="s">
        <v>164</v>
      </c>
      <c r="W158" s="2915"/>
      <c r="X158" s="2926" t="s">
        <v>165</v>
      </c>
      <c r="Y158" s="2915"/>
      <c r="Z158" s="2943" t="s">
        <v>166</v>
      </c>
      <c r="AA158" s="2939"/>
      <c r="AB158" s="2943" t="s">
        <v>167</v>
      </c>
      <c r="AC158" s="2939"/>
      <c r="AD158" s="2943" t="s">
        <v>168</v>
      </c>
      <c r="AE158" s="2939"/>
      <c r="AF158" s="2943" t="s">
        <v>141</v>
      </c>
      <c r="AG158" s="2939"/>
      <c r="AH158" s="2943" t="s">
        <v>169</v>
      </c>
      <c r="AI158" s="2939"/>
      <c r="AJ158" s="2943" t="s">
        <v>170</v>
      </c>
      <c r="AK158" s="2939"/>
      <c r="AL158" s="2938" t="s">
        <v>143</v>
      </c>
      <c r="AM158" s="2939"/>
    </row>
    <row r="159" spans="1:130" ht="16.350000000000001" customHeight="1" x14ac:dyDescent="0.25">
      <c r="A159" s="2259"/>
      <c r="B159" s="3152"/>
      <c r="C159" s="1866" t="s">
        <v>17</v>
      </c>
      <c r="D159" s="1904" t="s">
        <v>18</v>
      </c>
      <c r="E159" s="1759" t="s">
        <v>19</v>
      </c>
      <c r="F159" s="1905" t="s">
        <v>18</v>
      </c>
      <c r="G159" s="1759" t="s">
        <v>19</v>
      </c>
      <c r="H159" s="1905" t="s">
        <v>18</v>
      </c>
      <c r="I159" s="1759" t="s">
        <v>19</v>
      </c>
      <c r="J159" s="1905" t="s">
        <v>18</v>
      </c>
      <c r="K159" s="1759" t="s">
        <v>19</v>
      </c>
      <c r="L159" s="1951" t="s">
        <v>18</v>
      </c>
      <c r="M159" s="380" t="s">
        <v>19</v>
      </c>
      <c r="N159" s="1966" t="s">
        <v>18</v>
      </c>
      <c r="O159" s="2016" t="s">
        <v>19</v>
      </c>
      <c r="P159" s="1966" t="s">
        <v>18</v>
      </c>
      <c r="Q159" s="2016" t="s">
        <v>19</v>
      </c>
      <c r="R159" s="1910" t="s">
        <v>18</v>
      </c>
      <c r="S159" s="2010" t="s">
        <v>19</v>
      </c>
      <c r="T159" s="1910" t="s">
        <v>18</v>
      </c>
      <c r="U159" s="2010" t="s">
        <v>19</v>
      </c>
      <c r="V159" s="1951" t="s">
        <v>18</v>
      </c>
      <c r="W159" s="2010" t="s">
        <v>19</v>
      </c>
      <c r="X159" s="1910" t="s">
        <v>18</v>
      </c>
      <c r="Y159" s="2010" t="s">
        <v>19</v>
      </c>
      <c r="Z159" s="2027" t="s">
        <v>18</v>
      </c>
      <c r="AA159" s="2028" t="s">
        <v>19</v>
      </c>
      <c r="AB159" s="2027" t="s">
        <v>18</v>
      </c>
      <c r="AC159" s="2028" t="s">
        <v>19</v>
      </c>
      <c r="AD159" s="2027" t="s">
        <v>18</v>
      </c>
      <c r="AE159" s="2028" t="s">
        <v>19</v>
      </c>
      <c r="AF159" s="2027" t="s">
        <v>18</v>
      </c>
      <c r="AG159" s="2028" t="s">
        <v>19</v>
      </c>
      <c r="AH159" s="2027" t="s">
        <v>18</v>
      </c>
      <c r="AI159" s="2028" t="s">
        <v>19</v>
      </c>
      <c r="AJ159" s="2027" t="s">
        <v>18</v>
      </c>
      <c r="AK159" s="2028" t="s">
        <v>19</v>
      </c>
      <c r="AL159" s="1893" t="s">
        <v>18</v>
      </c>
      <c r="AM159" s="2028" t="s">
        <v>19</v>
      </c>
    </row>
    <row r="160" spans="1:130" ht="16.350000000000001" customHeight="1" x14ac:dyDescent="0.25">
      <c r="A160" s="2401" t="s">
        <v>171</v>
      </c>
      <c r="B160" s="2029" t="s">
        <v>172</v>
      </c>
      <c r="C160" s="2017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1979">
        <f t="shared" ref="D160:E164" si="27">SUM(G160+I160+K160+M160+O160+Q160+S160+U160+W160+Y160+AA160+AC160+AE160+AG160+AI160+AK160+AM160)</f>
        <v>0</v>
      </c>
      <c r="F160" s="1990"/>
      <c r="G160" s="96"/>
      <c r="H160" s="1961"/>
      <c r="I160" s="96"/>
      <c r="J160" s="1961"/>
      <c r="K160" s="96"/>
      <c r="L160" s="1961"/>
      <c r="M160" s="385"/>
      <c r="N160" s="385"/>
      <c r="O160" s="96"/>
      <c r="P160" s="1961"/>
      <c r="Q160" s="96"/>
      <c r="R160" s="1990"/>
      <c r="S160" s="96"/>
      <c r="T160" s="1990"/>
      <c r="U160" s="96"/>
      <c r="V160" s="1961"/>
      <c r="W160" s="96"/>
      <c r="X160" s="1990"/>
      <c r="Y160" s="96"/>
      <c r="Z160" s="2030"/>
      <c r="AA160" s="316"/>
      <c r="AB160" s="2030"/>
      <c r="AC160" s="316"/>
      <c r="AD160" s="2030"/>
      <c r="AE160" s="316"/>
      <c r="AF160" s="2030"/>
      <c r="AG160" s="316"/>
      <c r="AH160" s="2030"/>
      <c r="AI160" s="316"/>
      <c r="AJ160" s="2030"/>
      <c r="AK160" s="316"/>
      <c r="AL160" s="2031"/>
      <c r="AM160" s="316"/>
    </row>
    <row r="161" spans="1:130" ht="16.350000000000001" customHeight="1" x14ac:dyDescent="0.25">
      <c r="A161" s="2223"/>
      <c r="B161" s="388" t="s">
        <v>173</v>
      </c>
      <c r="C161" s="2009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3151"/>
      <c r="B162" s="392" t="s">
        <v>174</v>
      </c>
      <c r="C162" s="1611">
        <f t="shared" si="26"/>
        <v>0</v>
      </c>
      <c r="D162" s="364">
        <f t="shared" si="27"/>
        <v>0</v>
      </c>
      <c r="E162" s="203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2029" t="s">
        <v>172</v>
      </c>
      <c r="C163" s="2017">
        <f t="shared" si="26"/>
        <v>0</v>
      </c>
      <c r="D163" s="312">
        <f t="shared" si="27"/>
        <v>0</v>
      </c>
      <c r="E163" s="1979">
        <f t="shared" si="27"/>
        <v>0</v>
      </c>
      <c r="F163" s="1990"/>
      <c r="G163" s="96"/>
      <c r="H163" s="1961"/>
      <c r="I163" s="96"/>
      <c r="J163" s="1961"/>
      <c r="K163" s="96"/>
      <c r="L163" s="1961"/>
      <c r="M163" s="385"/>
      <c r="N163" s="385"/>
      <c r="O163" s="96"/>
      <c r="P163" s="1961"/>
      <c r="Q163" s="96"/>
      <c r="R163" s="1990"/>
      <c r="S163" s="96"/>
      <c r="T163" s="1990"/>
      <c r="U163" s="96"/>
      <c r="V163" s="1961"/>
      <c r="W163" s="96"/>
      <c r="X163" s="1990"/>
      <c r="Y163" s="96"/>
      <c r="Z163" s="2030"/>
      <c r="AA163" s="316"/>
      <c r="AB163" s="2030"/>
      <c r="AC163" s="316"/>
      <c r="AD163" s="2030"/>
      <c r="AE163" s="316"/>
      <c r="AF163" s="2030"/>
      <c r="AG163" s="316"/>
      <c r="AH163" s="2030"/>
      <c r="AI163" s="316"/>
      <c r="AJ163" s="2030"/>
      <c r="AK163" s="316"/>
      <c r="AL163" s="2031"/>
      <c r="AM163" s="316"/>
    </row>
    <row r="164" spans="1:130" ht="16.350000000000001" customHeight="1" x14ac:dyDescent="0.25">
      <c r="A164" s="2223"/>
      <c r="B164" s="388" t="s">
        <v>173</v>
      </c>
      <c r="C164" s="2009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3151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203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912" t="s">
        <v>25</v>
      </c>
      <c r="B167" s="2912" t="s">
        <v>26</v>
      </c>
      <c r="C167" s="2921" t="s">
        <v>64</v>
      </c>
      <c r="D167" s="2389"/>
      <c r="E167" s="2388"/>
      <c r="F167" s="2914" t="s">
        <v>28</v>
      </c>
      <c r="G167" s="2926"/>
      <c r="H167" s="2926"/>
      <c r="I167" s="2926"/>
      <c r="J167" s="2926"/>
      <c r="K167" s="2926"/>
      <c r="L167" s="2926"/>
      <c r="M167" s="2926"/>
      <c r="N167" s="2926"/>
      <c r="O167" s="2915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259"/>
      <c r="E168" s="3152"/>
      <c r="F168" s="2914" t="s">
        <v>168</v>
      </c>
      <c r="G168" s="2915"/>
      <c r="H168" s="2914" t="s">
        <v>141</v>
      </c>
      <c r="I168" s="2915"/>
      <c r="J168" s="2914" t="s">
        <v>169</v>
      </c>
      <c r="K168" s="2915"/>
      <c r="L168" s="2914" t="s">
        <v>170</v>
      </c>
      <c r="M168" s="2915"/>
      <c r="N168" s="2914" t="s">
        <v>143</v>
      </c>
      <c r="O168" s="2915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1866" t="s">
        <v>17</v>
      </c>
      <c r="D169" s="1904" t="s">
        <v>18</v>
      </c>
      <c r="E169" s="1759" t="s">
        <v>19</v>
      </c>
      <c r="F169" s="1905" t="s">
        <v>18</v>
      </c>
      <c r="G169" s="1759" t="s">
        <v>19</v>
      </c>
      <c r="H169" s="1905" t="s">
        <v>18</v>
      </c>
      <c r="I169" s="1759" t="s">
        <v>19</v>
      </c>
      <c r="J169" s="1905" t="s">
        <v>18</v>
      </c>
      <c r="K169" s="1759" t="s">
        <v>19</v>
      </c>
      <c r="L169" s="1905" t="s">
        <v>18</v>
      </c>
      <c r="M169" s="1759" t="s">
        <v>19</v>
      </c>
      <c r="N169" s="1905" t="s">
        <v>18</v>
      </c>
      <c r="O169" s="1759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912" t="s">
        <v>177</v>
      </c>
      <c r="B170" s="2029" t="s">
        <v>178</v>
      </c>
      <c r="C170" s="2017">
        <f t="shared" ref="C170:C175" si="28">SUM(D170+E170)</f>
        <v>0</v>
      </c>
      <c r="D170" s="312">
        <f>SUM(F170+H170+J170+L170+N170)</f>
        <v>0</v>
      </c>
      <c r="E170" s="1979">
        <f t="shared" ref="D170:E175" si="29">SUM(G170+I170+K170+M170+O170)</f>
        <v>0</v>
      </c>
      <c r="F170" s="1990"/>
      <c r="G170" s="396"/>
      <c r="H170" s="1961"/>
      <c r="I170" s="96"/>
      <c r="J170" s="1990"/>
      <c r="K170" s="396"/>
      <c r="L170" s="1961"/>
      <c r="M170" s="96"/>
      <c r="N170" s="1990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912" t="s">
        <v>181</v>
      </c>
      <c r="B173" s="2033" t="s">
        <v>178</v>
      </c>
      <c r="C173" s="2017">
        <f t="shared" si="28"/>
        <v>0</v>
      </c>
      <c r="D173" s="312">
        <f t="shared" si="29"/>
        <v>0</v>
      </c>
      <c r="E173" s="1979">
        <f t="shared" si="29"/>
        <v>0</v>
      </c>
      <c r="F173" s="1961"/>
      <c r="G173" s="96"/>
      <c r="H173" s="1961"/>
      <c r="I173" s="396"/>
      <c r="J173" s="1961"/>
      <c r="K173" s="96"/>
      <c r="L173" s="1990"/>
      <c r="M173" s="396"/>
      <c r="N173" s="1961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921" t="s">
        <v>183</v>
      </c>
      <c r="B177" s="2388"/>
      <c r="C177" s="2921" t="s">
        <v>64</v>
      </c>
      <c r="D177" s="2389"/>
      <c r="E177" s="2388"/>
      <c r="F177" s="2914" t="s">
        <v>28</v>
      </c>
      <c r="G177" s="2926"/>
      <c r="H177" s="2926"/>
      <c r="I177" s="2926"/>
      <c r="J177" s="2926"/>
      <c r="K177" s="2926"/>
      <c r="L177" s="2926"/>
      <c r="M177" s="2926"/>
      <c r="N177" s="2926"/>
      <c r="O177" s="2926"/>
      <c r="P177" s="2926"/>
      <c r="Q177" s="2915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191"/>
      <c r="D178" s="2259"/>
      <c r="E178" s="3152"/>
      <c r="F178" s="2914" t="s">
        <v>141</v>
      </c>
      <c r="G178" s="2915"/>
      <c r="H178" s="2914" t="s">
        <v>169</v>
      </c>
      <c r="I178" s="2915"/>
      <c r="J178" s="2914" t="s">
        <v>170</v>
      </c>
      <c r="K178" s="2915"/>
      <c r="L178" s="2914" t="s">
        <v>184</v>
      </c>
      <c r="M178" s="2915"/>
      <c r="N178" s="2914" t="s">
        <v>185</v>
      </c>
      <c r="O178" s="2915"/>
      <c r="P178" s="2914" t="s">
        <v>186</v>
      </c>
      <c r="Q178" s="2915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3152"/>
      <c r="C179" s="1866" t="s">
        <v>17</v>
      </c>
      <c r="D179" s="1904" t="s">
        <v>18</v>
      </c>
      <c r="E179" s="1759" t="s">
        <v>19</v>
      </c>
      <c r="F179" s="1905" t="s">
        <v>18</v>
      </c>
      <c r="G179" s="1759" t="s">
        <v>19</v>
      </c>
      <c r="H179" s="1905" t="s">
        <v>18</v>
      </c>
      <c r="I179" s="1759" t="s">
        <v>19</v>
      </c>
      <c r="J179" s="1905" t="s">
        <v>18</v>
      </c>
      <c r="K179" s="1767" t="s">
        <v>19</v>
      </c>
      <c r="L179" s="1905" t="s">
        <v>18</v>
      </c>
      <c r="M179" s="1759" t="s">
        <v>19</v>
      </c>
      <c r="N179" s="1905" t="s">
        <v>18</v>
      </c>
      <c r="O179" s="1759" t="s">
        <v>19</v>
      </c>
      <c r="P179" s="1905" t="s">
        <v>18</v>
      </c>
      <c r="Q179" s="1767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3157" t="s">
        <v>187</v>
      </c>
      <c r="B180" s="3158"/>
      <c r="C180" s="2017">
        <f>SUM(D180+E180)</f>
        <v>9</v>
      </c>
      <c r="D180" s="312">
        <f t="shared" ref="D180:E182" si="30">SUM(F180+H180+J180+L180+N180+P180)</f>
        <v>7</v>
      </c>
      <c r="E180" s="1979">
        <f t="shared" si="30"/>
        <v>2</v>
      </c>
      <c r="F180" s="1990">
        <v>1</v>
      </c>
      <c r="G180" s="396">
        <v>0</v>
      </c>
      <c r="H180" s="1961">
        <v>4</v>
      </c>
      <c r="I180" s="96">
        <v>0</v>
      </c>
      <c r="J180" s="1990">
        <v>1</v>
      </c>
      <c r="K180" s="96">
        <v>1</v>
      </c>
      <c r="L180" s="1990">
        <v>0</v>
      </c>
      <c r="M180" s="396">
        <v>1</v>
      </c>
      <c r="N180" s="1961">
        <v>1</v>
      </c>
      <c r="O180" s="96">
        <v>0</v>
      </c>
      <c r="P180" s="1990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96</v>
      </c>
      <c r="D181" s="324">
        <f t="shared" si="30"/>
        <v>47</v>
      </c>
      <c r="E181" s="398">
        <f t="shared" si="30"/>
        <v>49</v>
      </c>
      <c r="F181" s="355">
        <v>12</v>
      </c>
      <c r="G181" s="399">
        <v>11</v>
      </c>
      <c r="H181" s="357">
        <v>10</v>
      </c>
      <c r="I181" s="358">
        <v>14</v>
      </c>
      <c r="J181" s="355">
        <v>8</v>
      </c>
      <c r="K181" s="358">
        <v>8</v>
      </c>
      <c r="L181" s="355">
        <v>12</v>
      </c>
      <c r="M181" s="399">
        <v>7</v>
      </c>
      <c r="N181" s="357">
        <v>5</v>
      </c>
      <c r="O181" s="358">
        <v>7</v>
      </c>
      <c r="P181" s="355">
        <v>0</v>
      </c>
      <c r="Q181" s="358">
        <v>2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40</v>
      </c>
      <c r="D182" s="324">
        <f t="shared" si="30"/>
        <v>20</v>
      </c>
      <c r="E182" s="404">
        <f t="shared" si="30"/>
        <v>20</v>
      </c>
      <c r="F182" s="165">
        <v>6</v>
      </c>
      <c r="G182" s="169">
        <v>3</v>
      </c>
      <c r="H182" s="82">
        <v>1</v>
      </c>
      <c r="I182" s="83">
        <v>1</v>
      </c>
      <c r="J182" s="165">
        <v>3</v>
      </c>
      <c r="K182" s="83">
        <v>7</v>
      </c>
      <c r="L182" s="165">
        <v>5</v>
      </c>
      <c r="M182" s="169">
        <v>5</v>
      </c>
      <c r="N182" s="82">
        <v>3</v>
      </c>
      <c r="O182" s="83">
        <v>4</v>
      </c>
      <c r="P182" s="165">
        <v>2</v>
      </c>
      <c r="Q182" s="83">
        <v>0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84" t="s">
        <v>190</v>
      </c>
      <c r="B183" s="3159"/>
      <c r="C183" s="1616"/>
      <c r="D183" s="500"/>
      <c r="E183" s="2034"/>
      <c r="F183" s="501">
        <v>0</v>
      </c>
      <c r="G183" s="502">
        <v>0</v>
      </c>
      <c r="H183" s="503">
        <v>0</v>
      </c>
      <c r="I183" s="504">
        <v>0</v>
      </c>
      <c r="J183" s="2035">
        <v>0</v>
      </c>
      <c r="K183" s="2036">
        <v>0</v>
      </c>
      <c r="L183" s="501">
        <v>0</v>
      </c>
      <c r="M183" s="502">
        <v>0</v>
      </c>
      <c r="N183" s="503">
        <v>0</v>
      </c>
      <c r="O183" s="504">
        <v>0</v>
      </c>
      <c r="P183" s="2035">
        <v>0</v>
      </c>
      <c r="Q183" s="2036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914" t="s">
        <v>64</v>
      </c>
      <c r="B184" s="2915"/>
      <c r="C184" s="1985">
        <f>SUM(C180:C182)</f>
        <v>145</v>
      </c>
      <c r="D184" s="2037">
        <f>SUM(D180:D182)</f>
        <v>74</v>
      </c>
      <c r="E184" s="1871">
        <f>SUM(E180:E182)</f>
        <v>71</v>
      </c>
      <c r="F184" s="1985">
        <f>SUM(F180:F182)</f>
        <v>19</v>
      </c>
      <c r="G184" s="1871">
        <f t="shared" ref="G184:Q184" si="31">SUM(G180:G182)</f>
        <v>14</v>
      </c>
      <c r="H184" s="1985">
        <f t="shared" si="31"/>
        <v>15</v>
      </c>
      <c r="I184" s="1871">
        <f t="shared" si="31"/>
        <v>15</v>
      </c>
      <c r="J184" s="1985">
        <f t="shared" si="31"/>
        <v>12</v>
      </c>
      <c r="K184" s="1871">
        <f t="shared" si="31"/>
        <v>16</v>
      </c>
      <c r="L184" s="1985">
        <f t="shared" si="31"/>
        <v>17</v>
      </c>
      <c r="M184" s="1871">
        <f t="shared" si="31"/>
        <v>13</v>
      </c>
      <c r="N184" s="1985">
        <f t="shared" si="31"/>
        <v>9</v>
      </c>
      <c r="O184" s="1871">
        <f t="shared" si="31"/>
        <v>11</v>
      </c>
      <c r="P184" s="1985">
        <f t="shared" si="31"/>
        <v>2</v>
      </c>
      <c r="Q184" s="1986">
        <f t="shared" si="31"/>
        <v>2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2038"/>
      <c r="N185" s="2038"/>
      <c r="O185" s="2038"/>
      <c r="P185" s="2038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921" t="s">
        <v>193</v>
      </c>
      <c r="B187" s="2388"/>
      <c r="C187" s="3160" t="s">
        <v>113</v>
      </c>
      <c r="D187" s="2302"/>
      <c r="E187" s="2303"/>
      <c r="F187" s="3161" t="s">
        <v>28</v>
      </c>
      <c r="G187" s="3162"/>
      <c r="H187" s="3162"/>
      <c r="I187" s="3162"/>
      <c r="J187" s="3162"/>
      <c r="K187" s="3162"/>
      <c r="L187" s="3162"/>
      <c r="M187" s="3162"/>
      <c r="N187" s="3162"/>
      <c r="O187" s="3162"/>
      <c r="P187" s="3162"/>
      <c r="Q187" s="3163"/>
    </row>
    <row r="188" spans="1:130" ht="16.350000000000001" customHeight="1" x14ac:dyDescent="0.25">
      <c r="A188" s="2380"/>
      <c r="B188" s="2204"/>
      <c r="C188" s="2304"/>
      <c r="D188" s="2305"/>
      <c r="E188" s="2306"/>
      <c r="F188" s="2951" t="s">
        <v>114</v>
      </c>
      <c r="G188" s="3156"/>
      <c r="H188" s="2951" t="s">
        <v>115</v>
      </c>
      <c r="I188" s="3156"/>
      <c r="J188" s="2951" t="s">
        <v>116</v>
      </c>
      <c r="K188" s="3156"/>
      <c r="L188" s="2951" t="s">
        <v>117</v>
      </c>
      <c r="M188" s="3156"/>
      <c r="N188" s="2951" t="s">
        <v>118</v>
      </c>
      <c r="O188" s="3156"/>
      <c r="P188" s="2230" t="s">
        <v>194</v>
      </c>
      <c r="Q188" s="2312"/>
    </row>
    <row r="189" spans="1:130" ht="16.350000000000001" customHeight="1" x14ac:dyDescent="0.25">
      <c r="A189" s="2191"/>
      <c r="B189" s="3152"/>
      <c r="C189" s="1951" t="s">
        <v>17</v>
      </c>
      <c r="D189" s="1966" t="s">
        <v>18</v>
      </c>
      <c r="E189" s="1868" t="s">
        <v>19</v>
      </c>
      <c r="F189" s="1910" t="s">
        <v>18</v>
      </c>
      <c r="G189" s="2016" t="s">
        <v>19</v>
      </c>
      <c r="H189" s="1910" t="s">
        <v>18</v>
      </c>
      <c r="I189" s="2016" t="s">
        <v>19</v>
      </c>
      <c r="J189" s="1910" t="s">
        <v>18</v>
      </c>
      <c r="K189" s="2016" t="s">
        <v>19</v>
      </c>
      <c r="L189" s="1910" t="s">
        <v>18</v>
      </c>
      <c r="M189" s="2016" t="s">
        <v>19</v>
      </c>
      <c r="N189" s="1910" t="s">
        <v>18</v>
      </c>
      <c r="O189" s="2016" t="s">
        <v>19</v>
      </c>
      <c r="P189" s="1910" t="s">
        <v>18</v>
      </c>
      <c r="Q189" s="2016" t="s">
        <v>19</v>
      </c>
    </row>
    <row r="190" spans="1:130" ht="16.350000000000001" customHeight="1" x14ac:dyDescent="0.25">
      <c r="A190" s="3164" t="s">
        <v>195</v>
      </c>
      <c r="B190" s="3165"/>
      <c r="C190" s="1849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3166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955" t="s">
        <v>199</v>
      </c>
      <c r="B194" s="2457"/>
      <c r="C194" s="2957" t="s">
        <v>64</v>
      </c>
      <c r="D194" s="2463"/>
      <c r="E194" s="2464"/>
      <c r="F194" s="3169" t="s">
        <v>28</v>
      </c>
      <c r="G194" s="3169"/>
      <c r="H194" s="3169"/>
      <c r="I194" s="3169"/>
      <c r="J194" s="3169"/>
      <c r="K194" s="3169"/>
      <c r="L194" s="3169"/>
      <c r="M194" s="3169"/>
      <c r="N194" s="3169"/>
      <c r="O194" s="3169"/>
      <c r="P194" s="3169"/>
      <c r="Q194" s="3169"/>
      <c r="R194" s="3169"/>
      <c r="S194" s="3169"/>
      <c r="T194" s="3169"/>
      <c r="U194" s="3169"/>
      <c r="V194" s="3169"/>
      <c r="W194" s="3169"/>
      <c r="X194" s="3169"/>
      <c r="Y194" s="3169"/>
      <c r="Z194" s="3169"/>
      <c r="AA194" s="3169"/>
      <c r="AB194" s="3169"/>
      <c r="AC194" s="3170"/>
      <c r="AD194" s="2478" t="s">
        <v>200</v>
      </c>
      <c r="AE194" s="2479"/>
    </row>
    <row r="195" spans="1:130" ht="21" customHeight="1" x14ac:dyDescent="0.25">
      <c r="A195" s="2458"/>
      <c r="B195" s="2318"/>
      <c r="C195" s="2536"/>
      <c r="D195" s="2325"/>
      <c r="E195" s="3168"/>
      <c r="F195" s="2932" t="s">
        <v>201</v>
      </c>
      <c r="G195" s="2934"/>
      <c r="H195" s="2534" t="s">
        <v>202</v>
      </c>
      <c r="I195" s="3167"/>
      <c r="J195" s="2534" t="s">
        <v>203</v>
      </c>
      <c r="K195" s="3167"/>
      <c r="L195" s="2534" t="s">
        <v>204</v>
      </c>
      <c r="M195" s="3167"/>
      <c r="N195" s="2534" t="s">
        <v>205</v>
      </c>
      <c r="O195" s="3167"/>
      <c r="P195" s="2534" t="s">
        <v>206</v>
      </c>
      <c r="Q195" s="3167"/>
      <c r="R195" s="2534" t="s">
        <v>207</v>
      </c>
      <c r="S195" s="3167"/>
      <c r="T195" s="3171" t="s">
        <v>208</v>
      </c>
      <c r="U195" s="3171"/>
      <c r="V195" s="3171" t="s">
        <v>209</v>
      </c>
      <c r="W195" s="3171"/>
      <c r="X195" s="3171" t="s">
        <v>210</v>
      </c>
      <c r="Y195" s="3171"/>
      <c r="Z195" s="2951" t="s">
        <v>114</v>
      </c>
      <c r="AA195" s="3156"/>
      <c r="AB195" s="2951" t="s">
        <v>115</v>
      </c>
      <c r="AC195" s="3172"/>
      <c r="AD195" s="2342"/>
      <c r="AE195" s="3174"/>
    </row>
    <row r="196" spans="1:130" ht="16.350000000000001" customHeight="1" x14ac:dyDescent="0.25">
      <c r="A196" s="2534"/>
      <c r="B196" s="3167"/>
      <c r="C196" s="1911" t="s">
        <v>211</v>
      </c>
      <c r="D196" s="1912" t="s">
        <v>18</v>
      </c>
      <c r="E196" s="1764" t="s">
        <v>19</v>
      </c>
      <c r="F196" s="2039" t="s">
        <v>18</v>
      </c>
      <c r="G196" s="2040" t="s">
        <v>19</v>
      </c>
      <c r="H196" s="2039" t="s">
        <v>18</v>
      </c>
      <c r="I196" s="2040" t="s">
        <v>19</v>
      </c>
      <c r="J196" s="2039" t="s">
        <v>18</v>
      </c>
      <c r="K196" s="2040" t="s">
        <v>19</v>
      </c>
      <c r="L196" s="2039" t="s">
        <v>18</v>
      </c>
      <c r="M196" s="2040" t="s">
        <v>19</v>
      </c>
      <c r="N196" s="2039" t="s">
        <v>18</v>
      </c>
      <c r="O196" s="2040" t="s">
        <v>19</v>
      </c>
      <c r="P196" s="2039" t="s">
        <v>18</v>
      </c>
      <c r="Q196" s="2040" t="s">
        <v>19</v>
      </c>
      <c r="R196" s="2039" t="s">
        <v>18</v>
      </c>
      <c r="S196" s="2040" t="s">
        <v>19</v>
      </c>
      <c r="T196" s="2039" t="s">
        <v>18</v>
      </c>
      <c r="U196" s="2040" t="s">
        <v>19</v>
      </c>
      <c r="V196" s="2039" t="s">
        <v>18</v>
      </c>
      <c r="W196" s="2040" t="s">
        <v>19</v>
      </c>
      <c r="X196" s="2039" t="s">
        <v>18</v>
      </c>
      <c r="Y196" s="2040" t="s">
        <v>19</v>
      </c>
      <c r="Z196" s="2039" t="s">
        <v>18</v>
      </c>
      <c r="AA196" s="2040" t="s">
        <v>19</v>
      </c>
      <c r="AB196" s="2039" t="s">
        <v>18</v>
      </c>
      <c r="AC196" s="2041" t="s">
        <v>19</v>
      </c>
      <c r="AD196" s="1916" t="s">
        <v>18</v>
      </c>
      <c r="AE196" s="2040" t="s">
        <v>19</v>
      </c>
    </row>
    <row r="197" spans="1:130" ht="16.350000000000001" customHeight="1" x14ac:dyDescent="0.25">
      <c r="A197" s="2963" t="s">
        <v>212</v>
      </c>
      <c r="B197" s="2042" t="s">
        <v>129</v>
      </c>
      <c r="C197" s="2043">
        <f>SUM(D197+E197)</f>
        <v>0</v>
      </c>
      <c r="D197" s="430">
        <f>SUM(F197+H197+J197+L197+N197+P197+R197+T197+V197+X197+Z197+AB197)</f>
        <v>0</v>
      </c>
      <c r="E197" s="2044">
        <f>SUM(G197+I197+K197+M197+O197+Q197+S197+U197+W197+Y197+AA197+AC197)</f>
        <v>0</v>
      </c>
      <c r="F197" s="2045"/>
      <c r="G197" s="2046"/>
      <c r="H197" s="2045"/>
      <c r="I197" s="2046"/>
      <c r="J197" s="2045"/>
      <c r="K197" s="2046"/>
      <c r="L197" s="2045"/>
      <c r="M197" s="2046"/>
      <c r="N197" s="2045"/>
      <c r="O197" s="2046"/>
      <c r="P197" s="2045"/>
      <c r="Q197" s="2047"/>
      <c r="R197" s="2045"/>
      <c r="S197" s="2047"/>
      <c r="T197" s="2045"/>
      <c r="U197" s="2046"/>
      <c r="V197" s="2045"/>
      <c r="W197" s="2046"/>
      <c r="X197" s="2045"/>
      <c r="Y197" s="2047"/>
      <c r="Z197" s="2045"/>
      <c r="AA197" s="2047"/>
      <c r="AB197" s="2045"/>
      <c r="AC197" s="2048"/>
      <c r="AD197" s="2046"/>
      <c r="AE197" s="2047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2049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3173"/>
      <c r="C199" s="2050">
        <f>SUM(D199+E199)</f>
        <v>0</v>
      </c>
      <c r="D199" s="2051">
        <f>SUM(D197+D198)</f>
        <v>0</v>
      </c>
      <c r="E199" s="1924">
        <f>SUM(E197+E198)</f>
        <v>0</v>
      </c>
      <c r="F199" s="2050">
        <f>SUM(F197+F198)</f>
        <v>0</v>
      </c>
      <c r="G199" s="2052">
        <f t="shared" ref="G199:AC199" si="34">SUM(G197+G198)</f>
        <v>0</v>
      </c>
      <c r="H199" s="2050">
        <f t="shared" si="34"/>
        <v>0</v>
      </c>
      <c r="I199" s="2052">
        <f t="shared" si="34"/>
        <v>0</v>
      </c>
      <c r="J199" s="2050">
        <f t="shared" si="34"/>
        <v>0</v>
      </c>
      <c r="K199" s="2052">
        <f t="shared" si="34"/>
        <v>0</v>
      </c>
      <c r="L199" s="2050">
        <f t="shared" si="34"/>
        <v>0</v>
      </c>
      <c r="M199" s="2052">
        <f t="shared" si="34"/>
        <v>0</v>
      </c>
      <c r="N199" s="2050">
        <f t="shared" si="34"/>
        <v>0</v>
      </c>
      <c r="O199" s="2052">
        <f t="shared" si="34"/>
        <v>0</v>
      </c>
      <c r="P199" s="2050">
        <f t="shared" si="34"/>
        <v>0</v>
      </c>
      <c r="Q199" s="2052">
        <f t="shared" si="34"/>
        <v>0</v>
      </c>
      <c r="R199" s="2050">
        <f t="shared" si="34"/>
        <v>0</v>
      </c>
      <c r="S199" s="2052">
        <f t="shared" si="34"/>
        <v>0</v>
      </c>
      <c r="T199" s="2050">
        <f t="shared" si="34"/>
        <v>0</v>
      </c>
      <c r="U199" s="2052">
        <f t="shared" si="34"/>
        <v>0</v>
      </c>
      <c r="V199" s="2050">
        <f t="shared" si="34"/>
        <v>0</v>
      </c>
      <c r="W199" s="2052">
        <f t="shared" si="34"/>
        <v>0</v>
      </c>
      <c r="X199" s="2050">
        <f t="shared" si="34"/>
        <v>0</v>
      </c>
      <c r="Y199" s="2052">
        <f t="shared" si="34"/>
        <v>0</v>
      </c>
      <c r="Z199" s="2050">
        <f t="shared" si="34"/>
        <v>0</v>
      </c>
      <c r="AA199" s="2052">
        <f t="shared" si="34"/>
        <v>0</v>
      </c>
      <c r="AB199" s="2050">
        <f t="shared" si="34"/>
        <v>0</v>
      </c>
      <c r="AC199" s="2053">
        <f t="shared" si="34"/>
        <v>0</v>
      </c>
      <c r="AD199" s="1927">
        <f>SUM(AD197+AD198)</f>
        <v>0</v>
      </c>
      <c r="AE199" s="2052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955" t="s">
        <v>216</v>
      </c>
      <c r="B201" s="2457"/>
      <c r="C201" s="2957" t="s">
        <v>64</v>
      </c>
      <c r="D201" s="2463"/>
      <c r="E201" s="2464"/>
      <c r="F201" s="2965" t="s">
        <v>28</v>
      </c>
      <c r="G201" s="2966"/>
      <c r="H201" s="2966"/>
      <c r="I201" s="2966"/>
      <c r="J201" s="2966"/>
      <c r="K201" s="2966"/>
      <c r="L201" s="2966"/>
      <c r="M201" s="2966"/>
      <c r="N201" s="2966"/>
      <c r="O201" s="2967"/>
      <c r="P201" s="2477" t="s">
        <v>217</v>
      </c>
      <c r="Q201" s="2457"/>
      <c r="R201" s="2477" t="s">
        <v>67</v>
      </c>
      <c r="S201" s="2457"/>
      <c r="T201" s="2965" t="s">
        <v>218</v>
      </c>
      <c r="U201" s="2966"/>
      <c r="V201" s="2966"/>
      <c r="W201" s="2973"/>
    </row>
    <row r="202" spans="1:130" ht="15.75" customHeight="1" x14ac:dyDescent="0.25">
      <c r="A202" s="2458"/>
      <c r="B202" s="2318"/>
      <c r="C202" s="2536"/>
      <c r="D202" s="2325"/>
      <c r="E202" s="3168"/>
      <c r="F202" s="3128" t="s">
        <v>30</v>
      </c>
      <c r="G202" s="3128"/>
      <c r="H202" s="3128" t="s">
        <v>31</v>
      </c>
      <c r="I202" s="3128"/>
      <c r="J202" s="3128" t="s">
        <v>134</v>
      </c>
      <c r="K202" s="3128"/>
      <c r="L202" s="3128" t="s">
        <v>219</v>
      </c>
      <c r="M202" s="3128"/>
      <c r="N202" s="3128" t="s">
        <v>220</v>
      </c>
      <c r="O202" s="3177"/>
      <c r="P202" s="2339"/>
      <c r="Q202" s="3167"/>
      <c r="R202" s="2339"/>
      <c r="S202" s="3167"/>
      <c r="T202" s="2963" t="s">
        <v>221</v>
      </c>
      <c r="U202" s="2544" t="s">
        <v>222</v>
      </c>
      <c r="V202" s="2963" t="s">
        <v>223</v>
      </c>
      <c r="W202" s="2963" t="s">
        <v>224</v>
      </c>
    </row>
    <row r="203" spans="1:130" s="451" customFormat="1" ht="30.75" customHeight="1" x14ac:dyDescent="0.25">
      <c r="A203" s="2534"/>
      <c r="B203" s="3167"/>
      <c r="C203" s="1911" t="s">
        <v>211</v>
      </c>
      <c r="D203" s="1912" t="s">
        <v>18</v>
      </c>
      <c r="E203" s="1764" t="s">
        <v>19</v>
      </c>
      <c r="F203" s="2039" t="s">
        <v>18</v>
      </c>
      <c r="G203" s="2040" t="s">
        <v>19</v>
      </c>
      <c r="H203" s="2039" t="s">
        <v>18</v>
      </c>
      <c r="I203" s="2040" t="s">
        <v>19</v>
      </c>
      <c r="J203" s="2039" t="s">
        <v>18</v>
      </c>
      <c r="K203" s="2040" t="s">
        <v>19</v>
      </c>
      <c r="L203" s="2039" t="s">
        <v>18</v>
      </c>
      <c r="M203" s="2040" t="s">
        <v>19</v>
      </c>
      <c r="N203" s="2039" t="s">
        <v>18</v>
      </c>
      <c r="O203" s="2041" t="s">
        <v>19</v>
      </c>
      <c r="P203" s="1916" t="s">
        <v>18</v>
      </c>
      <c r="Q203" s="2040" t="s">
        <v>19</v>
      </c>
      <c r="R203" s="1916" t="s">
        <v>18</v>
      </c>
      <c r="S203" s="2040" t="s">
        <v>19</v>
      </c>
      <c r="T203" s="2332"/>
      <c r="U203" s="3178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969" t="s">
        <v>225</v>
      </c>
      <c r="B204" s="2970"/>
      <c r="C204" s="2050">
        <f>SUM(D204+E204)</f>
        <v>0</v>
      </c>
      <c r="D204" s="2051">
        <f>SUM(F204+H204+J204+L204+N204)</f>
        <v>0</v>
      </c>
      <c r="E204" s="1924">
        <f>SUM(G204+I204+K204+M204+O204)</f>
        <v>0</v>
      </c>
      <c r="F204" s="2054"/>
      <c r="G204" s="1929"/>
      <c r="H204" s="2054"/>
      <c r="I204" s="1929"/>
      <c r="J204" s="2054"/>
      <c r="K204" s="1929"/>
      <c r="L204" s="2054"/>
      <c r="M204" s="1929"/>
      <c r="N204" s="2054"/>
      <c r="O204" s="1930"/>
      <c r="P204" s="1929"/>
      <c r="Q204" s="1931"/>
      <c r="R204" s="1929"/>
      <c r="S204" s="1931"/>
      <c r="T204" s="2055"/>
      <c r="U204" s="1931"/>
      <c r="V204" s="2055"/>
      <c r="W204" s="2055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955" t="s">
        <v>216</v>
      </c>
      <c r="B206" s="2457"/>
      <c r="C206" s="2914" t="s">
        <v>32</v>
      </c>
      <c r="D206" s="2915"/>
    </row>
    <row r="207" spans="1:130" ht="23.25" customHeight="1" x14ac:dyDescent="0.25">
      <c r="A207" s="2534"/>
      <c r="B207" s="3167"/>
      <c r="C207" s="2039" t="s">
        <v>18</v>
      </c>
      <c r="D207" s="2040" t="s">
        <v>19</v>
      </c>
    </row>
    <row r="208" spans="1:130" ht="21.95" customHeight="1" x14ac:dyDescent="0.25">
      <c r="A208" s="3175" t="s">
        <v>227</v>
      </c>
      <c r="B208" s="3176"/>
      <c r="C208" s="2045"/>
      <c r="D208" s="2047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3179"/>
      <c r="C211" s="1625"/>
      <c r="D211" s="2056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955" t="s">
        <v>232</v>
      </c>
      <c r="B213" s="2457"/>
      <c r="C213" s="2914" t="s">
        <v>233</v>
      </c>
      <c r="D213" s="2926"/>
      <c r="E213" s="2915"/>
      <c r="F213" s="461"/>
    </row>
    <row r="214" spans="1:6" x14ac:dyDescent="0.25">
      <c r="A214" s="2458"/>
      <c r="B214" s="2318"/>
      <c r="C214" s="2978" t="s">
        <v>234</v>
      </c>
      <c r="D214" s="2914" t="s">
        <v>235</v>
      </c>
      <c r="E214" s="2915"/>
      <c r="F214" s="461"/>
    </row>
    <row r="215" spans="1:6" ht="21" x14ac:dyDescent="0.25">
      <c r="A215" s="2534"/>
      <c r="B215" s="3167"/>
      <c r="C215" s="2548"/>
      <c r="D215" s="1933" t="s">
        <v>236</v>
      </c>
      <c r="E215" s="2040" t="s">
        <v>237</v>
      </c>
      <c r="F215" s="461"/>
    </row>
    <row r="216" spans="1:6" x14ac:dyDescent="0.25">
      <c r="A216" s="3175" t="s">
        <v>238</v>
      </c>
      <c r="B216" s="3176"/>
      <c r="C216" s="2057"/>
      <c r="D216" s="2045"/>
      <c r="E216" s="2047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3179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145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8087DE22-5830-47CB-AC35-9604BDB60726}">
      <formula1>0</formula1>
      <formula2>1E+29</formula2>
    </dataValidation>
    <dataValidation type="whole" allowBlank="1" showInputMessage="1" showErrorMessage="1" sqref="A194:E199 F194:F196 G195:AC196 AD196:AE196 F199:AE199" xr:uid="{20F69B8E-6B14-43B8-84E0-FF68829A67AE}">
      <formula1>0</formula1>
      <formula2>1E+29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Z25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",[12]NOMBRE!B2," - ","( ",[12]NOMBRE!C2,[12]NOMBRE!D2,[12]NOMBRE!E2,[12]NOMBRE!F2,[12]NOMBRE!G2,"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",[12]NOMBRE!B6," - ","( ",[12]NOMBRE!C6,[12]NOMBRE!D6," )")</f>
        <v>MES: NOVIEMBRE - ( 11 )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",[12]NOMBRE!B7)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2066" t="s">
        <v>3</v>
      </c>
      <c r="B8" s="2067"/>
      <c r="C8" s="2067"/>
      <c r="D8" s="2067"/>
      <c r="E8" s="2067"/>
      <c r="F8" s="19"/>
      <c r="G8" s="20"/>
      <c r="H8" s="2068"/>
      <c r="I8" s="2069"/>
      <c r="J8" s="20"/>
      <c r="K8" s="2070"/>
      <c r="L8" s="20"/>
      <c r="M8" s="2068"/>
      <c r="N8" s="2069"/>
      <c r="O8" s="2069"/>
      <c r="P8" s="487"/>
      <c r="Q8" s="20"/>
      <c r="R8" s="2068"/>
      <c r="S8" s="2068"/>
      <c r="T8" s="2068"/>
      <c r="U8" s="2068"/>
      <c r="V8" s="2068"/>
      <c r="W8" s="2068"/>
      <c r="X8" s="2068"/>
      <c r="Y8" s="2069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3182" t="s">
        <v>4</v>
      </c>
      <c r="B9" s="3182"/>
      <c r="C9" s="3184" t="s">
        <v>5</v>
      </c>
      <c r="D9" s="3185"/>
      <c r="E9" s="3183"/>
      <c r="F9" s="3180" t="s">
        <v>6</v>
      </c>
      <c r="G9" s="3187"/>
      <c r="H9" s="3187"/>
      <c r="I9" s="3187"/>
      <c r="J9" s="3187"/>
      <c r="K9" s="3187"/>
      <c r="L9" s="3187"/>
      <c r="M9" s="3187"/>
      <c r="N9" s="3187"/>
      <c r="O9" s="3187"/>
      <c r="P9" s="3187"/>
      <c r="Q9" s="3187"/>
      <c r="R9" s="3187"/>
      <c r="S9" s="3187"/>
      <c r="T9" s="3187"/>
      <c r="U9" s="3187"/>
      <c r="V9" s="3187"/>
      <c r="W9" s="3187"/>
      <c r="X9" s="3187"/>
      <c r="Y9" s="3181"/>
      <c r="Z9" s="2071"/>
      <c r="AA9" s="2072"/>
    </row>
    <row r="10" spans="1:130" ht="16.350000000000001" customHeight="1" x14ac:dyDescent="0.25">
      <c r="A10" s="3182"/>
      <c r="B10" s="3182"/>
      <c r="C10" s="2931"/>
      <c r="D10" s="3186"/>
      <c r="E10" s="3152"/>
      <c r="F10" s="3180" t="s">
        <v>7</v>
      </c>
      <c r="G10" s="3181"/>
      <c r="H10" s="3180" t="s">
        <v>8</v>
      </c>
      <c r="I10" s="3181"/>
      <c r="J10" s="3180" t="s">
        <v>9</v>
      </c>
      <c r="K10" s="3181"/>
      <c r="L10" s="3180" t="s">
        <v>10</v>
      </c>
      <c r="M10" s="3181"/>
      <c r="N10" s="3180" t="s">
        <v>11</v>
      </c>
      <c r="O10" s="3181"/>
      <c r="P10" s="3180" t="s">
        <v>12</v>
      </c>
      <c r="Q10" s="3181"/>
      <c r="R10" s="3180" t="s">
        <v>13</v>
      </c>
      <c r="S10" s="3181"/>
      <c r="T10" s="3180" t="s">
        <v>14</v>
      </c>
      <c r="U10" s="3181"/>
      <c r="V10" s="3180" t="s">
        <v>15</v>
      </c>
      <c r="W10" s="3181"/>
      <c r="X10" s="3180" t="s">
        <v>16</v>
      </c>
      <c r="Y10" s="3181"/>
      <c r="Z10" s="489"/>
      <c r="AA10" s="7"/>
    </row>
    <row r="11" spans="1:130" ht="16.350000000000001" customHeight="1" x14ac:dyDescent="0.25">
      <c r="A11" s="3182"/>
      <c r="B11" s="3182"/>
      <c r="C11" s="2073" t="s">
        <v>17</v>
      </c>
      <c r="D11" s="2074" t="s">
        <v>18</v>
      </c>
      <c r="E11" s="2075" t="s">
        <v>19</v>
      </c>
      <c r="F11" s="2076" t="s">
        <v>18</v>
      </c>
      <c r="G11" s="2075" t="s">
        <v>19</v>
      </c>
      <c r="H11" s="2076" t="s">
        <v>18</v>
      </c>
      <c r="I11" s="2075" t="s">
        <v>19</v>
      </c>
      <c r="J11" s="2076" t="s">
        <v>18</v>
      </c>
      <c r="K11" s="2075" t="s">
        <v>19</v>
      </c>
      <c r="L11" s="2076" t="s">
        <v>18</v>
      </c>
      <c r="M11" s="2075" t="s">
        <v>19</v>
      </c>
      <c r="N11" s="2076" t="s">
        <v>18</v>
      </c>
      <c r="O11" s="2075" t="s">
        <v>19</v>
      </c>
      <c r="P11" s="2076" t="s">
        <v>18</v>
      </c>
      <c r="Q11" s="2075" t="s">
        <v>19</v>
      </c>
      <c r="R11" s="2076" t="s">
        <v>18</v>
      </c>
      <c r="S11" s="2075" t="s">
        <v>19</v>
      </c>
      <c r="T11" s="2076" t="s">
        <v>18</v>
      </c>
      <c r="U11" s="2075" t="s">
        <v>19</v>
      </c>
      <c r="V11" s="2076" t="s">
        <v>18</v>
      </c>
      <c r="W11" s="2075" t="s">
        <v>19</v>
      </c>
      <c r="X11" s="2076" t="s">
        <v>18</v>
      </c>
      <c r="Y11" s="2075" t="s">
        <v>19</v>
      </c>
      <c r="Z11" s="2077"/>
      <c r="AA11" s="2078"/>
    </row>
    <row r="12" spans="1:130" ht="16.350000000000001" customHeight="1" x14ac:dyDescent="0.25">
      <c r="A12" s="3182" t="s">
        <v>20</v>
      </c>
      <c r="B12" s="3182"/>
      <c r="C12" s="2079">
        <f>SUM(D12+E12)</f>
        <v>0</v>
      </c>
      <c r="D12" s="2080">
        <f>SUM(F12+H12+J12+L12+N12+P12+R12+T12+V12+X12)</f>
        <v>0</v>
      </c>
      <c r="E12" s="2081">
        <f>SUM(G12+I12+K12+M12+O12+Q12+S12+U12+W12+Y12)</f>
        <v>0</v>
      </c>
      <c r="F12" s="2082"/>
      <c r="G12" s="2083"/>
      <c r="H12" s="2082"/>
      <c r="I12" s="2083"/>
      <c r="J12" s="2082"/>
      <c r="K12" s="2083"/>
      <c r="L12" s="2082"/>
      <c r="M12" s="2083"/>
      <c r="N12" s="2082"/>
      <c r="O12" s="2083"/>
      <c r="P12" s="2082"/>
      <c r="Q12" s="2083"/>
      <c r="R12" s="2082"/>
      <c r="S12" s="2083"/>
      <c r="T12" s="2082"/>
      <c r="U12" s="2083"/>
      <c r="V12" s="2082"/>
      <c r="W12" s="2083"/>
      <c r="X12" s="2082"/>
      <c r="Y12" s="2083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3183" t="s">
        <v>21</v>
      </c>
      <c r="B13" s="1425" t="s">
        <v>22</v>
      </c>
      <c r="C13" s="1426">
        <f>SUM(D13+E13)</f>
        <v>0</v>
      </c>
      <c r="D13" s="44">
        <f>SUM(F13+H13+J13+L13+N13+P13+R13+T13+V13+X13)</f>
        <v>0</v>
      </c>
      <c r="E13" s="2084">
        <f>SUM(G13+I13+K13+M13+O13+Q13+S13+U13+W13+Y13)</f>
        <v>0</v>
      </c>
      <c r="F13" s="1427"/>
      <c r="G13" s="2085"/>
      <c r="H13" s="1427"/>
      <c r="I13" s="2085"/>
      <c r="J13" s="1427"/>
      <c r="K13" s="2085"/>
      <c r="L13" s="1427"/>
      <c r="M13" s="2085"/>
      <c r="N13" s="1427"/>
      <c r="O13" s="2085"/>
      <c r="P13" s="1427"/>
      <c r="Q13" s="2085"/>
      <c r="R13" s="1427"/>
      <c r="S13" s="2085"/>
      <c r="T13" s="1427"/>
      <c r="U13" s="2085"/>
      <c r="V13" s="1427"/>
      <c r="W13" s="2085"/>
      <c r="X13" s="1427"/>
      <c r="Y13" s="2085"/>
      <c r="Z13" s="482"/>
      <c r="AA13" s="2072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3152"/>
      <c r="B14" s="1938" t="s">
        <v>23</v>
      </c>
      <c r="C14" s="49">
        <f>SUM(D14+E14)</f>
        <v>0</v>
      </c>
      <c r="D14" s="2086">
        <f t="shared" ref="D14" si="0">SUM(F14+H14+J14+L14+N14+P14+R14+T14+V14+X14)</f>
        <v>0</v>
      </c>
      <c r="E14" s="51">
        <f>SUM(G14+I14+K14+M14+O14+Q14+S14+U14+W14+Y14)</f>
        <v>0</v>
      </c>
      <c r="F14" s="1639"/>
      <c r="G14" s="1640"/>
      <c r="H14" s="54"/>
      <c r="I14" s="55"/>
      <c r="J14" s="54"/>
      <c r="K14" s="55"/>
      <c r="L14" s="1639"/>
      <c r="M14" s="1640"/>
      <c r="N14" s="1639"/>
      <c r="O14" s="1640"/>
      <c r="P14" s="1639"/>
      <c r="Q14" s="1640"/>
      <c r="R14" s="1639"/>
      <c r="S14" s="1640"/>
      <c r="T14" s="1639"/>
      <c r="U14" s="1641"/>
      <c r="V14" s="1639"/>
      <c r="W14" s="1641"/>
      <c r="X14" s="1639"/>
      <c r="Y14" s="1640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1937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3189" t="s">
        <v>25</v>
      </c>
      <c r="B16" s="3189" t="s">
        <v>26</v>
      </c>
      <c r="C16" s="3184" t="s">
        <v>27</v>
      </c>
      <c r="D16" s="3185"/>
      <c r="E16" s="3183"/>
      <c r="F16" s="3190" t="s">
        <v>28</v>
      </c>
      <c r="G16" s="3191"/>
      <c r="H16" s="3191"/>
      <c r="I16" s="3191"/>
      <c r="J16" s="3191"/>
      <c r="K16" s="3191"/>
      <c r="L16" s="3191"/>
      <c r="M16" s="3191"/>
      <c r="N16" s="3191"/>
      <c r="O16" s="3191"/>
      <c r="P16" s="3191"/>
      <c r="Q16" s="3192"/>
      <c r="R16" s="3183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931"/>
      <c r="D17" s="2383"/>
      <c r="E17" s="3152"/>
      <c r="F17" s="3180" t="s">
        <v>30</v>
      </c>
      <c r="G17" s="3181"/>
      <c r="H17" s="3180" t="s">
        <v>31</v>
      </c>
      <c r="I17" s="3181"/>
      <c r="J17" s="3180" t="s">
        <v>15</v>
      </c>
      <c r="K17" s="3181"/>
      <c r="L17" s="3180" t="s">
        <v>32</v>
      </c>
      <c r="M17" s="3181"/>
      <c r="N17" s="3180" t="s">
        <v>33</v>
      </c>
      <c r="O17" s="3181"/>
      <c r="P17" s="3180" t="s">
        <v>34</v>
      </c>
      <c r="Q17" s="3188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923"/>
      <c r="B18" s="2923"/>
      <c r="C18" s="2087" t="s">
        <v>17</v>
      </c>
      <c r="D18" s="2088" t="s">
        <v>18</v>
      </c>
      <c r="E18" s="2075" t="s">
        <v>19</v>
      </c>
      <c r="F18" s="2073" t="s">
        <v>18</v>
      </c>
      <c r="G18" s="2075" t="s">
        <v>19</v>
      </c>
      <c r="H18" s="2073" t="s">
        <v>18</v>
      </c>
      <c r="I18" s="2075" t="s">
        <v>19</v>
      </c>
      <c r="J18" s="2073" t="s">
        <v>18</v>
      </c>
      <c r="K18" s="2075" t="s">
        <v>19</v>
      </c>
      <c r="L18" s="2073" t="s">
        <v>18</v>
      </c>
      <c r="M18" s="2075" t="s">
        <v>19</v>
      </c>
      <c r="N18" s="2073" t="s">
        <v>18</v>
      </c>
      <c r="O18" s="2075" t="s">
        <v>19</v>
      </c>
      <c r="P18" s="2073" t="s">
        <v>18</v>
      </c>
      <c r="Q18" s="2089" t="s">
        <v>19</v>
      </c>
      <c r="R18" s="3152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3180" t="s">
        <v>35</v>
      </c>
      <c r="B19" s="3181"/>
      <c r="C19" s="2090">
        <f>SUM(D19+E19)</f>
        <v>0</v>
      </c>
      <c r="D19" s="2091">
        <f>SUM(F19+H19+J19+L19+N19+P19)</f>
        <v>0</v>
      </c>
      <c r="E19" s="2092">
        <f>SUM(G19+I19+K19+M19+O19+Q19)</f>
        <v>0</v>
      </c>
      <c r="F19" s="2082"/>
      <c r="G19" s="2093"/>
      <c r="H19" s="2082"/>
      <c r="I19" s="2093"/>
      <c r="J19" s="2082"/>
      <c r="K19" s="2093"/>
      <c r="L19" s="2082"/>
      <c r="M19" s="2093"/>
      <c r="N19" s="2094"/>
      <c r="O19" s="2093"/>
      <c r="P19" s="2094"/>
      <c r="Q19" s="2095"/>
      <c r="R19" s="2083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3189" t="s">
        <v>36</v>
      </c>
      <c r="B20" s="1428" t="s">
        <v>22</v>
      </c>
      <c r="C20" s="1426">
        <f>SUM(D20+E20)</f>
        <v>0</v>
      </c>
      <c r="D20" s="71">
        <f t="shared" ref="D20:E35" si="1">SUM(F20+H20+J20+L20+N20+P20)</f>
        <v>0</v>
      </c>
      <c r="E20" s="2084">
        <f t="shared" si="1"/>
        <v>0</v>
      </c>
      <c r="F20" s="1973"/>
      <c r="G20" s="73"/>
      <c r="H20" s="1973"/>
      <c r="I20" s="73"/>
      <c r="J20" s="1973"/>
      <c r="K20" s="73"/>
      <c r="L20" s="1973"/>
      <c r="M20" s="73"/>
      <c r="N20" s="1610"/>
      <c r="O20" s="73"/>
      <c r="P20" s="1610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944" t="s">
        <v>37</v>
      </c>
      <c r="C21" s="1849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935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923"/>
      <c r="B23" s="1936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912" t="s">
        <v>40</v>
      </c>
      <c r="B24" s="1428" t="s">
        <v>41</v>
      </c>
      <c r="C24" s="1426">
        <f t="shared" si="2"/>
        <v>0</v>
      </c>
      <c r="D24" s="71">
        <f t="shared" si="1"/>
        <v>0</v>
      </c>
      <c r="E24" s="2084">
        <f t="shared" si="1"/>
        <v>0</v>
      </c>
      <c r="F24" s="1427"/>
      <c r="G24" s="96"/>
      <c r="H24" s="1427"/>
      <c r="I24" s="96"/>
      <c r="J24" s="1427"/>
      <c r="K24" s="96"/>
      <c r="L24" s="1427"/>
      <c r="M24" s="96"/>
      <c r="N24" s="1444"/>
      <c r="O24" s="96"/>
      <c r="P24" s="1444"/>
      <c r="Q24" s="98"/>
      <c r="R24" s="2085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645" t="s">
        <v>42</v>
      </c>
      <c r="C25" s="1849">
        <f t="shared" si="2"/>
        <v>0</v>
      </c>
      <c r="D25" s="80">
        <f t="shared" si="1"/>
        <v>0</v>
      </c>
      <c r="E25" s="473">
        <f t="shared" si="1"/>
        <v>0</v>
      </c>
      <c r="F25" s="1973"/>
      <c r="G25" s="73"/>
      <c r="H25" s="1973"/>
      <c r="I25" s="73"/>
      <c r="J25" s="1973"/>
      <c r="K25" s="73"/>
      <c r="L25" s="1973"/>
      <c r="M25" s="73"/>
      <c r="N25" s="1610"/>
      <c r="O25" s="73"/>
      <c r="P25" s="1610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645" t="s">
        <v>43</v>
      </c>
      <c r="C26" s="1849">
        <f t="shared" si="2"/>
        <v>0</v>
      </c>
      <c r="D26" s="80">
        <f t="shared" si="1"/>
        <v>0</v>
      </c>
      <c r="E26" s="473">
        <f t="shared" si="1"/>
        <v>0</v>
      </c>
      <c r="F26" s="1973"/>
      <c r="G26" s="73"/>
      <c r="H26" s="1973"/>
      <c r="I26" s="73"/>
      <c r="J26" s="1973"/>
      <c r="K26" s="73"/>
      <c r="L26" s="1973"/>
      <c r="M26" s="73"/>
      <c r="N26" s="1610"/>
      <c r="O26" s="73"/>
      <c r="P26" s="1610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646" t="s">
        <v>44</v>
      </c>
      <c r="C27" s="1975">
        <f t="shared" si="2"/>
        <v>0</v>
      </c>
      <c r="D27" s="102">
        <f t="shared" si="1"/>
        <v>0</v>
      </c>
      <c r="E27" s="476">
        <f t="shared" si="1"/>
        <v>0</v>
      </c>
      <c r="F27" s="1973"/>
      <c r="G27" s="73"/>
      <c r="H27" s="1973"/>
      <c r="I27" s="73"/>
      <c r="J27" s="1973"/>
      <c r="K27" s="73"/>
      <c r="L27" s="1973"/>
      <c r="M27" s="73"/>
      <c r="N27" s="1610"/>
      <c r="O27" s="73"/>
      <c r="P27" s="1610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646" t="s">
        <v>45</v>
      </c>
      <c r="C28" s="1975">
        <f t="shared" si="2"/>
        <v>0</v>
      </c>
      <c r="D28" s="102">
        <f t="shared" si="1"/>
        <v>0</v>
      </c>
      <c r="E28" s="476">
        <f t="shared" si="1"/>
        <v>0</v>
      </c>
      <c r="F28" s="1973"/>
      <c r="G28" s="73"/>
      <c r="H28" s="1973"/>
      <c r="I28" s="73"/>
      <c r="J28" s="1973"/>
      <c r="K28" s="73"/>
      <c r="L28" s="1973"/>
      <c r="M28" s="73"/>
      <c r="N28" s="1610"/>
      <c r="O28" s="73"/>
      <c r="P28" s="1610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646" t="s">
        <v>46</v>
      </c>
      <c r="C29" s="1975">
        <f>SUM(D29:E29)</f>
        <v>0</v>
      </c>
      <c r="D29" s="102">
        <f t="shared" si="1"/>
        <v>0</v>
      </c>
      <c r="E29" s="476">
        <f t="shared" si="1"/>
        <v>0</v>
      </c>
      <c r="F29" s="1973"/>
      <c r="G29" s="73"/>
      <c r="H29" s="1973"/>
      <c r="I29" s="73"/>
      <c r="J29" s="1973"/>
      <c r="K29" s="73"/>
      <c r="L29" s="1973"/>
      <c r="M29" s="73"/>
      <c r="N29" s="1610"/>
      <c r="O29" s="73"/>
      <c r="P29" s="1610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646" t="s">
        <v>47</v>
      </c>
      <c r="C30" s="1975">
        <f>SUM(D30:E30)</f>
        <v>0</v>
      </c>
      <c r="D30" s="80">
        <f t="shared" si="1"/>
        <v>0</v>
      </c>
      <c r="E30" s="473">
        <f t="shared" si="1"/>
        <v>0</v>
      </c>
      <c r="F30" s="1973"/>
      <c r="G30" s="73"/>
      <c r="H30" s="1973"/>
      <c r="I30" s="73"/>
      <c r="J30" s="1973"/>
      <c r="K30" s="73"/>
      <c r="L30" s="1973"/>
      <c r="M30" s="73"/>
      <c r="N30" s="1610"/>
      <c r="O30" s="73"/>
      <c r="P30" s="1610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646" t="s">
        <v>48</v>
      </c>
      <c r="C31" s="1849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935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912" t="s">
        <v>54</v>
      </c>
      <c r="B38" s="1976" t="s">
        <v>37</v>
      </c>
      <c r="C38" s="1888">
        <f t="shared" si="3"/>
        <v>0</v>
      </c>
      <c r="D38" s="1889">
        <f t="shared" si="4"/>
        <v>0</v>
      </c>
      <c r="E38" s="2084">
        <f t="shared" si="4"/>
        <v>0</v>
      </c>
      <c r="F38" s="1427"/>
      <c r="G38" s="96"/>
      <c r="H38" s="1427"/>
      <c r="I38" s="96"/>
      <c r="J38" s="1427"/>
      <c r="K38" s="96"/>
      <c r="L38" s="1427"/>
      <c r="M38" s="96"/>
      <c r="N38" s="1427"/>
      <c r="O38" s="96"/>
      <c r="P38" s="1444"/>
      <c r="Q38" s="98"/>
      <c r="R38" s="2085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935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923"/>
      <c r="B40" s="1936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977" t="s">
        <v>55</v>
      </c>
      <c r="B41" s="1977"/>
      <c r="C41" s="1977"/>
      <c r="D41" s="1977"/>
      <c r="E41" s="1977"/>
      <c r="F41" s="1977"/>
      <c r="G41" s="1977"/>
      <c r="H41" s="1977"/>
      <c r="I41" s="1977"/>
      <c r="J41" s="1977"/>
      <c r="K41" s="1977"/>
      <c r="L41" s="1977"/>
      <c r="M41" s="1977"/>
      <c r="N41" s="1977"/>
      <c r="O41" s="1977"/>
      <c r="P41" s="1977"/>
      <c r="Q41" s="1977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921" t="s">
        <v>56</v>
      </c>
      <c r="B42" s="2922"/>
      <c r="C42" s="2921" t="s">
        <v>27</v>
      </c>
      <c r="D42" s="2924"/>
      <c r="E42" s="2922"/>
      <c r="F42" s="3190" t="s">
        <v>28</v>
      </c>
      <c r="G42" s="2933"/>
      <c r="H42" s="2933"/>
      <c r="I42" s="2933"/>
      <c r="J42" s="2933"/>
      <c r="K42" s="2933"/>
      <c r="L42" s="2933"/>
      <c r="M42" s="2933"/>
      <c r="N42" s="2933"/>
      <c r="O42" s="2933"/>
      <c r="P42" s="2933"/>
      <c r="Q42" s="3193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931"/>
      <c r="D43" s="2383"/>
      <c r="E43" s="3152"/>
      <c r="F43" s="3180" t="s">
        <v>30</v>
      </c>
      <c r="G43" s="3181"/>
      <c r="H43" s="3180" t="s">
        <v>31</v>
      </c>
      <c r="I43" s="3181"/>
      <c r="J43" s="3180" t="s">
        <v>15</v>
      </c>
      <c r="K43" s="3181"/>
      <c r="L43" s="3180" t="s">
        <v>32</v>
      </c>
      <c r="M43" s="3181"/>
      <c r="N43" s="3180" t="s">
        <v>33</v>
      </c>
      <c r="O43" s="3181"/>
      <c r="P43" s="3180" t="s">
        <v>34</v>
      </c>
      <c r="Q43" s="3181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931"/>
      <c r="B44" s="3152"/>
      <c r="C44" s="1866" t="s">
        <v>17</v>
      </c>
      <c r="D44" s="2088" t="s">
        <v>18</v>
      </c>
      <c r="E44" s="2010" t="s">
        <v>19</v>
      </c>
      <c r="F44" s="2073" t="s">
        <v>18</v>
      </c>
      <c r="G44" s="1945" t="s">
        <v>19</v>
      </c>
      <c r="H44" s="2073" t="s">
        <v>18</v>
      </c>
      <c r="I44" s="1945" t="s">
        <v>19</v>
      </c>
      <c r="J44" s="2073" t="s">
        <v>18</v>
      </c>
      <c r="K44" s="1945" t="s">
        <v>19</v>
      </c>
      <c r="L44" s="2073" t="s">
        <v>18</v>
      </c>
      <c r="M44" s="1945" t="s">
        <v>19</v>
      </c>
      <c r="N44" s="2073" t="s">
        <v>18</v>
      </c>
      <c r="O44" s="1945" t="s">
        <v>19</v>
      </c>
      <c r="P44" s="2073" t="s">
        <v>18</v>
      </c>
      <c r="Q44" s="1945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749" t="s">
        <v>37</v>
      </c>
      <c r="B45" s="3196"/>
      <c r="C45" s="1429">
        <f>SUM(D45+E45)</f>
        <v>0</v>
      </c>
      <c r="D45" s="132">
        <f t="shared" ref="D45:E48" si="5">SUM(F45+H45+J45+L45+N45+P45)</f>
        <v>0</v>
      </c>
      <c r="E45" s="2096">
        <f t="shared" si="5"/>
        <v>0</v>
      </c>
      <c r="F45" s="1427"/>
      <c r="G45" s="2085"/>
      <c r="H45" s="1427"/>
      <c r="I45" s="2085"/>
      <c r="J45" s="1427"/>
      <c r="K45" s="96"/>
      <c r="L45" s="1427"/>
      <c r="M45" s="96"/>
      <c r="N45" s="1444"/>
      <c r="O45" s="96"/>
      <c r="P45" s="1444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IF(C45&lt;&gt;[12]A05!C89,"*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980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973"/>
      <c r="I46" s="253"/>
      <c r="J46" s="1973"/>
      <c r="K46" s="73"/>
      <c r="L46" s="1973"/>
      <c r="M46" s="73"/>
      <c r="N46" s="1610"/>
      <c r="O46" s="73"/>
      <c r="P46" s="1610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IF(C46&lt;&gt;[12]A05!C90,"*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IF(C47&lt;&gt;[12]A05!C91,"*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3197" t="s">
        <v>57</v>
      </c>
      <c r="B48" s="3198"/>
      <c r="C48" s="2097">
        <f>SUM(D48:E48)</f>
        <v>0</v>
      </c>
      <c r="D48" s="2098">
        <f t="shared" si="5"/>
        <v>0</v>
      </c>
      <c r="E48" s="2099">
        <f t="shared" si="5"/>
        <v>0</v>
      </c>
      <c r="F48" s="2082"/>
      <c r="G48" s="2083"/>
      <c r="H48" s="2082"/>
      <c r="I48" s="2083"/>
      <c r="J48" s="2082"/>
      <c r="K48" s="2093"/>
      <c r="L48" s="2082"/>
      <c r="M48" s="2093"/>
      <c r="N48" s="2094"/>
      <c r="O48" s="2093"/>
      <c r="P48" s="2094"/>
      <c r="Q48" s="2093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IF(C48&lt;&gt;[12]A05!C92,"*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928" t="s">
        <v>21</v>
      </c>
      <c r="B50" s="3143"/>
      <c r="C50" s="2921" t="s">
        <v>5</v>
      </c>
      <c r="D50" s="2924"/>
      <c r="E50" s="2922"/>
      <c r="F50" s="3182" t="s">
        <v>28</v>
      </c>
      <c r="G50" s="3182"/>
      <c r="H50" s="3182"/>
      <c r="I50" s="318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931"/>
      <c r="D51" s="2383"/>
      <c r="E51" s="3152"/>
      <c r="F51" s="3180" t="s">
        <v>8</v>
      </c>
      <c r="G51" s="3181"/>
      <c r="H51" s="3180" t="s">
        <v>9</v>
      </c>
      <c r="I51" s="318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929"/>
      <c r="B52" s="3151"/>
      <c r="C52" s="1866" t="s">
        <v>17</v>
      </c>
      <c r="D52" s="2088" t="s">
        <v>18</v>
      </c>
      <c r="E52" s="2010" t="s">
        <v>19</v>
      </c>
      <c r="F52" s="2073" t="s">
        <v>18</v>
      </c>
      <c r="G52" s="2075" t="s">
        <v>19</v>
      </c>
      <c r="H52" s="2073" t="s">
        <v>18</v>
      </c>
      <c r="I52" s="2075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3194" t="s">
        <v>59</v>
      </c>
      <c r="B53" s="3195"/>
      <c r="C53" s="2100">
        <f>SUM(D53+E53)</f>
        <v>0</v>
      </c>
      <c r="D53" s="2101">
        <f t="shared" ref="D53:E56" si="6">SUM(F53+H53)</f>
        <v>0</v>
      </c>
      <c r="E53" s="2092">
        <f t="shared" si="6"/>
        <v>0</v>
      </c>
      <c r="F53" s="2102">
        <f>SUM(F54:F56)</f>
        <v>0</v>
      </c>
      <c r="G53" s="2099">
        <f>SUM(G54:G56)</f>
        <v>0</v>
      </c>
      <c r="H53" s="2103">
        <f>SUM(H54:H56)</f>
        <v>0</v>
      </c>
      <c r="I53" s="2104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829" t="s">
        <v>22</v>
      </c>
      <c r="B54" s="2395"/>
      <c r="C54" s="1987">
        <f>SUM(D54+E54)</f>
        <v>0</v>
      </c>
      <c r="D54" s="150">
        <f t="shared" si="6"/>
        <v>0</v>
      </c>
      <c r="E54" s="473">
        <f t="shared" si="6"/>
        <v>0</v>
      </c>
      <c r="F54" s="1973"/>
      <c r="G54" s="253"/>
      <c r="H54" s="1610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921" t="s">
        <v>63</v>
      </c>
      <c r="B58" s="2924"/>
      <c r="C58" s="2921" t="s">
        <v>64</v>
      </c>
      <c r="D58" s="2924"/>
      <c r="E58" s="2922"/>
      <c r="F58" s="3180" t="s">
        <v>65</v>
      </c>
      <c r="G58" s="2926"/>
      <c r="H58" s="2926"/>
      <c r="I58" s="2926"/>
      <c r="J58" s="2926"/>
      <c r="K58" s="2926"/>
      <c r="L58" s="2926"/>
      <c r="M58" s="2926"/>
      <c r="N58" s="2926"/>
      <c r="O58" s="3188"/>
      <c r="P58" s="3199" t="s">
        <v>66</v>
      </c>
      <c r="Q58" s="2922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931"/>
      <c r="D59" s="2383"/>
      <c r="E59" s="3152"/>
      <c r="F59" s="3180" t="s">
        <v>68</v>
      </c>
      <c r="G59" s="3181"/>
      <c r="H59" s="2926" t="s">
        <v>69</v>
      </c>
      <c r="I59" s="3181"/>
      <c r="J59" s="2926" t="s">
        <v>70</v>
      </c>
      <c r="K59" s="2926"/>
      <c r="L59" s="3180" t="s">
        <v>71</v>
      </c>
      <c r="M59" s="3181"/>
      <c r="N59" s="3180" t="s">
        <v>72</v>
      </c>
      <c r="O59" s="3188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931"/>
      <c r="B60" s="2383"/>
      <c r="C60" s="2073" t="s">
        <v>17</v>
      </c>
      <c r="D60" s="2088" t="s">
        <v>18</v>
      </c>
      <c r="E60" s="2075" t="s">
        <v>19</v>
      </c>
      <c r="F60" s="2073" t="s">
        <v>18</v>
      </c>
      <c r="G60" s="2075" t="s">
        <v>19</v>
      </c>
      <c r="H60" s="2073" t="s">
        <v>18</v>
      </c>
      <c r="I60" s="2075" t="s">
        <v>19</v>
      </c>
      <c r="J60" s="2073" t="s">
        <v>18</v>
      </c>
      <c r="K60" s="1946" t="s">
        <v>19</v>
      </c>
      <c r="L60" s="2073" t="s">
        <v>18</v>
      </c>
      <c r="M60" s="2075" t="s">
        <v>19</v>
      </c>
      <c r="N60" s="2073" t="s">
        <v>18</v>
      </c>
      <c r="O60" s="2089" t="s">
        <v>19</v>
      </c>
      <c r="P60" s="3200"/>
      <c r="Q60" s="3152"/>
      <c r="R60" s="3"/>
      <c r="S60" s="3"/>
      <c r="T60" s="3"/>
      <c r="U60" s="3"/>
      <c r="V60" s="3"/>
      <c r="W60" s="3"/>
      <c r="X60" s="3"/>
      <c r="Y60" s="3"/>
      <c r="Z60" s="3"/>
      <c r="AA60" s="2105"/>
      <c r="AB60" s="2106"/>
    </row>
    <row r="61" spans="1:130" ht="16.350000000000001" customHeight="1" x14ac:dyDescent="0.25">
      <c r="A61" s="3197" t="s">
        <v>73</v>
      </c>
      <c r="B61" s="3198"/>
      <c r="C61" s="2100">
        <f t="shared" ref="C61:C67" si="7">SUM(D61+E61)</f>
        <v>0</v>
      </c>
      <c r="D61" s="2101">
        <f>SUM(F61+H61+J61+L61+N61)</f>
        <v>0</v>
      </c>
      <c r="E61" s="2092">
        <f>SUM(G61+I61+K61+M61+O61)</f>
        <v>0</v>
      </c>
      <c r="F61" s="2082"/>
      <c r="G61" s="2093"/>
      <c r="H61" s="2107"/>
      <c r="I61" s="2093"/>
      <c r="J61" s="2107"/>
      <c r="K61" s="2108"/>
      <c r="L61" s="2082"/>
      <c r="M61" s="2093"/>
      <c r="N61" s="2082"/>
      <c r="O61" s="2095"/>
      <c r="P61" s="2109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2110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836" t="s">
        <v>74</v>
      </c>
      <c r="B62" s="2836"/>
      <c r="C62" s="1849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973"/>
      <c r="G62" s="73"/>
      <c r="H62" s="160"/>
      <c r="I62" s="73"/>
      <c r="J62" s="160"/>
      <c r="K62" s="161"/>
      <c r="L62" s="1992"/>
      <c r="M62" s="163"/>
      <c r="N62" s="1992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2105"/>
      <c r="AB62" s="2106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2105"/>
      <c r="AB63" s="2106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669"/>
      <c r="G64" s="1670"/>
      <c r="H64" s="176"/>
      <c r="I64" s="1670"/>
      <c r="J64" s="176"/>
      <c r="K64" s="1848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2111"/>
      <c r="AB64" s="2106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1849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848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1589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1849">
        <f t="shared" si="7"/>
        <v>0</v>
      </c>
      <c r="D66" s="89">
        <f t="shared" ref="D66:D67" si="12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1848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1589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673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612"/>
      <c r="M67" s="507"/>
      <c r="N67" s="2112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1589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13"/>
      <c r="V68" s="2113"/>
      <c r="W68" s="2113"/>
      <c r="X68" s="2113"/>
      <c r="Y68" s="2113"/>
      <c r="Z68" s="2111"/>
      <c r="AA68" s="2111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2111"/>
      <c r="V69" s="2111"/>
      <c r="W69" s="2111"/>
      <c r="X69" s="2111"/>
      <c r="Y69" s="2111"/>
      <c r="Z69" s="2111"/>
      <c r="AA69" s="2111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912" t="s">
        <v>82</v>
      </c>
      <c r="B70" s="2912"/>
      <c r="C70" s="2912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2111"/>
      <c r="S70" s="2111"/>
      <c r="T70" s="2111"/>
      <c r="U70" s="2111"/>
      <c r="V70" s="2111"/>
      <c r="W70" s="2111"/>
      <c r="X70" s="2111"/>
      <c r="Y70" s="2111"/>
      <c r="Z70" s="2111"/>
      <c r="AA70" s="2111"/>
    </row>
    <row r="71" spans="1:130" ht="16.350000000000001" customHeight="1" x14ac:dyDescent="0.25">
      <c r="A71" s="2923"/>
      <c r="B71" s="2923"/>
      <c r="C71" s="2923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2111"/>
      <c r="S71" s="2111"/>
      <c r="T71" s="2111"/>
      <c r="U71" s="2111"/>
      <c r="V71" s="2111"/>
      <c r="W71" s="2111"/>
      <c r="X71" s="2111"/>
      <c r="Y71" s="2111"/>
      <c r="Z71" s="2111"/>
      <c r="AA71" s="2111"/>
    </row>
    <row r="72" spans="1:130" ht="16.350000000000001" customHeight="1" x14ac:dyDescent="0.25">
      <c r="A72" s="3201" t="s">
        <v>64</v>
      </c>
      <c r="B72" s="3201"/>
      <c r="C72" s="2114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2111"/>
      <c r="S72" s="2111"/>
      <c r="T72" s="2115"/>
      <c r="U72" s="2115"/>
      <c r="V72" s="2115"/>
      <c r="W72" s="2115"/>
      <c r="X72" s="2115"/>
      <c r="Y72" s="2115"/>
      <c r="Z72" s="2111"/>
      <c r="AA72" s="2111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2111"/>
      <c r="S73" s="2111"/>
      <c r="T73" s="2115"/>
      <c r="U73" s="2115"/>
      <c r="V73" s="2115"/>
      <c r="W73" s="2115"/>
      <c r="X73" s="2115"/>
      <c r="Y73" s="2115"/>
      <c r="Z73" s="2111"/>
      <c r="AA73" s="2111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2111"/>
      <c r="S74" s="2111"/>
      <c r="T74" s="2115"/>
      <c r="U74" s="2115"/>
      <c r="V74" s="2115"/>
      <c r="W74" s="2115"/>
      <c r="X74" s="2115"/>
      <c r="Y74" s="2115"/>
      <c r="Z74" s="2111"/>
      <c r="AA74" s="2111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2111"/>
      <c r="S75" s="2111"/>
      <c r="T75" s="2115"/>
      <c r="U75" s="2115"/>
      <c r="V75" s="2115"/>
      <c r="W75" s="2115"/>
      <c r="X75" s="2115"/>
      <c r="Y75" s="2115"/>
      <c r="Z75" s="2111"/>
      <c r="AA75" s="2111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2111"/>
      <c r="S76" s="2111"/>
      <c r="T76" s="2115"/>
      <c r="U76" s="2115"/>
      <c r="V76" s="2115"/>
      <c r="W76" s="2115"/>
      <c r="X76" s="2115"/>
      <c r="Y76" s="2115"/>
      <c r="Z76" s="2111"/>
      <c r="AA76" s="2111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2111"/>
      <c r="S77" s="2111"/>
      <c r="T77" s="2111"/>
      <c r="U77" s="2115"/>
      <c r="V77" s="2115"/>
      <c r="W77" s="2115"/>
      <c r="X77" s="2115"/>
      <c r="Y77" s="2115"/>
      <c r="Z77" s="2111"/>
      <c r="AA77" s="211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3180" t="s">
        <v>87</v>
      </c>
      <c r="B78" s="3181"/>
      <c r="C78" s="2116" t="s">
        <v>88</v>
      </c>
      <c r="D78" s="2116" t="s">
        <v>38</v>
      </c>
      <c r="E78" s="2116" t="s">
        <v>89</v>
      </c>
      <c r="F78" s="2116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2111"/>
      <c r="S78" s="2111"/>
      <c r="T78" s="2111"/>
      <c r="U78" s="2115"/>
      <c r="V78" s="2115"/>
      <c r="W78" s="2115"/>
      <c r="X78" s="2115"/>
      <c r="Y78" s="2115"/>
      <c r="Z78" s="2111"/>
      <c r="AA78" s="2111"/>
      <c r="CG78" s="10">
        <v>0</v>
      </c>
    </row>
    <row r="79" spans="1:130" ht="21.75" customHeight="1" x14ac:dyDescent="0.25">
      <c r="A79" s="2761" t="s">
        <v>91</v>
      </c>
      <c r="B79" s="3202"/>
      <c r="C79" s="1434"/>
      <c r="D79" s="1434"/>
      <c r="E79" s="1434"/>
      <c r="F79" s="1434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2111"/>
      <c r="S79" s="2111"/>
      <c r="T79" s="2111"/>
      <c r="U79" s="2115"/>
      <c r="V79" s="2115"/>
      <c r="W79" s="2115"/>
      <c r="X79" s="2115"/>
      <c r="Y79" s="2115"/>
      <c r="Z79" s="2111"/>
      <c r="AA79" s="2111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3203" t="s">
        <v>92</v>
      </c>
      <c r="B80" s="3204"/>
      <c r="C80" s="2117"/>
      <c r="D80" s="2117"/>
      <c r="E80" s="2117"/>
      <c r="F80" s="2117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111"/>
      <c r="S80" s="2111"/>
      <c r="T80" s="2111"/>
      <c r="U80" s="2111"/>
      <c r="V80" s="2111"/>
      <c r="W80" s="2111"/>
      <c r="X80" s="2111"/>
      <c r="Y80" s="2111"/>
      <c r="Z80" s="2111"/>
      <c r="AA80" s="2111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767"/>
      <c r="J81" s="768"/>
      <c r="K81" s="767"/>
      <c r="L81" s="773"/>
      <c r="M81" s="773"/>
      <c r="N81" s="773"/>
      <c r="O81" s="773"/>
      <c r="P81" s="788"/>
      <c r="Q81" s="768"/>
      <c r="R81" s="773"/>
      <c r="S81" s="773"/>
      <c r="T81" s="773"/>
      <c r="U81" s="773"/>
      <c r="V81" s="773"/>
      <c r="W81" s="773"/>
      <c r="X81" s="773"/>
      <c r="Y81" s="773"/>
      <c r="Z81" s="773"/>
      <c r="AA81" s="773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3072" t="s">
        <v>94</v>
      </c>
      <c r="B82" s="3073"/>
      <c r="C82" s="1947" t="s">
        <v>88</v>
      </c>
      <c r="D82" s="2118" t="s">
        <v>95</v>
      </c>
      <c r="E82" s="2118" t="s">
        <v>96</v>
      </c>
      <c r="F82" s="2118" t="s">
        <v>97</v>
      </c>
      <c r="G82" s="215"/>
      <c r="H82" s="215"/>
      <c r="I82" s="772"/>
      <c r="J82" s="772"/>
      <c r="K82" s="767"/>
      <c r="L82" s="773"/>
      <c r="M82" s="773"/>
      <c r="N82" s="773"/>
      <c r="O82" s="773"/>
      <c r="P82" s="773"/>
      <c r="Q82" s="773"/>
      <c r="R82" s="2119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3073" t="s">
        <v>98</v>
      </c>
      <c r="B83" s="1943" t="s">
        <v>99</v>
      </c>
      <c r="C83" s="1434"/>
      <c r="D83" s="2120"/>
      <c r="E83" s="1434"/>
      <c r="F83" s="1434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775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773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73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923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773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768"/>
      <c r="L87" s="776"/>
      <c r="M87" s="776"/>
      <c r="N87" s="773"/>
      <c r="O87" s="773"/>
      <c r="P87" s="773"/>
      <c r="Q87" s="773"/>
      <c r="R87" s="773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3074" t="s">
        <v>105</v>
      </c>
      <c r="B88" s="3073"/>
      <c r="C88" s="3180" t="s">
        <v>64</v>
      </c>
      <c r="D88" s="2926"/>
      <c r="E88" s="3181"/>
      <c r="F88" s="3180" t="s">
        <v>106</v>
      </c>
      <c r="G88" s="3181"/>
      <c r="H88" s="3180" t="s">
        <v>107</v>
      </c>
      <c r="I88" s="3181"/>
      <c r="J88" s="200"/>
      <c r="K88" s="777"/>
      <c r="L88" s="778"/>
      <c r="M88" s="778"/>
      <c r="N88" s="776"/>
      <c r="O88" s="776"/>
      <c r="P88" s="778"/>
      <c r="Q88" s="778"/>
      <c r="R88" s="773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3152"/>
      <c r="C89" s="779" t="s">
        <v>17</v>
      </c>
      <c r="D89" s="2074" t="s">
        <v>18</v>
      </c>
      <c r="E89" s="2075" t="s">
        <v>19</v>
      </c>
      <c r="F89" s="2073" t="s">
        <v>18</v>
      </c>
      <c r="G89" s="2075" t="s">
        <v>19</v>
      </c>
      <c r="H89" s="2073" t="s">
        <v>18</v>
      </c>
      <c r="I89" s="2075" t="s">
        <v>19</v>
      </c>
      <c r="J89" s="3"/>
      <c r="K89" s="200"/>
      <c r="L89" s="778"/>
      <c r="M89" s="778"/>
      <c r="N89" s="778"/>
      <c r="O89" s="776"/>
      <c r="P89" s="776"/>
      <c r="Q89" s="778"/>
      <c r="R89" s="778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3180" t="s">
        <v>64</v>
      </c>
      <c r="B90" s="3181"/>
      <c r="C90" s="2102">
        <f>SUM(C91:C95)</f>
        <v>0</v>
      </c>
      <c r="D90" s="2121">
        <f t="shared" ref="D90:I90" si="13">SUM(D91:D95)</f>
        <v>0</v>
      </c>
      <c r="E90" s="2099">
        <f t="shared" si="13"/>
        <v>0</v>
      </c>
      <c r="F90" s="2103">
        <f>SUM(F91:F95)</f>
        <v>0</v>
      </c>
      <c r="G90" s="2104">
        <f t="shared" si="13"/>
        <v>0</v>
      </c>
      <c r="H90" s="2103">
        <f t="shared" si="13"/>
        <v>0</v>
      </c>
      <c r="I90" s="2104">
        <f t="shared" si="13"/>
        <v>0</v>
      </c>
      <c r="J90" s="19"/>
      <c r="K90" s="19"/>
      <c r="L90" s="788"/>
      <c r="M90" s="778"/>
      <c r="N90" s="778"/>
      <c r="O90" s="776"/>
      <c r="P90" s="776"/>
      <c r="Q90" s="789"/>
      <c r="R90" s="789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3148" t="s">
        <v>22</v>
      </c>
      <c r="B91" s="3149"/>
      <c r="C91" s="2122">
        <f>SUM(D91+E91)</f>
        <v>0</v>
      </c>
      <c r="D91" s="2004">
        <f>SUM(F91+H91)</f>
        <v>0</v>
      </c>
      <c r="E91" s="595">
        <f t="shared" ref="D91:E95" si="14">SUM(G91+I91)</f>
        <v>0</v>
      </c>
      <c r="F91" s="2123"/>
      <c r="G91" s="592"/>
      <c r="H91" s="2123"/>
      <c r="I91" s="592"/>
      <c r="J91" s="200"/>
      <c r="K91" s="200"/>
      <c r="L91" s="2124"/>
      <c r="M91" s="2124"/>
      <c r="N91" s="2124"/>
      <c r="O91" s="2125"/>
      <c r="P91" s="2125"/>
      <c r="Q91" s="2126"/>
      <c r="R91" s="2126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2009">
        <f>SUM(D92+E92)</f>
        <v>0</v>
      </c>
      <c r="D92" s="251">
        <f t="shared" si="14"/>
        <v>0</v>
      </c>
      <c r="E92" s="252">
        <f t="shared" si="14"/>
        <v>0</v>
      </c>
      <c r="F92" s="1973"/>
      <c r="G92" s="253"/>
      <c r="H92" s="1973"/>
      <c r="I92" s="253"/>
      <c r="J92" s="200"/>
      <c r="K92" s="200"/>
      <c r="L92" s="2124"/>
      <c r="M92" s="2124"/>
      <c r="N92" s="2124"/>
      <c r="O92" s="2125"/>
      <c r="P92" s="2125"/>
      <c r="Q92" s="2126"/>
      <c r="R92" s="2126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2009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2124"/>
      <c r="M93" s="2124"/>
      <c r="N93" s="2124"/>
      <c r="O93" s="2125"/>
      <c r="P93" s="2125"/>
      <c r="Q93" s="2126"/>
      <c r="R93" s="2126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2124"/>
      <c r="M94" s="2124"/>
      <c r="N94" s="2124"/>
      <c r="O94" s="2125"/>
      <c r="P94" s="2125"/>
      <c r="Q94" s="2126"/>
      <c r="R94" s="2126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2124"/>
      <c r="M95" s="2124"/>
      <c r="N95" s="2124"/>
      <c r="O95" s="2125"/>
      <c r="P95" s="2125"/>
      <c r="Q95" s="2126"/>
      <c r="R95" s="2126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3207" t="s">
        <v>112</v>
      </c>
      <c r="B98" s="2401"/>
      <c r="C98" s="3208" t="s">
        <v>113</v>
      </c>
      <c r="D98" s="2389"/>
      <c r="E98" s="2388"/>
      <c r="F98" s="3209" t="s">
        <v>28</v>
      </c>
      <c r="G98" s="3210"/>
      <c r="H98" s="3210"/>
      <c r="I98" s="3210"/>
      <c r="J98" s="3210"/>
      <c r="K98" s="3210"/>
      <c r="L98" s="3210"/>
      <c r="M98" s="3210"/>
      <c r="N98" s="3210"/>
      <c r="O98" s="3210"/>
      <c r="P98" s="3210"/>
      <c r="Q98" s="3210"/>
      <c r="R98" s="3210"/>
      <c r="S98" s="3210"/>
      <c r="T98" s="3210"/>
      <c r="U98" s="3211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931"/>
      <c r="D99" s="2259"/>
      <c r="E99" s="3152"/>
      <c r="F99" s="3205" t="s">
        <v>114</v>
      </c>
      <c r="G99" s="3212"/>
      <c r="H99" s="3205" t="s">
        <v>115</v>
      </c>
      <c r="I99" s="3206"/>
      <c r="J99" s="3205" t="s">
        <v>116</v>
      </c>
      <c r="K99" s="3206"/>
      <c r="L99" s="3205" t="s">
        <v>117</v>
      </c>
      <c r="M99" s="3206"/>
      <c r="N99" s="3205" t="s">
        <v>118</v>
      </c>
      <c r="O99" s="3206"/>
      <c r="P99" s="3205" t="s">
        <v>119</v>
      </c>
      <c r="Q99" s="3206"/>
      <c r="R99" s="3205" t="s">
        <v>120</v>
      </c>
      <c r="S99" s="3206"/>
      <c r="T99" s="3205" t="s">
        <v>121</v>
      </c>
      <c r="U99" s="3206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929"/>
      <c r="B100" s="3151"/>
      <c r="C100" s="2127" t="s">
        <v>17</v>
      </c>
      <c r="D100" s="2128" t="s">
        <v>18</v>
      </c>
      <c r="E100" s="2010" t="s">
        <v>19</v>
      </c>
      <c r="F100" s="2129" t="s">
        <v>18</v>
      </c>
      <c r="G100" s="1940" t="s">
        <v>19</v>
      </c>
      <c r="H100" s="2129" t="s">
        <v>18</v>
      </c>
      <c r="I100" s="1939" t="s">
        <v>19</v>
      </c>
      <c r="J100" s="2129" t="s">
        <v>18</v>
      </c>
      <c r="K100" s="1939" t="s">
        <v>19</v>
      </c>
      <c r="L100" s="2129" t="s">
        <v>18</v>
      </c>
      <c r="M100" s="1939" t="s">
        <v>19</v>
      </c>
      <c r="N100" s="2129" t="s">
        <v>18</v>
      </c>
      <c r="O100" s="1939" t="s">
        <v>19</v>
      </c>
      <c r="P100" s="2129" t="s">
        <v>18</v>
      </c>
      <c r="Q100" s="1939" t="s">
        <v>19</v>
      </c>
      <c r="R100" s="2129" t="s">
        <v>18</v>
      </c>
      <c r="S100" s="1939" t="s">
        <v>19</v>
      </c>
      <c r="T100" s="2129" t="s">
        <v>18</v>
      </c>
      <c r="U100" s="1939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769" t="s">
        <v>122</v>
      </c>
      <c r="B101" s="2769"/>
      <c r="C101" s="1440">
        <f>SUM(D101+E101)</f>
        <v>0</v>
      </c>
      <c r="D101" s="44">
        <f>+H101+J101+L101+N101+P101+R101+T101</f>
        <v>0</v>
      </c>
      <c r="E101" s="589">
        <f>+I101+K101+M101+O101+Q101+S101+U101</f>
        <v>0</v>
      </c>
      <c r="F101" s="1442"/>
      <c r="G101" s="2130"/>
      <c r="H101" s="1427"/>
      <c r="I101" s="96"/>
      <c r="J101" s="1427"/>
      <c r="K101" s="96"/>
      <c r="L101" s="1427"/>
      <c r="M101" s="96"/>
      <c r="N101" s="1427"/>
      <c r="O101" s="96"/>
      <c r="P101" s="1444"/>
      <c r="Q101" s="96"/>
      <c r="R101" s="1444"/>
      <c r="S101" s="96"/>
      <c r="T101" s="1444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3213" t="s">
        <v>128</v>
      </c>
      <c r="B107" s="2131" t="s">
        <v>129</v>
      </c>
      <c r="C107" s="2132">
        <f t="shared" si="15"/>
        <v>0</v>
      </c>
      <c r="D107" s="2133">
        <f>SUM(F107+H107+J107+L107+N107+P107+R107+T107)</f>
        <v>0</v>
      </c>
      <c r="E107" s="589">
        <f>SUM(G107+I107+K107+M107+O107+Q107+S107+U107)</f>
        <v>0</v>
      </c>
      <c r="F107" s="1427"/>
      <c r="G107" s="2134"/>
      <c r="H107" s="1427"/>
      <c r="I107" s="592"/>
      <c r="J107" s="1427"/>
      <c r="K107" s="96"/>
      <c r="L107" s="1427"/>
      <c r="M107" s="96"/>
      <c r="N107" s="1427"/>
      <c r="O107" s="592"/>
      <c r="P107" s="1427"/>
      <c r="Q107" s="592"/>
      <c r="R107" s="1427"/>
      <c r="S107" s="592"/>
      <c r="T107" s="1427"/>
      <c r="U107" s="592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923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1242"/>
      <c r="K110" s="1242"/>
      <c r="L110" s="1243"/>
      <c r="M110" s="1244"/>
      <c r="N110" s="1245"/>
      <c r="O110" s="297"/>
      <c r="P110" s="1245"/>
      <c r="Q110" s="1448"/>
      <c r="R110" s="2135"/>
      <c r="S110" s="2135"/>
      <c r="T110" s="2136"/>
      <c r="U110" s="2136"/>
      <c r="V110" s="2136"/>
      <c r="W110" s="297"/>
      <c r="X110" s="2136"/>
      <c r="Y110" s="297"/>
      <c r="Z110" s="2137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3151"/>
    </row>
    <row r="112" spans="1:130" ht="16.350000000000001" customHeight="1" x14ac:dyDescent="0.25">
      <c r="A112" s="2379"/>
      <c r="B112" s="2379"/>
      <c r="C112" s="2931"/>
      <c r="D112" s="2259"/>
      <c r="E112" s="3152"/>
      <c r="F112" s="3212" t="s">
        <v>133</v>
      </c>
      <c r="G112" s="3206"/>
      <c r="H112" s="3205" t="s">
        <v>134</v>
      </c>
      <c r="I112" s="3206"/>
      <c r="J112" s="3205" t="s">
        <v>135</v>
      </c>
      <c r="K112" s="3206"/>
      <c r="L112" s="3212" t="s">
        <v>136</v>
      </c>
      <c r="M112" s="3206"/>
      <c r="N112" s="3205" t="s">
        <v>137</v>
      </c>
      <c r="O112" s="3206"/>
      <c r="P112" s="3205" t="s">
        <v>138</v>
      </c>
      <c r="Q112" s="3206"/>
      <c r="R112" s="3205" t="s">
        <v>139</v>
      </c>
      <c r="S112" s="3206"/>
      <c r="T112" s="3205" t="s">
        <v>140</v>
      </c>
      <c r="U112" s="3206"/>
      <c r="V112" s="3205" t="s">
        <v>141</v>
      </c>
      <c r="W112" s="3206"/>
      <c r="X112" s="3205" t="s">
        <v>142</v>
      </c>
      <c r="Y112" s="3206"/>
      <c r="Z112" s="3216" t="s">
        <v>143</v>
      </c>
      <c r="AA112" s="3217"/>
    </row>
    <row r="113" spans="1:28" ht="16.350000000000001" customHeight="1" x14ac:dyDescent="0.25">
      <c r="A113" s="2923"/>
      <c r="B113" s="2923"/>
      <c r="C113" s="2129" t="s">
        <v>17</v>
      </c>
      <c r="D113" s="2128" t="s">
        <v>18</v>
      </c>
      <c r="E113" s="2138" t="s">
        <v>19</v>
      </c>
      <c r="F113" s="2139" t="s">
        <v>18</v>
      </c>
      <c r="G113" s="2010" t="s">
        <v>19</v>
      </c>
      <c r="H113" s="2129" t="s">
        <v>18</v>
      </c>
      <c r="I113" s="2010" t="s">
        <v>19</v>
      </c>
      <c r="J113" s="2129" t="s">
        <v>18</v>
      </c>
      <c r="K113" s="2010" t="s">
        <v>19</v>
      </c>
      <c r="L113" s="2139" t="s">
        <v>18</v>
      </c>
      <c r="M113" s="2010" t="s">
        <v>19</v>
      </c>
      <c r="N113" s="2129" t="s">
        <v>18</v>
      </c>
      <c r="O113" s="2010" t="s">
        <v>19</v>
      </c>
      <c r="P113" s="2129" t="s">
        <v>18</v>
      </c>
      <c r="Q113" s="2010" t="s">
        <v>19</v>
      </c>
      <c r="R113" s="2129" t="s">
        <v>18</v>
      </c>
      <c r="S113" s="2140" t="s">
        <v>19</v>
      </c>
      <c r="T113" s="2129" t="s">
        <v>18</v>
      </c>
      <c r="U113" s="2010" t="s">
        <v>19</v>
      </c>
      <c r="V113" s="2129" t="s">
        <v>18</v>
      </c>
      <c r="W113" s="2010" t="s">
        <v>19</v>
      </c>
      <c r="X113" s="2129" t="s">
        <v>18</v>
      </c>
      <c r="Y113" s="2010" t="s">
        <v>19</v>
      </c>
      <c r="Z113" s="2141" t="s">
        <v>18</v>
      </c>
      <c r="AA113" s="309" t="s">
        <v>19</v>
      </c>
      <c r="AB113" s="480"/>
    </row>
    <row r="114" spans="1:28" ht="16.350000000000001" customHeight="1" x14ac:dyDescent="0.25">
      <c r="A114" s="2770" t="s">
        <v>144</v>
      </c>
      <c r="B114" s="1428" t="s">
        <v>145</v>
      </c>
      <c r="C114" s="1450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759"/>
      <c r="G114" s="592"/>
      <c r="H114" s="1427"/>
      <c r="I114" s="96"/>
      <c r="J114" s="1427"/>
      <c r="K114" s="96"/>
      <c r="L114" s="2142"/>
      <c r="M114" s="96"/>
      <c r="N114" s="1427"/>
      <c r="O114" s="96"/>
      <c r="P114" s="1427"/>
      <c r="Q114" s="96"/>
      <c r="R114" s="1427"/>
      <c r="S114" s="96"/>
      <c r="T114" s="1427"/>
      <c r="U114" s="96"/>
      <c r="V114" s="1444"/>
      <c r="W114" s="96"/>
      <c r="X114" s="1444"/>
      <c r="Y114" s="96"/>
      <c r="Z114" s="2134"/>
      <c r="AA114" s="316"/>
    </row>
    <row r="115" spans="1:28" ht="16.350000000000001" customHeight="1" x14ac:dyDescent="0.25">
      <c r="A115" s="2771"/>
      <c r="B115" s="1944" t="s">
        <v>146</v>
      </c>
      <c r="C115" s="2009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1935" t="s">
        <v>147</v>
      </c>
      <c r="C116" s="2009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935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936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770" t="s">
        <v>150</v>
      </c>
      <c r="B119" s="1428" t="s">
        <v>145</v>
      </c>
      <c r="C119" s="1450">
        <f t="shared" si="18"/>
        <v>0</v>
      </c>
      <c r="D119" s="312">
        <f t="shared" si="20"/>
        <v>0</v>
      </c>
      <c r="E119" s="313">
        <f t="shared" si="19"/>
        <v>0</v>
      </c>
      <c r="F119" s="759"/>
      <c r="G119" s="592"/>
      <c r="H119" s="1427"/>
      <c r="I119" s="96"/>
      <c r="J119" s="1427"/>
      <c r="K119" s="96"/>
      <c r="L119" s="2142"/>
      <c r="M119" s="96"/>
      <c r="N119" s="1427"/>
      <c r="O119" s="96"/>
      <c r="P119" s="1427"/>
      <c r="Q119" s="96"/>
      <c r="R119" s="1427"/>
      <c r="S119" s="96"/>
      <c r="T119" s="1427"/>
      <c r="U119" s="96"/>
      <c r="V119" s="1444"/>
      <c r="W119" s="96"/>
      <c r="X119" s="1444"/>
      <c r="Y119" s="96"/>
      <c r="Z119" s="2134"/>
      <c r="AA119" s="316"/>
    </row>
    <row r="120" spans="1:28" ht="16.350000000000001" customHeight="1" x14ac:dyDescent="0.25">
      <c r="A120" s="2771"/>
      <c r="B120" s="1944" t="s">
        <v>146</v>
      </c>
      <c r="C120" s="2009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1935" t="s">
        <v>147</v>
      </c>
      <c r="C121" s="2009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935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936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3213" t="s">
        <v>151</v>
      </c>
      <c r="B124" s="1428" t="s">
        <v>145</v>
      </c>
      <c r="C124" s="1450">
        <f t="shared" si="18"/>
        <v>0</v>
      </c>
      <c r="D124" s="312">
        <f t="shared" si="20"/>
        <v>0</v>
      </c>
      <c r="E124" s="313">
        <f t="shared" si="19"/>
        <v>0</v>
      </c>
      <c r="F124" s="759"/>
      <c r="G124" s="592"/>
      <c r="H124" s="1427"/>
      <c r="I124" s="96"/>
      <c r="J124" s="1427"/>
      <c r="K124" s="96"/>
      <c r="L124" s="2142"/>
      <c r="M124" s="96"/>
      <c r="N124" s="1427"/>
      <c r="O124" s="96"/>
      <c r="P124" s="1427"/>
      <c r="Q124" s="96"/>
      <c r="R124" s="1427"/>
      <c r="S124" s="96"/>
      <c r="T124" s="1427"/>
      <c r="U124" s="96"/>
      <c r="V124" s="1444"/>
      <c r="W124" s="96"/>
      <c r="X124" s="1444"/>
      <c r="Y124" s="96"/>
      <c r="Z124" s="2134"/>
      <c r="AA124" s="316"/>
    </row>
    <row r="125" spans="1:28" ht="16.350000000000001" customHeight="1" x14ac:dyDescent="0.25">
      <c r="A125" s="2379"/>
      <c r="B125" s="1944" t="s">
        <v>146</v>
      </c>
      <c r="C125" s="2009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935" t="s">
        <v>147</v>
      </c>
      <c r="C126" s="2009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935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923"/>
      <c r="B128" s="1936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770" t="s">
        <v>152</v>
      </c>
      <c r="B129" s="1428" t="s">
        <v>145</v>
      </c>
      <c r="C129" s="1450">
        <f t="shared" si="18"/>
        <v>0</v>
      </c>
      <c r="D129" s="312">
        <f t="shared" si="20"/>
        <v>0</v>
      </c>
      <c r="E129" s="313">
        <f t="shared" si="19"/>
        <v>0</v>
      </c>
      <c r="F129" s="759"/>
      <c r="G129" s="592"/>
      <c r="H129" s="1427"/>
      <c r="I129" s="96"/>
      <c r="J129" s="1427"/>
      <c r="K129" s="96"/>
      <c r="L129" s="2142"/>
      <c r="M129" s="96"/>
      <c r="N129" s="1427"/>
      <c r="O129" s="96"/>
      <c r="P129" s="1427"/>
      <c r="Q129" s="96"/>
      <c r="R129" s="1427"/>
      <c r="S129" s="96"/>
      <c r="T129" s="1427"/>
      <c r="U129" s="96"/>
      <c r="V129" s="1444"/>
      <c r="W129" s="96"/>
      <c r="X129" s="1444"/>
      <c r="Y129" s="96"/>
      <c r="Z129" s="2134"/>
      <c r="AA129" s="316"/>
    </row>
    <row r="130" spans="1:27" ht="16.350000000000001" customHeight="1" x14ac:dyDescent="0.25">
      <c r="A130" s="2771"/>
      <c r="B130" s="1944" t="s">
        <v>146</v>
      </c>
      <c r="C130" s="2009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1935" t="s">
        <v>147</v>
      </c>
      <c r="C131" s="2009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935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936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770" t="s">
        <v>153</v>
      </c>
      <c r="B134" s="1428" t="s">
        <v>145</v>
      </c>
      <c r="C134" s="1450">
        <f t="shared" si="18"/>
        <v>0</v>
      </c>
      <c r="D134" s="312">
        <f t="shared" si="20"/>
        <v>0</v>
      </c>
      <c r="E134" s="313">
        <f t="shared" si="19"/>
        <v>0</v>
      </c>
      <c r="F134" s="759"/>
      <c r="G134" s="592"/>
      <c r="H134" s="1427"/>
      <c r="I134" s="96"/>
      <c r="J134" s="1427"/>
      <c r="K134" s="96"/>
      <c r="L134" s="2142"/>
      <c r="M134" s="96"/>
      <c r="N134" s="1427"/>
      <c r="O134" s="96"/>
      <c r="P134" s="1427"/>
      <c r="Q134" s="96"/>
      <c r="R134" s="1427"/>
      <c r="S134" s="96"/>
      <c r="T134" s="1427"/>
      <c r="U134" s="96"/>
      <c r="V134" s="1444"/>
      <c r="W134" s="96"/>
      <c r="X134" s="1444"/>
      <c r="Y134" s="96"/>
      <c r="Z134" s="2134"/>
      <c r="AA134" s="316"/>
    </row>
    <row r="135" spans="1:27" ht="16.350000000000001" customHeight="1" x14ac:dyDescent="0.25">
      <c r="A135" s="2771"/>
      <c r="B135" s="1944" t="s">
        <v>146</v>
      </c>
      <c r="C135" s="2009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1935" t="s">
        <v>147</v>
      </c>
      <c r="C136" s="2009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935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936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3213" t="s">
        <v>154</v>
      </c>
      <c r="B139" s="1428" t="s">
        <v>145</v>
      </c>
      <c r="C139" s="1450">
        <f t="shared" si="18"/>
        <v>0</v>
      </c>
      <c r="D139" s="312">
        <f t="shared" si="20"/>
        <v>0</v>
      </c>
      <c r="E139" s="313">
        <f t="shared" si="19"/>
        <v>0</v>
      </c>
      <c r="F139" s="759"/>
      <c r="G139" s="592"/>
      <c r="H139" s="1427"/>
      <c r="I139" s="96"/>
      <c r="J139" s="1427"/>
      <c r="K139" s="96"/>
      <c r="L139" s="2142"/>
      <c r="M139" s="96"/>
      <c r="N139" s="1427"/>
      <c r="O139" s="96"/>
      <c r="P139" s="1427"/>
      <c r="Q139" s="96"/>
      <c r="R139" s="1427"/>
      <c r="S139" s="96"/>
      <c r="T139" s="1427"/>
      <c r="U139" s="96"/>
      <c r="V139" s="1444"/>
      <c r="W139" s="96"/>
      <c r="X139" s="1444"/>
      <c r="Y139" s="96"/>
      <c r="Z139" s="2134"/>
      <c r="AA139" s="316"/>
    </row>
    <row r="140" spans="1:27" ht="16.350000000000001" customHeight="1" x14ac:dyDescent="0.25">
      <c r="A140" s="2379"/>
      <c r="B140" s="1944" t="s">
        <v>146</v>
      </c>
      <c r="C140" s="2009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935" t="s">
        <v>147</v>
      </c>
      <c r="C141" s="2009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935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3214" t="s">
        <v>155</v>
      </c>
      <c r="B144" s="3215"/>
      <c r="C144" s="2143">
        <f>SUM(C114:C143)</f>
        <v>0</v>
      </c>
      <c r="D144" s="2144">
        <f>SUM(D114:D143)</f>
        <v>0</v>
      </c>
      <c r="E144" s="2145">
        <f>SUM(E114:E143)</f>
        <v>0</v>
      </c>
      <c r="F144" s="2146">
        <f>SUM(F114:F143)</f>
        <v>0</v>
      </c>
      <c r="G144" s="2147">
        <f t="shared" ref="G144:AA144" si="21">SUM(G114:G143)</f>
        <v>0</v>
      </c>
      <c r="H144" s="2146">
        <f t="shared" si="21"/>
        <v>0</v>
      </c>
      <c r="I144" s="2147">
        <f t="shared" si="21"/>
        <v>0</v>
      </c>
      <c r="J144" s="2146">
        <f t="shared" si="21"/>
        <v>0</v>
      </c>
      <c r="K144" s="2147">
        <f t="shared" si="21"/>
        <v>0</v>
      </c>
      <c r="L144" s="2146">
        <f t="shared" si="21"/>
        <v>0</v>
      </c>
      <c r="M144" s="2147">
        <f t="shared" si="21"/>
        <v>0</v>
      </c>
      <c r="N144" s="2146">
        <f t="shared" si="21"/>
        <v>0</v>
      </c>
      <c r="O144" s="2147">
        <f t="shared" si="21"/>
        <v>0</v>
      </c>
      <c r="P144" s="2146">
        <f t="shared" si="21"/>
        <v>0</v>
      </c>
      <c r="Q144" s="2147">
        <f t="shared" si="21"/>
        <v>0</v>
      </c>
      <c r="R144" s="2146">
        <f t="shared" si="21"/>
        <v>0</v>
      </c>
      <c r="S144" s="2147">
        <f t="shared" si="21"/>
        <v>0</v>
      </c>
      <c r="T144" s="2146">
        <f t="shared" si="21"/>
        <v>0</v>
      </c>
      <c r="U144" s="2147">
        <f t="shared" si="21"/>
        <v>0</v>
      </c>
      <c r="V144" s="2146">
        <f t="shared" si="21"/>
        <v>0</v>
      </c>
      <c r="W144" s="2147">
        <f t="shared" si="21"/>
        <v>0</v>
      </c>
      <c r="X144" s="2146">
        <f t="shared" si="21"/>
        <v>0</v>
      </c>
      <c r="Y144" s="2147">
        <f t="shared" si="21"/>
        <v>0</v>
      </c>
      <c r="Z144" s="2148">
        <f t="shared" si="21"/>
        <v>0</v>
      </c>
      <c r="AA144" s="2149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944" t="s">
        <v>146</v>
      </c>
      <c r="C146" s="2009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1973"/>
      <c r="I146" s="73"/>
      <c r="J146" s="1973"/>
      <c r="K146" s="73"/>
      <c r="L146" s="348"/>
      <c r="M146" s="73"/>
      <c r="N146" s="1973"/>
      <c r="O146" s="73"/>
      <c r="P146" s="1973"/>
      <c r="Q146" s="73"/>
      <c r="R146" s="1973"/>
      <c r="S146" s="73"/>
      <c r="T146" s="1973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1935" t="s">
        <v>147</v>
      </c>
      <c r="C147" s="2009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1973"/>
      <c r="I147" s="73"/>
      <c r="J147" s="1973"/>
      <c r="K147" s="73"/>
      <c r="L147" s="348"/>
      <c r="M147" s="73"/>
      <c r="N147" s="1973"/>
      <c r="O147" s="73"/>
      <c r="P147" s="1973"/>
      <c r="Q147" s="73"/>
      <c r="R147" s="1973"/>
      <c r="S147" s="73"/>
      <c r="T147" s="1973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1935" t="s">
        <v>148</v>
      </c>
      <c r="C148" s="2009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1973"/>
      <c r="I148" s="73"/>
      <c r="J148" s="1973"/>
      <c r="K148" s="73"/>
      <c r="L148" s="348"/>
      <c r="M148" s="73"/>
      <c r="N148" s="1973"/>
      <c r="O148" s="73"/>
      <c r="P148" s="1973"/>
      <c r="Q148" s="73"/>
      <c r="R148" s="1973"/>
      <c r="S148" s="73"/>
      <c r="T148" s="1973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3208" t="s">
        <v>157</v>
      </c>
      <c r="B150" s="1428" t="s">
        <v>145</v>
      </c>
      <c r="C150" s="1450">
        <f t="shared" si="23"/>
        <v>0</v>
      </c>
      <c r="D150" s="312">
        <f t="shared" si="24"/>
        <v>0</v>
      </c>
      <c r="E150" s="313">
        <f t="shared" si="22"/>
        <v>0</v>
      </c>
      <c r="F150" s="759"/>
      <c r="G150" s="592"/>
      <c r="H150" s="1427"/>
      <c r="I150" s="96"/>
      <c r="J150" s="1427"/>
      <c r="K150" s="96"/>
      <c r="L150" s="2142"/>
      <c r="M150" s="96"/>
      <c r="N150" s="1427"/>
      <c r="O150" s="96"/>
      <c r="P150" s="1427"/>
      <c r="Q150" s="96"/>
      <c r="R150" s="1427"/>
      <c r="S150" s="96"/>
      <c r="T150" s="1427"/>
      <c r="U150" s="96"/>
      <c r="V150" s="1444"/>
      <c r="W150" s="96"/>
      <c r="X150" s="1444"/>
      <c r="Y150" s="96"/>
      <c r="Z150" s="2134"/>
      <c r="AA150" s="316"/>
    </row>
    <row r="151" spans="1:130" ht="16.350000000000001" customHeight="1" x14ac:dyDescent="0.25">
      <c r="A151" s="2380"/>
      <c r="B151" s="1944" t="s">
        <v>146</v>
      </c>
      <c r="C151" s="2009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1973"/>
      <c r="I151" s="73"/>
      <c r="J151" s="1973"/>
      <c r="K151" s="73"/>
      <c r="L151" s="348"/>
      <c r="M151" s="73"/>
      <c r="N151" s="1973"/>
      <c r="O151" s="73"/>
      <c r="P151" s="1973"/>
      <c r="Q151" s="73"/>
      <c r="R151" s="1973"/>
      <c r="S151" s="73"/>
      <c r="T151" s="1973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1935" t="s">
        <v>147</v>
      </c>
      <c r="C152" s="2009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1973"/>
      <c r="I152" s="73"/>
      <c r="J152" s="1973"/>
      <c r="K152" s="73"/>
      <c r="L152" s="348"/>
      <c r="M152" s="73"/>
      <c r="N152" s="1973"/>
      <c r="O152" s="73"/>
      <c r="P152" s="1973"/>
      <c r="Q152" s="73"/>
      <c r="R152" s="1973"/>
      <c r="S152" s="73"/>
      <c r="T152" s="1973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1935" t="s">
        <v>148</v>
      </c>
      <c r="C153" s="2009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1973"/>
      <c r="I153" s="73"/>
      <c r="J153" s="1973"/>
      <c r="K153" s="73"/>
      <c r="L153" s="348"/>
      <c r="M153" s="73"/>
      <c r="N153" s="1973"/>
      <c r="O153" s="73"/>
      <c r="P153" s="1973"/>
      <c r="Q153" s="73"/>
      <c r="R153" s="1973"/>
      <c r="S153" s="73"/>
      <c r="T153" s="1973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2931"/>
      <c r="B154" s="1936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2024"/>
      <c r="G154" s="2025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2112"/>
      <c r="W154" s="368"/>
      <c r="X154" s="2112"/>
      <c r="Y154" s="368"/>
      <c r="Z154" s="371"/>
      <c r="AA154" s="372"/>
    </row>
    <row r="155" spans="1:130" ht="16.350000000000001" customHeight="1" x14ac:dyDescent="0.25">
      <c r="A155" s="3214" t="s">
        <v>155</v>
      </c>
      <c r="B155" s="3215"/>
      <c r="C155" s="2143">
        <f>SUM(C145:C154)</f>
        <v>0</v>
      </c>
      <c r="D155" s="2144">
        <f>SUM(D145:D154)</f>
        <v>0</v>
      </c>
      <c r="E155" s="2145">
        <f>SUM(E145:E154)</f>
        <v>0</v>
      </c>
      <c r="F155" s="2143">
        <f>SUM(F145:F154)</f>
        <v>0</v>
      </c>
      <c r="G155" s="2147">
        <f t="shared" ref="G155:AA155" si="25">SUM(G145:G154)</f>
        <v>0</v>
      </c>
      <c r="H155" s="2143">
        <f t="shared" si="25"/>
        <v>0</v>
      </c>
      <c r="I155" s="2147">
        <f t="shared" si="25"/>
        <v>0</v>
      </c>
      <c r="J155" s="2143">
        <f t="shared" si="25"/>
        <v>0</v>
      </c>
      <c r="K155" s="2147">
        <f t="shared" si="25"/>
        <v>0</v>
      </c>
      <c r="L155" s="2143">
        <f t="shared" si="25"/>
        <v>0</v>
      </c>
      <c r="M155" s="2147">
        <f t="shared" si="25"/>
        <v>0</v>
      </c>
      <c r="N155" s="2143">
        <f t="shared" si="25"/>
        <v>0</v>
      </c>
      <c r="O155" s="2147">
        <f t="shared" si="25"/>
        <v>0</v>
      </c>
      <c r="P155" s="2143">
        <f t="shared" si="25"/>
        <v>0</v>
      </c>
      <c r="Q155" s="2147">
        <f t="shared" si="25"/>
        <v>0</v>
      </c>
      <c r="R155" s="2143">
        <f t="shared" si="25"/>
        <v>0</v>
      </c>
      <c r="S155" s="2147">
        <f t="shared" si="25"/>
        <v>0</v>
      </c>
      <c r="T155" s="2143">
        <f t="shared" si="25"/>
        <v>0</v>
      </c>
      <c r="U155" s="2147">
        <f t="shared" si="25"/>
        <v>0</v>
      </c>
      <c r="V155" s="2143">
        <f t="shared" si="25"/>
        <v>0</v>
      </c>
      <c r="W155" s="2147">
        <f t="shared" si="25"/>
        <v>0</v>
      </c>
      <c r="X155" s="2143">
        <f t="shared" si="25"/>
        <v>0</v>
      </c>
      <c r="Y155" s="2147">
        <f t="shared" si="25"/>
        <v>0</v>
      </c>
      <c r="Z155" s="2150">
        <f t="shared" si="25"/>
        <v>0</v>
      </c>
      <c r="AA155" s="2149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3208" t="s">
        <v>64</v>
      </c>
      <c r="D157" s="2389"/>
      <c r="E157" s="2388"/>
      <c r="F157" s="3205" t="s">
        <v>28</v>
      </c>
      <c r="G157" s="3212"/>
      <c r="H157" s="3212"/>
      <c r="I157" s="3212"/>
      <c r="J157" s="3212"/>
      <c r="K157" s="3212"/>
      <c r="L157" s="3212"/>
      <c r="M157" s="3212"/>
      <c r="N157" s="3212"/>
      <c r="O157" s="3212"/>
      <c r="P157" s="3212"/>
      <c r="Q157" s="3212"/>
      <c r="R157" s="3212"/>
      <c r="S157" s="3212"/>
      <c r="T157" s="3212"/>
      <c r="U157" s="3212"/>
      <c r="V157" s="3212"/>
      <c r="W157" s="3212"/>
      <c r="X157" s="3212"/>
      <c r="Y157" s="3212"/>
      <c r="Z157" s="3212"/>
      <c r="AA157" s="3212"/>
      <c r="AB157" s="3212"/>
      <c r="AC157" s="3212"/>
      <c r="AD157" s="3212"/>
      <c r="AE157" s="3212"/>
      <c r="AF157" s="3212"/>
      <c r="AG157" s="3212"/>
      <c r="AH157" s="3212"/>
      <c r="AI157" s="3212"/>
      <c r="AJ157" s="3212"/>
      <c r="AK157" s="3212"/>
      <c r="AL157" s="3212"/>
      <c r="AM157" s="3206"/>
    </row>
    <row r="158" spans="1:130" ht="16.350000000000001" customHeight="1" x14ac:dyDescent="0.25">
      <c r="A158" s="2228"/>
      <c r="B158" s="2204"/>
      <c r="C158" s="2931"/>
      <c r="D158" s="2259"/>
      <c r="E158" s="3152"/>
      <c r="F158" s="3205" t="s">
        <v>159</v>
      </c>
      <c r="G158" s="3206"/>
      <c r="H158" s="3205" t="s">
        <v>160</v>
      </c>
      <c r="I158" s="3206"/>
      <c r="J158" s="3205" t="s">
        <v>137</v>
      </c>
      <c r="K158" s="3206"/>
      <c r="L158" s="3218" t="s">
        <v>138</v>
      </c>
      <c r="M158" s="3219"/>
      <c r="N158" s="3219" t="s">
        <v>139</v>
      </c>
      <c r="O158" s="3220"/>
      <c r="P158" s="3205" t="s">
        <v>161</v>
      </c>
      <c r="Q158" s="3206"/>
      <c r="R158" s="3212" t="s">
        <v>162</v>
      </c>
      <c r="S158" s="3206"/>
      <c r="T158" s="3212" t="s">
        <v>163</v>
      </c>
      <c r="U158" s="3206"/>
      <c r="V158" s="3205" t="s">
        <v>164</v>
      </c>
      <c r="W158" s="3206"/>
      <c r="X158" s="3212" t="s">
        <v>165</v>
      </c>
      <c r="Y158" s="3206"/>
      <c r="Z158" s="3221" t="s">
        <v>166</v>
      </c>
      <c r="AA158" s="3217"/>
      <c r="AB158" s="3221" t="s">
        <v>167</v>
      </c>
      <c r="AC158" s="3217"/>
      <c r="AD158" s="3221" t="s">
        <v>168</v>
      </c>
      <c r="AE158" s="3217"/>
      <c r="AF158" s="3221" t="s">
        <v>141</v>
      </c>
      <c r="AG158" s="3217"/>
      <c r="AH158" s="3221" t="s">
        <v>169</v>
      </c>
      <c r="AI158" s="3217"/>
      <c r="AJ158" s="3221" t="s">
        <v>170</v>
      </c>
      <c r="AK158" s="3217"/>
      <c r="AL158" s="3216" t="s">
        <v>143</v>
      </c>
      <c r="AM158" s="3217"/>
    </row>
    <row r="159" spans="1:130" ht="16.350000000000001" customHeight="1" x14ac:dyDescent="0.25">
      <c r="A159" s="2259"/>
      <c r="B159" s="3152"/>
      <c r="C159" s="2127" t="s">
        <v>17</v>
      </c>
      <c r="D159" s="2152" t="s">
        <v>18</v>
      </c>
      <c r="E159" s="1934" t="s">
        <v>19</v>
      </c>
      <c r="F159" s="2153" t="s">
        <v>18</v>
      </c>
      <c r="G159" s="1934" t="s">
        <v>19</v>
      </c>
      <c r="H159" s="2153" t="s">
        <v>18</v>
      </c>
      <c r="I159" s="1934" t="s">
        <v>19</v>
      </c>
      <c r="J159" s="2153" t="s">
        <v>18</v>
      </c>
      <c r="K159" s="1934" t="s">
        <v>19</v>
      </c>
      <c r="L159" s="2129" t="s">
        <v>18</v>
      </c>
      <c r="M159" s="380" t="s">
        <v>19</v>
      </c>
      <c r="N159" s="2128" t="s">
        <v>18</v>
      </c>
      <c r="O159" s="2138" t="s">
        <v>19</v>
      </c>
      <c r="P159" s="2128" t="s">
        <v>18</v>
      </c>
      <c r="Q159" s="2138" t="s">
        <v>19</v>
      </c>
      <c r="R159" s="2139" t="s">
        <v>18</v>
      </c>
      <c r="S159" s="2010" t="s">
        <v>19</v>
      </c>
      <c r="T159" s="2139" t="s">
        <v>18</v>
      </c>
      <c r="U159" s="2010" t="s">
        <v>19</v>
      </c>
      <c r="V159" s="2129" t="s">
        <v>18</v>
      </c>
      <c r="W159" s="2010" t="s">
        <v>19</v>
      </c>
      <c r="X159" s="2139" t="s">
        <v>18</v>
      </c>
      <c r="Y159" s="2010" t="s">
        <v>19</v>
      </c>
      <c r="Z159" s="2154" t="s">
        <v>18</v>
      </c>
      <c r="AA159" s="2028" t="s">
        <v>19</v>
      </c>
      <c r="AB159" s="2154" t="s">
        <v>18</v>
      </c>
      <c r="AC159" s="2028" t="s">
        <v>19</v>
      </c>
      <c r="AD159" s="2154" t="s">
        <v>18</v>
      </c>
      <c r="AE159" s="2028" t="s">
        <v>19</v>
      </c>
      <c r="AF159" s="2154" t="s">
        <v>18</v>
      </c>
      <c r="AG159" s="2028" t="s">
        <v>19</v>
      </c>
      <c r="AH159" s="2154" t="s">
        <v>18</v>
      </c>
      <c r="AI159" s="2028" t="s">
        <v>19</v>
      </c>
      <c r="AJ159" s="2154" t="s">
        <v>18</v>
      </c>
      <c r="AK159" s="2028" t="s">
        <v>19</v>
      </c>
      <c r="AL159" s="2141" t="s">
        <v>18</v>
      </c>
      <c r="AM159" s="2028" t="s">
        <v>19</v>
      </c>
    </row>
    <row r="160" spans="1:130" ht="16.350000000000001" customHeight="1" x14ac:dyDescent="0.25">
      <c r="A160" s="2401" t="s">
        <v>171</v>
      </c>
      <c r="B160" s="1469" t="s">
        <v>172</v>
      </c>
      <c r="C160" s="1450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595">
        <f t="shared" ref="D160:E164" si="27">SUM(G160+I160+K160+M160+O160+Q160+S160+U160+W160+Y160+AA160+AC160+AE160+AG160+AI160+AK160+AM160)</f>
        <v>0</v>
      </c>
      <c r="F160" s="759"/>
      <c r="G160" s="96"/>
      <c r="H160" s="1427"/>
      <c r="I160" s="96"/>
      <c r="J160" s="1427"/>
      <c r="K160" s="96"/>
      <c r="L160" s="1427"/>
      <c r="M160" s="385"/>
      <c r="N160" s="385"/>
      <c r="O160" s="96"/>
      <c r="P160" s="1427"/>
      <c r="Q160" s="96"/>
      <c r="R160" s="759"/>
      <c r="S160" s="96"/>
      <c r="T160" s="759"/>
      <c r="U160" s="96"/>
      <c r="V160" s="1427"/>
      <c r="W160" s="96"/>
      <c r="X160" s="759"/>
      <c r="Y160" s="96"/>
      <c r="Z160" s="1471"/>
      <c r="AA160" s="316"/>
      <c r="AB160" s="1471"/>
      <c r="AC160" s="316"/>
      <c r="AD160" s="1471"/>
      <c r="AE160" s="316"/>
      <c r="AF160" s="1471"/>
      <c r="AG160" s="316"/>
      <c r="AH160" s="1471"/>
      <c r="AI160" s="316"/>
      <c r="AJ160" s="1471"/>
      <c r="AK160" s="316"/>
      <c r="AL160" s="2155"/>
      <c r="AM160" s="316"/>
    </row>
    <row r="161" spans="1:130" ht="16.350000000000001" customHeight="1" x14ac:dyDescent="0.25">
      <c r="A161" s="2223"/>
      <c r="B161" s="388" t="s">
        <v>173</v>
      </c>
      <c r="C161" s="2009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3151"/>
      <c r="B162" s="392" t="s">
        <v>174</v>
      </c>
      <c r="C162" s="1611">
        <f t="shared" si="26"/>
        <v>0</v>
      </c>
      <c r="D162" s="364">
        <f t="shared" si="27"/>
        <v>0</v>
      </c>
      <c r="E162" s="203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469" t="s">
        <v>172</v>
      </c>
      <c r="C163" s="1450">
        <f t="shared" si="26"/>
        <v>0</v>
      </c>
      <c r="D163" s="312">
        <f t="shared" si="27"/>
        <v>0</v>
      </c>
      <c r="E163" s="595">
        <f t="shared" si="27"/>
        <v>0</v>
      </c>
      <c r="F163" s="759"/>
      <c r="G163" s="96"/>
      <c r="H163" s="1427"/>
      <c r="I163" s="96"/>
      <c r="J163" s="1427"/>
      <c r="K163" s="96"/>
      <c r="L163" s="1427"/>
      <c r="M163" s="385"/>
      <c r="N163" s="385"/>
      <c r="O163" s="96"/>
      <c r="P163" s="1427"/>
      <c r="Q163" s="96"/>
      <c r="R163" s="759"/>
      <c r="S163" s="96"/>
      <c r="T163" s="759"/>
      <c r="U163" s="96"/>
      <c r="V163" s="1427"/>
      <c r="W163" s="96"/>
      <c r="X163" s="759"/>
      <c r="Y163" s="96"/>
      <c r="Z163" s="1471"/>
      <c r="AA163" s="316"/>
      <c r="AB163" s="1471"/>
      <c r="AC163" s="316"/>
      <c r="AD163" s="1471"/>
      <c r="AE163" s="316"/>
      <c r="AF163" s="1471"/>
      <c r="AG163" s="316"/>
      <c r="AH163" s="1471"/>
      <c r="AI163" s="316"/>
      <c r="AJ163" s="1471"/>
      <c r="AK163" s="316"/>
      <c r="AL163" s="2155"/>
      <c r="AM163" s="316"/>
    </row>
    <row r="164" spans="1:130" ht="16.350000000000001" customHeight="1" x14ac:dyDescent="0.25">
      <c r="A164" s="2223"/>
      <c r="B164" s="388" t="s">
        <v>173</v>
      </c>
      <c r="C164" s="2009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3151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203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3213" t="s">
        <v>25</v>
      </c>
      <c r="B167" s="3213" t="s">
        <v>26</v>
      </c>
      <c r="C167" s="3208" t="s">
        <v>64</v>
      </c>
      <c r="D167" s="2389"/>
      <c r="E167" s="2388"/>
      <c r="F167" s="3205" t="s">
        <v>28</v>
      </c>
      <c r="G167" s="3212"/>
      <c r="H167" s="3212"/>
      <c r="I167" s="3212"/>
      <c r="J167" s="3212"/>
      <c r="K167" s="3212"/>
      <c r="L167" s="3212"/>
      <c r="M167" s="3212"/>
      <c r="N167" s="3212"/>
      <c r="O167" s="320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931"/>
      <c r="D168" s="2259"/>
      <c r="E168" s="3152"/>
      <c r="F168" s="3205" t="s">
        <v>168</v>
      </c>
      <c r="G168" s="3206"/>
      <c r="H168" s="3205" t="s">
        <v>141</v>
      </c>
      <c r="I168" s="3206"/>
      <c r="J168" s="3205" t="s">
        <v>169</v>
      </c>
      <c r="K168" s="3206"/>
      <c r="L168" s="3205" t="s">
        <v>170</v>
      </c>
      <c r="M168" s="3206"/>
      <c r="N168" s="3205" t="s">
        <v>143</v>
      </c>
      <c r="O168" s="3206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923"/>
      <c r="B169" s="2923"/>
      <c r="C169" s="2127" t="s">
        <v>17</v>
      </c>
      <c r="D169" s="2152" t="s">
        <v>18</v>
      </c>
      <c r="E169" s="1934" t="s">
        <v>19</v>
      </c>
      <c r="F169" s="2153" t="s">
        <v>18</v>
      </c>
      <c r="G169" s="1934" t="s">
        <v>19</v>
      </c>
      <c r="H169" s="2153" t="s">
        <v>18</v>
      </c>
      <c r="I169" s="1934" t="s">
        <v>19</v>
      </c>
      <c r="J169" s="2153" t="s">
        <v>18</v>
      </c>
      <c r="K169" s="1934" t="s">
        <v>19</v>
      </c>
      <c r="L169" s="2153" t="s">
        <v>18</v>
      </c>
      <c r="M169" s="1934" t="s">
        <v>19</v>
      </c>
      <c r="N169" s="2153" t="s">
        <v>18</v>
      </c>
      <c r="O169" s="1934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3213" t="s">
        <v>177</v>
      </c>
      <c r="B170" s="1469" t="s">
        <v>178</v>
      </c>
      <c r="C170" s="1450">
        <f t="shared" ref="C170:C175" si="28">SUM(D170+E170)</f>
        <v>0</v>
      </c>
      <c r="D170" s="312">
        <f>SUM(F170+H170+J170+L170+N170)</f>
        <v>0</v>
      </c>
      <c r="E170" s="595">
        <f t="shared" ref="D170:E175" si="29">SUM(G170+I170+K170+M170+O170)</f>
        <v>0</v>
      </c>
      <c r="F170" s="759"/>
      <c r="G170" s="396"/>
      <c r="H170" s="1427"/>
      <c r="I170" s="96"/>
      <c r="J170" s="759"/>
      <c r="K170" s="396"/>
      <c r="L170" s="1427"/>
      <c r="M170" s="96"/>
      <c r="N170" s="759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923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3213" t="s">
        <v>181</v>
      </c>
      <c r="B173" s="1473" t="s">
        <v>178</v>
      </c>
      <c r="C173" s="1450">
        <f t="shared" si="28"/>
        <v>0</v>
      </c>
      <c r="D173" s="312">
        <f t="shared" si="29"/>
        <v>0</v>
      </c>
      <c r="E173" s="595">
        <f t="shared" si="29"/>
        <v>0</v>
      </c>
      <c r="F173" s="1427"/>
      <c r="G173" s="96"/>
      <c r="H173" s="1427"/>
      <c r="I173" s="396"/>
      <c r="J173" s="1427"/>
      <c r="K173" s="96"/>
      <c r="L173" s="759"/>
      <c r="M173" s="396"/>
      <c r="N173" s="1427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923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3208" t="s">
        <v>183</v>
      </c>
      <c r="B177" s="2388"/>
      <c r="C177" s="3208" t="s">
        <v>64</v>
      </c>
      <c r="D177" s="2389"/>
      <c r="E177" s="2388"/>
      <c r="F177" s="3205" t="s">
        <v>28</v>
      </c>
      <c r="G177" s="3212"/>
      <c r="H177" s="3212"/>
      <c r="I177" s="3212"/>
      <c r="J177" s="3212"/>
      <c r="K177" s="3212"/>
      <c r="L177" s="3212"/>
      <c r="M177" s="3212"/>
      <c r="N177" s="3212"/>
      <c r="O177" s="3212"/>
      <c r="P177" s="3212"/>
      <c r="Q177" s="3206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931"/>
      <c r="D178" s="2259"/>
      <c r="E178" s="3152"/>
      <c r="F178" s="3205" t="s">
        <v>141</v>
      </c>
      <c r="G178" s="3206"/>
      <c r="H178" s="3205" t="s">
        <v>169</v>
      </c>
      <c r="I178" s="3206"/>
      <c r="J178" s="3205" t="s">
        <v>170</v>
      </c>
      <c r="K178" s="3206"/>
      <c r="L178" s="3205" t="s">
        <v>184</v>
      </c>
      <c r="M178" s="3206"/>
      <c r="N178" s="3205" t="s">
        <v>185</v>
      </c>
      <c r="O178" s="3206"/>
      <c r="P178" s="3205" t="s">
        <v>186</v>
      </c>
      <c r="Q178" s="3206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931"/>
      <c r="B179" s="3152"/>
      <c r="C179" s="2127" t="s">
        <v>17</v>
      </c>
      <c r="D179" s="2152" t="s">
        <v>18</v>
      </c>
      <c r="E179" s="1934" t="s">
        <v>19</v>
      </c>
      <c r="F179" s="2153" t="s">
        <v>18</v>
      </c>
      <c r="G179" s="1934" t="s">
        <v>19</v>
      </c>
      <c r="H179" s="2153" t="s">
        <v>18</v>
      </c>
      <c r="I179" s="1934" t="s">
        <v>19</v>
      </c>
      <c r="J179" s="2153" t="s">
        <v>18</v>
      </c>
      <c r="K179" s="1941" t="s">
        <v>19</v>
      </c>
      <c r="L179" s="2153" t="s">
        <v>18</v>
      </c>
      <c r="M179" s="1934" t="s">
        <v>19</v>
      </c>
      <c r="N179" s="2153" t="s">
        <v>18</v>
      </c>
      <c r="O179" s="1934" t="s">
        <v>19</v>
      </c>
      <c r="P179" s="2153" t="s">
        <v>18</v>
      </c>
      <c r="Q179" s="1941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782" t="s">
        <v>187</v>
      </c>
      <c r="B180" s="3009"/>
      <c r="C180" s="1450">
        <f>SUM(D180+E180)</f>
        <v>13</v>
      </c>
      <c r="D180" s="312">
        <f t="shared" ref="D180:E182" si="30">SUM(F180+H180+J180+L180+N180+P180)</f>
        <v>7</v>
      </c>
      <c r="E180" s="595">
        <f t="shared" si="30"/>
        <v>6</v>
      </c>
      <c r="F180" s="759">
        <v>2</v>
      </c>
      <c r="G180" s="396">
        <v>4</v>
      </c>
      <c r="H180" s="1427">
        <v>3</v>
      </c>
      <c r="I180" s="96">
        <v>1</v>
      </c>
      <c r="J180" s="759">
        <v>0</v>
      </c>
      <c r="K180" s="96">
        <v>1</v>
      </c>
      <c r="L180" s="759">
        <v>0</v>
      </c>
      <c r="M180" s="396">
        <v>0</v>
      </c>
      <c r="N180" s="1427">
        <v>1</v>
      </c>
      <c r="O180" s="96">
        <v>0</v>
      </c>
      <c r="P180" s="759">
        <v>1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85</v>
      </c>
      <c r="D181" s="324">
        <f t="shared" si="30"/>
        <v>52</v>
      </c>
      <c r="E181" s="398">
        <f t="shared" si="30"/>
        <v>33</v>
      </c>
      <c r="F181" s="355">
        <v>15</v>
      </c>
      <c r="G181" s="399">
        <v>12</v>
      </c>
      <c r="H181" s="357">
        <v>13</v>
      </c>
      <c r="I181" s="358">
        <v>5</v>
      </c>
      <c r="J181" s="355">
        <v>11</v>
      </c>
      <c r="K181" s="358">
        <v>5</v>
      </c>
      <c r="L181" s="355">
        <v>7</v>
      </c>
      <c r="M181" s="399">
        <v>3</v>
      </c>
      <c r="N181" s="357">
        <v>4</v>
      </c>
      <c r="O181" s="358">
        <v>6</v>
      </c>
      <c r="P181" s="355">
        <v>2</v>
      </c>
      <c r="Q181" s="358">
        <v>2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34</v>
      </c>
      <c r="D182" s="324">
        <f t="shared" si="30"/>
        <v>15</v>
      </c>
      <c r="E182" s="404">
        <f t="shared" si="30"/>
        <v>19</v>
      </c>
      <c r="F182" s="165">
        <v>3</v>
      </c>
      <c r="G182" s="169">
        <v>2</v>
      </c>
      <c r="H182" s="82">
        <v>3</v>
      </c>
      <c r="I182" s="83">
        <v>1</v>
      </c>
      <c r="J182" s="165">
        <v>6</v>
      </c>
      <c r="K182" s="83">
        <v>4</v>
      </c>
      <c r="L182" s="165">
        <v>2</v>
      </c>
      <c r="M182" s="169">
        <v>7</v>
      </c>
      <c r="N182" s="82">
        <v>0</v>
      </c>
      <c r="O182" s="83">
        <v>2</v>
      </c>
      <c r="P182" s="165">
        <v>1</v>
      </c>
      <c r="Q182" s="83">
        <v>3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3222" t="s">
        <v>190</v>
      </c>
      <c r="B183" s="3159"/>
      <c r="C183" s="1616"/>
      <c r="D183" s="500"/>
      <c r="E183" s="2034"/>
      <c r="F183" s="501"/>
      <c r="G183" s="502"/>
      <c r="H183" s="503"/>
      <c r="I183" s="504"/>
      <c r="J183" s="2035"/>
      <c r="K183" s="2036"/>
      <c r="L183" s="501"/>
      <c r="M183" s="502"/>
      <c r="N183" s="503"/>
      <c r="O183" s="504"/>
      <c r="P183" s="2035"/>
      <c r="Q183" s="2036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3205" t="s">
        <v>64</v>
      </c>
      <c r="B184" s="3206"/>
      <c r="C184" s="2156">
        <f>SUM(C180:C182)</f>
        <v>132</v>
      </c>
      <c r="D184" s="2157">
        <f>SUM(D180:D182)</f>
        <v>74</v>
      </c>
      <c r="E184" s="2158">
        <f>SUM(E180:E182)</f>
        <v>58</v>
      </c>
      <c r="F184" s="2156">
        <f>SUM(F180:F182)</f>
        <v>20</v>
      </c>
      <c r="G184" s="2158">
        <f t="shared" ref="G184:Q184" si="31">SUM(G180:G182)</f>
        <v>18</v>
      </c>
      <c r="H184" s="2156">
        <f t="shared" si="31"/>
        <v>19</v>
      </c>
      <c r="I184" s="2158">
        <f t="shared" si="31"/>
        <v>7</v>
      </c>
      <c r="J184" s="2156">
        <f t="shared" si="31"/>
        <v>17</v>
      </c>
      <c r="K184" s="2158">
        <f t="shared" si="31"/>
        <v>10</v>
      </c>
      <c r="L184" s="2156">
        <f t="shared" si="31"/>
        <v>9</v>
      </c>
      <c r="M184" s="2158">
        <f t="shared" si="31"/>
        <v>10</v>
      </c>
      <c r="N184" s="2156">
        <f t="shared" si="31"/>
        <v>5</v>
      </c>
      <c r="O184" s="2158">
        <f t="shared" si="31"/>
        <v>8</v>
      </c>
      <c r="P184" s="2156">
        <f t="shared" si="31"/>
        <v>4</v>
      </c>
      <c r="Q184" s="2159">
        <f t="shared" si="31"/>
        <v>5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2160"/>
      <c r="N185" s="2160"/>
      <c r="O185" s="2160"/>
      <c r="P185" s="2160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3208" t="s">
        <v>193</v>
      </c>
      <c r="B187" s="2388"/>
      <c r="C187" s="2787" t="s">
        <v>113</v>
      </c>
      <c r="D187" s="2302"/>
      <c r="E187" s="2303"/>
      <c r="F187" s="3223" t="s">
        <v>28</v>
      </c>
      <c r="G187" s="3224"/>
      <c r="H187" s="3224"/>
      <c r="I187" s="3224"/>
      <c r="J187" s="3224"/>
      <c r="K187" s="3224"/>
      <c r="L187" s="3224"/>
      <c r="M187" s="3224"/>
      <c r="N187" s="3224"/>
      <c r="O187" s="3224"/>
      <c r="P187" s="3224"/>
      <c r="Q187" s="3225"/>
    </row>
    <row r="188" spans="1:130" ht="16.350000000000001" customHeight="1" x14ac:dyDescent="0.25">
      <c r="A188" s="2380"/>
      <c r="B188" s="2204"/>
      <c r="C188" s="2304"/>
      <c r="D188" s="2305"/>
      <c r="E188" s="2306"/>
      <c r="F188" s="3226" t="s">
        <v>114</v>
      </c>
      <c r="G188" s="3220"/>
      <c r="H188" s="3226" t="s">
        <v>115</v>
      </c>
      <c r="I188" s="3220"/>
      <c r="J188" s="3226" t="s">
        <v>116</v>
      </c>
      <c r="K188" s="3220"/>
      <c r="L188" s="3226" t="s">
        <v>117</v>
      </c>
      <c r="M188" s="3220"/>
      <c r="N188" s="3226" t="s">
        <v>118</v>
      </c>
      <c r="O188" s="3220"/>
      <c r="P188" s="2230" t="s">
        <v>194</v>
      </c>
      <c r="Q188" s="2312"/>
    </row>
    <row r="189" spans="1:130" ht="16.350000000000001" customHeight="1" x14ac:dyDescent="0.25">
      <c r="A189" s="2931"/>
      <c r="B189" s="3152"/>
      <c r="C189" s="2129" t="s">
        <v>17</v>
      </c>
      <c r="D189" s="2128" t="s">
        <v>18</v>
      </c>
      <c r="E189" s="2161" t="s">
        <v>19</v>
      </c>
      <c r="F189" s="2139" t="s">
        <v>18</v>
      </c>
      <c r="G189" s="2138" t="s">
        <v>19</v>
      </c>
      <c r="H189" s="2139" t="s">
        <v>18</v>
      </c>
      <c r="I189" s="2138" t="s">
        <v>19</v>
      </c>
      <c r="J189" s="2139" t="s">
        <v>18</v>
      </c>
      <c r="K189" s="2138" t="s">
        <v>19</v>
      </c>
      <c r="L189" s="2139" t="s">
        <v>18</v>
      </c>
      <c r="M189" s="2138" t="s">
        <v>19</v>
      </c>
      <c r="N189" s="2139" t="s">
        <v>18</v>
      </c>
      <c r="O189" s="2138" t="s">
        <v>19</v>
      </c>
      <c r="P189" s="2139" t="s">
        <v>18</v>
      </c>
      <c r="Q189" s="2138" t="s">
        <v>19</v>
      </c>
    </row>
    <row r="190" spans="1:130" ht="16.350000000000001" customHeight="1" x14ac:dyDescent="0.25">
      <c r="A190" s="2792" t="s">
        <v>195</v>
      </c>
      <c r="B190" s="3018"/>
      <c r="C190" s="1849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3227" t="s">
        <v>197</v>
      </c>
      <c r="B192" s="3166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3228" t="s">
        <v>199</v>
      </c>
      <c r="B194" s="2457"/>
      <c r="C194" s="3230" t="s">
        <v>64</v>
      </c>
      <c r="D194" s="2463"/>
      <c r="E194" s="2464"/>
      <c r="F194" s="3232" t="s">
        <v>28</v>
      </c>
      <c r="G194" s="3232"/>
      <c r="H194" s="3232"/>
      <c r="I194" s="3232"/>
      <c r="J194" s="3232"/>
      <c r="K194" s="3232"/>
      <c r="L194" s="3232"/>
      <c r="M194" s="3232"/>
      <c r="N194" s="3232"/>
      <c r="O194" s="3232"/>
      <c r="P194" s="3232"/>
      <c r="Q194" s="3232"/>
      <c r="R194" s="3232"/>
      <c r="S194" s="3232"/>
      <c r="T194" s="3232"/>
      <c r="U194" s="3232"/>
      <c r="V194" s="3232"/>
      <c r="W194" s="3232"/>
      <c r="X194" s="3232"/>
      <c r="Y194" s="3232"/>
      <c r="Z194" s="3232"/>
      <c r="AA194" s="3232"/>
      <c r="AB194" s="3232"/>
      <c r="AC194" s="3233"/>
      <c r="AD194" s="2478" t="s">
        <v>200</v>
      </c>
      <c r="AE194" s="2479"/>
    </row>
    <row r="195" spans="1:130" ht="21" customHeight="1" x14ac:dyDescent="0.25">
      <c r="A195" s="2458"/>
      <c r="B195" s="2318"/>
      <c r="C195" s="3231"/>
      <c r="D195" s="2325"/>
      <c r="E195" s="3168"/>
      <c r="F195" s="3209" t="s">
        <v>201</v>
      </c>
      <c r="G195" s="3211"/>
      <c r="H195" s="3229" t="s">
        <v>202</v>
      </c>
      <c r="I195" s="3167"/>
      <c r="J195" s="3229" t="s">
        <v>203</v>
      </c>
      <c r="K195" s="3167"/>
      <c r="L195" s="3229" t="s">
        <v>204</v>
      </c>
      <c r="M195" s="3167"/>
      <c r="N195" s="3229" t="s">
        <v>205</v>
      </c>
      <c r="O195" s="3167"/>
      <c r="P195" s="3229" t="s">
        <v>206</v>
      </c>
      <c r="Q195" s="3167"/>
      <c r="R195" s="3229" t="s">
        <v>207</v>
      </c>
      <c r="S195" s="3167"/>
      <c r="T195" s="3234" t="s">
        <v>208</v>
      </c>
      <c r="U195" s="3234"/>
      <c r="V195" s="3234" t="s">
        <v>209</v>
      </c>
      <c r="W195" s="3234"/>
      <c r="X195" s="3234" t="s">
        <v>210</v>
      </c>
      <c r="Y195" s="3234"/>
      <c r="Z195" s="3226" t="s">
        <v>114</v>
      </c>
      <c r="AA195" s="3220"/>
      <c r="AB195" s="3226" t="s">
        <v>115</v>
      </c>
      <c r="AC195" s="3235"/>
      <c r="AD195" s="2342"/>
      <c r="AE195" s="3174"/>
    </row>
    <row r="196" spans="1:130" ht="16.350000000000001" customHeight="1" x14ac:dyDescent="0.25">
      <c r="A196" s="3229"/>
      <c r="B196" s="3167"/>
      <c r="C196" s="2162" t="s">
        <v>211</v>
      </c>
      <c r="D196" s="2163" t="s">
        <v>18</v>
      </c>
      <c r="E196" s="1942" t="s">
        <v>19</v>
      </c>
      <c r="F196" s="2164" t="s">
        <v>18</v>
      </c>
      <c r="G196" s="2165" t="s">
        <v>19</v>
      </c>
      <c r="H196" s="2164" t="s">
        <v>18</v>
      </c>
      <c r="I196" s="2165" t="s">
        <v>19</v>
      </c>
      <c r="J196" s="2164" t="s">
        <v>18</v>
      </c>
      <c r="K196" s="2165" t="s">
        <v>19</v>
      </c>
      <c r="L196" s="2164" t="s">
        <v>18</v>
      </c>
      <c r="M196" s="2165" t="s">
        <v>19</v>
      </c>
      <c r="N196" s="2164" t="s">
        <v>18</v>
      </c>
      <c r="O196" s="2165" t="s">
        <v>19</v>
      </c>
      <c r="P196" s="2164" t="s">
        <v>18</v>
      </c>
      <c r="Q196" s="2165" t="s">
        <v>19</v>
      </c>
      <c r="R196" s="2164" t="s">
        <v>18</v>
      </c>
      <c r="S196" s="2165" t="s">
        <v>19</v>
      </c>
      <c r="T196" s="2164" t="s">
        <v>18</v>
      </c>
      <c r="U196" s="2165" t="s">
        <v>19</v>
      </c>
      <c r="V196" s="2164" t="s">
        <v>18</v>
      </c>
      <c r="W196" s="2165" t="s">
        <v>19</v>
      </c>
      <c r="X196" s="2164" t="s">
        <v>18</v>
      </c>
      <c r="Y196" s="2165" t="s">
        <v>19</v>
      </c>
      <c r="Z196" s="2164" t="s">
        <v>18</v>
      </c>
      <c r="AA196" s="2165" t="s">
        <v>19</v>
      </c>
      <c r="AB196" s="2164" t="s">
        <v>18</v>
      </c>
      <c r="AC196" s="2166" t="s">
        <v>19</v>
      </c>
      <c r="AD196" s="2167" t="s">
        <v>18</v>
      </c>
      <c r="AE196" s="2165" t="s">
        <v>19</v>
      </c>
    </row>
    <row r="197" spans="1:130" ht="16.350000000000001" customHeight="1" x14ac:dyDescent="0.25">
      <c r="A197" s="3236" t="s">
        <v>212</v>
      </c>
      <c r="B197" s="1488" t="s">
        <v>129</v>
      </c>
      <c r="C197" s="1489">
        <f>SUM(D197+E197)</f>
        <v>0</v>
      </c>
      <c r="D197" s="430">
        <f>SUM(F197+H197+J197+L197+N197+P197+R197+T197+V197+X197+Z197+AB197)</f>
        <v>0</v>
      </c>
      <c r="E197" s="602">
        <f>SUM(G197+I197+K197+M197+O197+Q197+S197+U197+W197+Y197+AA197+AC197)</f>
        <v>0</v>
      </c>
      <c r="F197" s="1491"/>
      <c r="G197" s="2168"/>
      <c r="H197" s="1491"/>
      <c r="I197" s="2168"/>
      <c r="J197" s="1491"/>
      <c r="K197" s="2168"/>
      <c r="L197" s="1491"/>
      <c r="M197" s="2168"/>
      <c r="N197" s="1491"/>
      <c r="O197" s="2168"/>
      <c r="P197" s="1491"/>
      <c r="Q197" s="604"/>
      <c r="R197" s="1491"/>
      <c r="S197" s="604"/>
      <c r="T197" s="1491"/>
      <c r="U197" s="2168"/>
      <c r="V197" s="1491"/>
      <c r="W197" s="2168"/>
      <c r="X197" s="1491"/>
      <c r="Y197" s="604"/>
      <c r="Z197" s="1491"/>
      <c r="AA197" s="604"/>
      <c r="AB197" s="1491"/>
      <c r="AC197" s="705"/>
      <c r="AD197" s="2168"/>
      <c r="AE197" s="604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3237"/>
      <c r="B198" s="436" t="s">
        <v>213</v>
      </c>
      <c r="C198" s="2049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3238" t="s">
        <v>214</v>
      </c>
      <c r="B199" s="3173"/>
      <c r="C199" s="2169">
        <f>SUM(D199+E199)</f>
        <v>0</v>
      </c>
      <c r="D199" s="2170">
        <f>SUM(D197+D198)</f>
        <v>0</v>
      </c>
      <c r="E199" s="2171">
        <f>SUM(E197+E198)</f>
        <v>0</v>
      </c>
      <c r="F199" s="2169">
        <f>SUM(F197+F198)</f>
        <v>0</v>
      </c>
      <c r="G199" s="2172">
        <f t="shared" ref="G199:AC199" si="34">SUM(G197+G198)</f>
        <v>0</v>
      </c>
      <c r="H199" s="2169">
        <f t="shared" si="34"/>
        <v>0</v>
      </c>
      <c r="I199" s="2172">
        <f t="shared" si="34"/>
        <v>0</v>
      </c>
      <c r="J199" s="2169">
        <f t="shared" si="34"/>
        <v>0</v>
      </c>
      <c r="K199" s="2172">
        <f t="shared" si="34"/>
        <v>0</v>
      </c>
      <c r="L199" s="2169">
        <f t="shared" si="34"/>
        <v>0</v>
      </c>
      <c r="M199" s="2172">
        <f t="shared" si="34"/>
        <v>0</v>
      </c>
      <c r="N199" s="2169">
        <f t="shared" si="34"/>
        <v>0</v>
      </c>
      <c r="O199" s="2172">
        <f t="shared" si="34"/>
        <v>0</v>
      </c>
      <c r="P199" s="2169">
        <f t="shared" si="34"/>
        <v>0</v>
      </c>
      <c r="Q199" s="2172">
        <f t="shared" si="34"/>
        <v>0</v>
      </c>
      <c r="R199" s="2169">
        <f t="shared" si="34"/>
        <v>0</v>
      </c>
      <c r="S199" s="2172">
        <f t="shared" si="34"/>
        <v>0</v>
      </c>
      <c r="T199" s="2169">
        <f t="shared" si="34"/>
        <v>0</v>
      </c>
      <c r="U199" s="2172">
        <f t="shared" si="34"/>
        <v>0</v>
      </c>
      <c r="V199" s="2169">
        <f t="shared" si="34"/>
        <v>0</v>
      </c>
      <c r="W199" s="2172">
        <f t="shared" si="34"/>
        <v>0</v>
      </c>
      <c r="X199" s="2169">
        <f t="shared" si="34"/>
        <v>0</v>
      </c>
      <c r="Y199" s="2172">
        <f t="shared" si="34"/>
        <v>0</v>
      </c>
      <c r="Z199" s="2169">
        <f t="shared" si="34"/>
        <v>0</v>
      </c>
      <c r="AA199" s="2172">
        <f t="shared" si="34"/>
        <v>0</v>
      </c>
      <c r="AB199" s="2169">
        <f t="shared" si="34"/>
        <v>0</v>
      </c>
      <c r="AC199" s="2173">
        <f t="shared" si="34"/>
        <v>0</v>
      </c>
      <c r="AD199" s="2174">
        <f>SUM(AD197+AD198)</f>
        <v>0</v>
      </c>
      <c r="AE199" s="2172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3228" t="s">
        <v>216</v>
      </c>
      <c r="B201" s="2457"/>
      <c r="C201" s="3230" t="s">
        <v>64</v>
      </c>
      <c r="D201" s="2463"/>
      <c r="E201" s="2464"/>
      <c r="F201" s="3239" t="s">
        <v>28</v>
      </c>
      <c r="G201" s="3240"/>
      <c r="H201" s="3240"/>
      <c r="I201" s="3240"/>
      <c r="J201" s="3240"/>
      <c r="K201" s="3240"/>
      <c r="L201" s="3240"/>
      <c r="M201" s="3240"/>
      <c r="N201" s="3240"/>
      <c r="O201" s="3241"/>
      <c r="P201" s="2477" t="s">
        <v>217</v>
      </c>
      <c r="Q201" s="2457"/>
      <c r="R201" s="2477" t="s">
        <v>67</v>
      </c>
      <c r="S201" s="2457"/>
      <c r="T201" s="3239" t="s">
        <v>218</v>
      </c>
      <c r="U201" s="3240"/>
      <c r="V201" s="3240"/>
      <c r="W201" s="3245"/>
    </row>
    <row r="202" spans="1:130" ht="15.75" customHeight="1" x14ac:dyDescent="0.25">
      <c r="A202" s="2458"/>
      <c r="B202" s="2318"/>
      <c r="C202" s="3231"/>
      <c r="D202" s="2325"/>
      <c r="E202" s="3168"/>
      <c r="F202" s="3246" t="s">
        <v>30</v>
      </c>
      <c r="G202" s="3246"/>
      <c r="H202" s="3246" t="s">
        <v>31</v>
      </c>
      <c r="I202" s="3246"/>
      <c r="J202" s="3246" t="s">
        <v>134</v>
      </c>
      <c r="K202" s="3246"/>
      <c r="L202" s="3246" t="s">
        <v>219</v>
      </c>
      <c r="M202" s="3246"/>
      <c r="N202" s="3246" t="s">
        <v>220</v>
      </c>
      <c r="O202" s="3247"/>
      <c r="P202" s="2339"/>
      <c r="Q202" s="3167"/>
      <c r="R202" s="2339"/>
      <c r="S202" s="3167"/>
      <c r="T202" s="3236" t="s">
        <v>221</v>
      </c>
      <c r="U202" s="2544" t="s">
        <v>222</v>
      </c>
      <c r="V202" s="3236" t="s">
        <v>223</v>
      </c>
      <c r="W202" s="3236" t="s">
        <v>224</v>
      </c>
    </row>
    <row r="203" spans="1:130" s="451" customFormat="1" ht="30.75" customHeight="1" x14ac:dyDescent="0.25">
      <c r="A203" s="3229"/>
      <c r="B203" s="3167"/>
      <c r="C203" s="2162" t="s">
        <v>211</v>
      </c>
      <c r="D203" s="2163" t="s">
        <v>18</v>
      </c>
      <c r="E203" s="1942" t="s">
        <v>19</v>
      </c>
      <c r="F203" s="2164" t="s">
        <v>18</v>
      </c>
      <c r="G203" s="2165" t="s">
        <v>19</v>
      </c>
      <c r="H203" s="2164" t="s">
        <v>18</v>
      </c>
      <c r="I203" s="2165" t="s">
        <v>19</v>
      </c>
      <c r="J203" s="2164" t="s">
        <v>18</v>
      </c>
      <c r="K203" s="2165" t="s">
        <v>19</v>
      </c>
      <c r="L203" s="2164" t="s">
        <v>18</v>
      </c>
      <c r="M203" s="2165" t="s">
        <v>19</v>
      </c>
      <c r="N203" s="2164" t="s">
        <v>18</v>
      </c>
      <c r="O203" s="2166" t="s">
        <v>19</v>
      </c>
      <c r="P203" s="2167" t="s">
        <v>18</v>
      </c>
      <c r="Q203" s="2165" t="s">
        <v>19</v>
      </c>
      <c r="R203" s="2167" t="s">
        <v>18</v>
      </c>
      <c r="S203" s="2165" t="s">
        <v>19</v>
      </c>
      <c r="T203" s="3237"/>
      <c r="U203" s="3178"/>
      <c r="V203" s="3237"/>
      <c r="W203" s="3237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3242" t="s">
        <v>225</v>
      </c>
      <c r="B204" s="3243"/>
      <c r="C204" s="2169">
        <f>SUM(D204+E204)</f>
        <v>0</v>
      </c>
      <c r="D204" s="2170">
        <f>SUM(F204+H204+J204+L204+N204)</f>
        <v>0</v>
      </c>
      <c r="E204" s="2171">
        <f>SUM(G204+I204+K204+M204+O204)</f>
        <v>0</v>
      </c>
      <c r="F204" s="2175"/>
      <c r="G204" s="2176"/>
      <c r="H204" s="2175"/>
      <c r="I204" s="2176"/>
      <c r="J204" s="2175"/>
      <c r="K204" s="2176"/>
      <c r="L204" s="2175"/>
      <c r="M204" s="2176"/>
      <c r="N204" s="2175"/>
      <c r="O204" s="2177"/>
      <c r="P204" s="2176"/>
      <c r="Q204" s="2178"/>
      <c r="R204" s="2176"/>
      <c r="S204" s="2178"/>
      <c r="T204" s="2179"/>
      <c r="U204" s="2178"/>
      <c r="V204" s="2179"/>
      <c r="W204" s="2179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3244" t="s">
        <v>216</v>
      </c>
      <c r="B206" s="2457"/>
      <c r="C206" s="3205" t="s">
        <v>32</v>
      </c>
      <c r="D206" s="3206"/>
    </row>
    <row r="207" spans="1:130" ht="23.25" customHeight="1" x14ac:dyDescent="0.25">
      <c r="A207" s="3229"/>
      <c r="B207" s="3167"/>
      <c r="C207" s="2164" t="s">
        <v>18</v>
      </c>
      <c r="D207" s="2165" t="s">
        <v>19</v>
      </c>
    </row>
    <row r="208" spans="1:130" ht="21.95" customHeight="1" x14ac:dyDescent="0.25">
      <c r="A208" s="2816" t="s">
        <v>227</v>
      </c>
      <c r="B208" s="3040"/>
      <c r="C208" s="1491"/>
      <c r="D208" s="604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3248" t="s">
        <v>230</v>
      </c>
      <c r="B211" s="3179"/>
      <c r="C211" s="1625"/>
      <c r="D211" s="2056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3244" t="s">
        <v>232</v>
      </c>
      <c r="B213" s="2457"/>
      <c r="C213" s="3205" t="s">
        <v>233</v>
      </c>
      <c r="D213" s="3212"/>
      <c r="E213" s="3206"/>
      <c r="F213" s="461"/>
    </row>
    <row r="214" spans="1:6" x14ac:dyDescent="0.25">
      <c r="A214" s="2458"/>
      <c r="B214" s="2318"/>
      <c r="C214" s="3249" t="s">
        <v>234</v>
      </c>
      <c r="D214" s="3205" t="s">
        <v>235</v>
      </c>
      <c r="E214" s="3206"/>
      <c r="F214" s="461"/>
    </row>
    <row r="215" spans="1:6" ht="21" x14ac:dyDescent="0.25">
      <c r="A215" s="3229"/>
      <c r="B215" s="3167"/>
      <c r="C215" s="3250"/>
      <c r="D215" s="2180" t="s">
        <v>236</v>
      </c>
      <c r="E215" s="2165" t="s">
        <v>237</v>
      </c>
      <c r="F215" s="461"/>
    </row>
    <row r="216" spans="1:6" x14ac:dyDescent="0.25">
      <c r="A216" s="2816" t="s">
        <v>238</v>
      </c>
      <c r="B216" s="3040"/>
      <c r="C216" s="1507"/>
      <c r="D216" s="1491"/>
      <c r="E216" s="604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3248" t="s">
        <v>242</v>
      </c>
      <c r="B220" s="3179"/>
      <c r="C220" s="2181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132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35901875-289D-47B4-8C66-DC9C6D67C0AC}">
      <formula1>0</formula1>
      <formula2>1E+29</formula2>
    </dataValidation>
    <dataValidation type="whole" allowBlank="1" showInputMessage="1" showErrorMessage="1" sqref="A194:E199 F194:F196 G195:AC196 AD196:AE196 F199:AE199" xr:uid="{4A32E9BC-B0B2-4540-A9ED-00D6FA1C989A}">
      <formula1>0</formula1>
      <formula2>1E+29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Z257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",[13]NOMBRE!B2," - ","( ",[13]NOMBRE!C2,[13]NOMBRE!D2,[13]NOMBRE!E2,[13]NOMBRE!F2,[13]NOMBRE!G2,"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",[13]NOMBRE!B6," - ","( ",[13]NOMBRE!C6,[13]NOMBRE!D6," )")</f>
        <v>MES: DICIEMBRE - ( 12 )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",[13]NOMBRE!B7)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2066" t="s">
        <v>3</v>
      </c>
      <c r="B8" s="2067"/>
      <c r="C8" s="2067"/>
      <c r="D8" s="2067"/>
      <c r="E8" s="2067"/>
      <c r="F8" s="19"/>
      <c r="G8" s="20"/>
      <c r="H8" s="2068"/>
      <c r="I8" s="2069"/>
      <c r="J8" s="20"/>
      <c r="K8" s="3251"/>
      <c r="L8" s="20"/>
      <c r="M8" s="2068"/>
      <c r="N8" s="2069"/>
      <c r="O8" s="2069"/>
      <c r="P8" s="487"/>
      <c r="Q8" s="20"/>
      <c r="R8" s="2068"/>
      <c r="S8" s="2068"/>
      <c r="T8" s="2068"/>
      <c r="U8" s="2068"/>
      <c r="V8" s="2068"/>
      <c r="W8" s="2068"/>
      <c r="X8" s="2068"/>
      <c r="Y8" s="2069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3252" t="s">
        <v>4</v>
      </c>
      <c r="B9" s="3252"/>
      <c r="C9" s="3253" t="s">
        <v>5</v>
      </c>
      <c r="D9" s="3254"/>
      <c r="E9" s="3255"/>
      <c r="F9" s="3256" t="s">
        <v>6</v>
      </c>
      <c r="G9" s="3257"/>
      <c r="H9" s="3257"/>
      <c r="I9" s="3257"/>
      <c r="J9" s="3257"/>
      <c r="K9" s="3257"/>
      <c r="L9" s="3257"/>
      <c r="M9" s="3257"/>
      <c r="N9" s="3257"/>
      <c r="O9" s="3257"/>
      <c r="P9" s="3257"/>
      <c r="Q9" s="3257"/>
      <c r="R9" s="3257"/>
      <c r="S9" s="3257"/>
      <c r="T9" s="3257"/>
      <c r="U9" s="3257"/>
      <c r="V9" s="3257"/>
      <c r="W9" s="3257"/>
      <c r="X9" s="3257"/>
      <c r="Y9" s="3258"/>
      <c r="Z9" s="3259"/>
      <c r="AA9" s="3260"/>
    </row>
    <row r="10" spans="1:130" ht="16.350000000000001" customHeight="1" x14ac:dyDescent="0.25">
      <c r="A10" s="3252"/>
      <c r="B10" s="3252"/>
      <c r="C10" s="2931"/>
      <c r="D10" s="3186"/>
      <c r="E10" s="3152"/>
      <c r="F10" s="3205" t="s">
        <v>7</v>
      </c>
      <c r="G10" s="3181"/>
      <c r="H10" s="3205" t="s">
        <v>8</v>
      </c>
      <c r="I10" s="3181"/>
      <c r="J10" s="3205" t="s">
        <v>9</v>
      </c>
      <c r="K10" s="3181"/>
      <c r="L10" s="3205" t="s">
        <v>10</v>
      </c>
      <c r="M10" s="3181"/>
      <c r="N10" s="3205" t="s">
        <v>11</v>
      </c>
      <c r="O10" s="3181"/>
      <c r="P10" s="3205" t="s">
        <v>12</v>
      </c>
      <c r="Q10" s="3181"/>
      <c r="R10" s="3205" t="s">
        <v>13</v>
      </c>
      <c r="S10" s="3181"/>
      <c r="T10" s="3205" t="s">
        <v>14</v>
      </c>
      <c r="U10" s="3181"/>
      <c r="V10" s="3205" t="s">
        <v>15</v>
      </c>
      <c r="W10" s="3181"/>
      <c r="X10" s="3205" t="s">
        <v>16</v>
      </c>
      <c r="Y10" s="3181"/>
      <c r="Z10" s="489"/>
      <c r="AA10" s="7"/>
    </row>
    <row r="11" spans="1:130" ht="16.350000000000001" customHeight="1" x14ac:dyDescent="0.25">
      <c r="A11" s="3246"/>
      <c r="B11" s="3246"/>
      <c r="C11" s="2151" t="s">
        <v>17</v>
      </c>
      <c r="D11" s="2074" t="s">
        <v>18</v>
      </c>
      <c r="E11" s="2075" t="s">
        <v>19</v>
      </c>
      <c r="F11" s="2076" t="s">
        <v>18</v>
      </c>
      <c r="G11" s="2075" t="s">
        <v>19</v>
      </c>
      <c r="H11" s="2076" t="s">
        <v>18</v>
      </c>
      <c r="I11" s="2075" t="s">
        <v>19</v>
      </c>
      <c r="J11" s="2076" t="s">
        <v>18</v>
      </c>
      <c r="K11" s="2075" t="s">
        <v>19</v>
      </c>
      <c r="L11" s="2076" t="s">
        <v>18</v>
      </c>
      <c r="M11" s="2075" t="s">
        <v>19</v>
      </c>
      <c r="N11" s="2076" t="s">
        <v>18</v>
      </c>
      <c r="O11" s="2075" t="s">
        <v>19</v>
      </c>
      <c r="P11" s="2076" t="s">
        <v>18</v>
      </c>
      <c r="Q11" s="2075" t="s">
        <v>19</v>
      </c>
      <c r="R11" s="2076" t="s">
        <v>18</v>
      </c>
      <c r="S11" s="2075" t="s">
        <v>19</v>
      </c>
      <c r="T11" s="2076" t="s">
        <v>18</v>
      </c>
      <c r="U11" s="2075" t="s">
        <v>19</v>
      </c>
      <c r="V11" s="2076" t="s">
        <v>18</v>
      </c>
      <c r="W11" s="2075" t="s">
        <v>19</v>
      </c>
      <c r="X11" s="2076" t="s">
        <v>18</v>
      </c>
      <c r="Y11" s="2075" t="s">
        <v>19</v>
      </c>
      <c r="Z11" s="2077"/>
      <c r="AA11" s="2078"/>
    </row>
    <row r="12" spans="1:130" ht="16.350000000000001" customHeight="1" x14ac:dyDescent="0.25">
      <c r="A12" s="3246" t="s">
        <v>20</v>
      </c>
      <c r="B12" s="3246"/>
      <c r="C12" s="3261">
        <f>SUM(D12+E12)</f>
        <v>0</v>
      </c>
      <c r="D12" s="2080">
        <f>SUM(F12+H12+J12+L12+N12+P12+R12+T12+V12+X12)</f>
        <v>0</v>
      </c>
      <c r="E12" s="2081">
        <f>SUM(G12+I12+K12+M12+O12+Q12+S12+U12+W12+Y12)</f>
        <v>0</v>
      </c>
      <c r="F12" s="3262"/>
      <c r="G12" s="2083"/>
      <c r="H12" s="3262"/>
      <c r="I12" s="2083"/>
      <c r="J12" s="3262"/>
      <c r="K12" s="2083"/>
      <c r="L12" s="3262"/>
      <c r="M12" s="2083"/>
      <c r="N12" s="3262"/>
      <c r="O12" s="2083"/>
      <c r="P12" s="3262"/>
      <c r="Q12" s="2083"/>
      <c r="R12" s="3262"/>
      <c r="S12" s="2083"/>
      <c r="T12" s="3262"/>
      <c r="U12" s="2083"/>
      <c r="V12" s="3262"/>
      <c r="W12" s="2083"/>
      <c r="X12" s="3262"/>
      <c r="Y12" s="2083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3183" t="s">
        <v>21</v>
      </c>
      <c r="B13" s="3263" t="s">
        <v>22</v>
      </c>
      <c r="C13" s="3264">
        <f>SUM(D13+E13)</f>
        <v>0</v>
      </c>
      <c r="D13" s="44">
        <f>SUM(F13+H13+J13+L13+N13+P13+R13+T13+V13+X13)</f>
        <v>0</v>
      </c>
      <c r="E13" s="3265">
        <f>SUM(G13+I13+K13+M13+O13+Q13+S13+U13+W13+Y13)</f>
        <v>0</v>
      </c>
      <c r="F13" s="3266"/>
      <c r="G13" s="3267"/>
      <c r="H13" s="3266"/>
      <c r="I13" s="3267"/>
      <c r="J13" s="3266"/>
      <c r="K13" s="3267"/>
      <c r="L13" s="3266"/>
      <c r="M13" s="3267"/>
      <c r="N13" s="3266"/>
      <c r="O13" s="3267"/>
      <c r="P13" s="3266"/>
      <c r="Q13" s="3267"/>
      <c r="R13" s="3266"/>
      <c r="S13" s="3267"/>
      <c r="T13" s="3266"/>
      <c r="U13" s="3267"/>
      <c r="V13" s="3266"/>
      <c r="W13" s="3267"/>
      <c r="X13" s="3266"/>
      <c r="Y13" s="3267"/>
      <c r="Z13" s="482"/>
      <c r="AA13" s="3268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3152"/>
      <c r="B14" s="2059" t="s">
        <v>23</v>
      </c>
      <c r="C14" s="49">
        <f>SUM(D14+E14)</f>
        <v>0</v>
      </c>
      <c r="D14" s="2086">
        <f t="shared" ref="D14" si="0">SUM(F14+H14+J14+L14+N14+P14+R14+T14+V14+X14)</f>
        <v>0</v>
      </c>
      <c r="E14" s="51">
        <f>SUM(G14+I14+K14+M14+O14+Q14+S14+U14+W14+Y14)</f>
        <v>0</v>
      </c>
      <c r="F14" s="3269"/>
      <c r="G14" s="3270"/>
      <c r="H14" s="54"/>
      <c r="I14" s="55"/>
      <c r="J14" s="54"/>
      <c r="K14" s="55"/>
      <c r="L14" s="3269"/>
      <c r="M14" s="3270"/>
      <c r="N14" s="3269"/>
      <c r="O14" s="3270"/>
      <c r="P14" s="3269"/>
      <c r="Q14" s="3270"/>
      <c r="R14" s="3269"/>
      <c r="S14" s="3270"/>
      <c r="T14" s="3269"/>
      <c r="U14" s="3271"/>
      <c r="V14" s="3269"/>
      <c r="W14" s="3271"/>
      <c r="X14" s="3269"/>
      <c r="Y14" s="3270"/>
      <c r="Z14" s="482"/>
      <c r="AA14" s="1774"/>
    </row>
    <row r="15" spans="1:130" ht="31.35" customHeight="1" x14ac:dyDescent="0.25">
      <c r="A15" s="2066" t="s">
        <v>24</v>
      </c>
      <c r="B15" s="2067"/>
      <c r="C15" s="2067"/>
      <c r="D15" s="2067"/>
      <c r="E15" s="2067"/>
      <c r="F15" s="2067"/>
      <c r="G15" s="2067"/>
      <c r="H15" s="2067"/>
      <c r="I15" s="2067"/>
      <c r="J15" s="2067"/>
      <c r="K15" s="2067"/>
      <c r="L15" s="2067"/>
      <c r="M15" s="2067"/>
      <c r="N15" s="2067"/>
      <c r="O15" s="2067"/>
      <c r="P15" s="19"/>
      <c r="Q15" s="2060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3272" t="s">
        <v>25</v>
      </c>
      <c r="B16" s="3272" t="s">
        <v>26</v>
      </c>
      <c r="C16" s="3273" t="s">
        <v>27</v>
      </c>
      <c r="D16" s="3274"/>
      <c r="E16" s="3275"/>
      <c r="F16" s="3276" t="s">
        <v>28</v>
      </c>
      <c r="G16" s="3277"/>
      <c r="H16" s="3277"/>
      <c r="I16" s="3277"/>
      <c r="J16" s="3277"/>
      <c r="K16" s="3277"/>
      <c r="L16" s="3277"/>
      <c r="M16" s="3277"/>
      <c r="N16" s="3277"/>
      <c r="O16" s="3277"/>
      <c r="P16" s="3277"/>
      <c r="Q16" s="3278"/>
      <c r="R16" s="3275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931"/>
      <c r="D17" s="3186"/>
      <c r="E17" s="3152"/>
      <c r="F17" s="3279" t="s">
        <v>30</v>
      </c>
      <c r="G17" s="3280"/>
      <c r="H17" s="3279" t="s">
        <v>31</v>
      </c>
      <c r="I17" s="3280"/>
      <c r="J17" s="3279" t="s">
        <v>15</v>
      </c>
      <c r="K17" s="3280"/>
      <c r="L17" s="3279" t="s">
        <v>32</v>
      </c>
      <c r="M17" s="3280"/>
      <c r="N17" s="3279" t="s">
        <v>33</v>
      </c>
      <c r="O17" s="3280"/>
      <c r="P17" s="3279" t="s">
        <v>34</v>
      </c>
      <c r="Q17" s="3281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923"/>
      <c r="B18" s="2923"/>
      <c r="C18" s="3282" t="s">
        <v>17</v>
      </c>
      <c r="D18" s="3283" t="s">
        <v>18</v>
      </c>
      <c r="E18" s="3284" t="s">
        <v>19</v>
      </c>
      <c r="F18" s="3285" t="s">
        <v>18</v>
      </c>
      <c r="G18" s="3284" t="s">
        <v>19</v>
      </c>
      <c r="H18" s="3285" t="s">
        <v>18</v>
      </c>
      <c r="I18" s="3284" t="s">
        <v>19</v>
      </c>
      <c r="J18" s="3285" t="s">
        <v>18</v>
      </c>
      <c r="K18" s="3284" t="s">
        <v>19</v>
      </c>
      <c r="L18" s="3285" t="s">
        <v>18</v>
      </c>
      <c r="M18" s="3284" t="s">
        <v>19</v>
      </c>
      <c r="N18" s="3285" t="s">
        <v>18</v>
      </c>
      <c r="O18" s="3284" t="s">
        <v>19</v>
      </c>
      <c r="P18" s="3285" t="s">
        <v>18</v>
      </c>
      <c r="Q18" s="3286" t="s">
        <v>19</v>
      </c>
      <c r="R18" s="3152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3279" t="s">
        <v>35</v>
      </c>
      <c r="B19" s="3280"/>
      <c r="C19" s="3287">
        <f>SUM(D19+E19)</f>
        <v>0</v>
      </c>
      <c r="D19" s="3288">
        <f>SUM(F19+H19+J19+L19+N19+P19)</f>
        <v>0</v>
      </c>
      <c r="E19" s="3289">
        <f>SUM(G19+I19+K19+M19+O19+Q19)</f>
        <v>0</v>
      </c>
      <c r="F19" s="3290"/>
      <c r="G19" s="3291"/>
      <c r="H19" s="3290"/>
      <c r="I19" s="3291"/>
      <c r="J19" s="3290"/>
      <c r="K19" s="3291"/>
      <c r="L19" s="3290"/>
      <c r="M19" s="3291"/>
      <c r="N19" s="3292"/>
      <c r="O19" s="3291"/>
      <c r="P19" s="3292"/>
      <c r="Q19" s="3293"/>
      <c r="R19" s="3294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3272" t="s">
        <v>36</v>
      </c>
      <c r="B20" s="3295" t="s">
        <v>22</v>
      </c>
      <c r="C20" s="3264">
        <f>SUM(D20+E20)</f>
        <v>0</v>
      </c>
      <c r="D20" s="71">
        <f t="shared" ref="D20:E35" si="1">SUM(F20+H20+J20+L20+N20+P20)</f>
        <v>0</v>
      </c>
      <c r="E20" s="3265">
        <f t="shared" si="1"/>
        <v>0</v>
      </c>
      <c r="F20" s="1973"/>
      <c r="G20" s="73"/>
      <c r="H20" s="1973"/>
      <c r="I20" s="73"/>
      <c r="J20" s="1973"/>
      <c r="K20" s="73"/>
      <c r="L20" s="1973"/>
      <c r="M20" s="73"/>
      <c r="N20" s="1610"/>
      <c r="O20" s="73"/>
      <c r="P20" s="1610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2064" t="s">
        <v>37</v>
      </c>
      <c r="C21" s="1849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2062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923"/>
      <c r="B23" s="2061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3272" t="s">
        <v>40</v>
      </c>
      <c r="B24" s="3295" t="s">
        <v>41</v>
      </c>
      <c r="C24" s="3264">
        <f t="shared" si="2"/>
        <v>0</v>
      </c>
      <c r="D24" s="71">
        <f t="shared" si="1"/>
        <v>0</v>
      </c>
      <c r="E24" s="3265">
        <f t="shared" si="1"/>
        <v>0</v>
      </c>
      <c r="F24" s="3266"/>
      <c r="G24" s="96"/>
      <c r="H24" s="3266"/>
      <c r="I24" s="96"/>
      <c r="J24" s="3266"/>
      <c r="K24" s="96"/>
      <c r="L24" s="3266"/>
      <c r="M24" s="96"/>
      <c r="N24" s="3296"/>
      <c r="O24" s="96"/>
      <c r="P24" s="3296"/>
      <c r="Q24" s="98"/>
      <c r="R24" s="3267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645" t="s">
        <v>42</v>
      </c>
      <c r="C25" s="1849">
        <f t="shared" si="2"/>
        <v>0</v>
      </c>
      <c r="D25" s="80">
        <f t="shared" si="1"/>
        <v>0</v>
      </c>
      <c r="E25" s="473">
        <f t="shared" si="1"/>
        <v>0</v>
      </c>
      <c r="F25" s="1973"/>
      <c r="G25" s="73"/>
      <c r="H25" s="1973"/>
      <c r="I25" s="73"/>
      <c r="J25" s="1973"/>
      <c r="K25" s="73"/>
      <c r="L25" s="1973"/>
      <c r="M25" s="73"/>
      <c r="N25" s="1610"/>
      <c r="O25" s="73"/>
      <c r="P25" s="1610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645" t="s">
        <v>43</v>
      </c>
      <c r="C26" s="1849">
        <f t="shared" si="2"/>
        <v>0</v>
      </c>
      <c r="D26" s="80">
        <f t="shared" si="1"/>
        <v>0</v>
      </c>
      <c r="E26" s="473">
        <f t="shared" si="1"/>
        <v>0</v>
      </c>
      <c r="F26" s="1973"/>
      <c r="G26" s="73"/>
      <c r="H26" s="1973"/>
      <c r="I26" s="73"/>
      <c r="J26" s="1973"/>
      <c r="K26" s="73"/>
      <c r="L26" s="1973"/>
      <c r="M26" s="73"/>
      <c r="N26" s="1610"/>
      <c r="O26" s="73"/>
      <c r="P26" s="1610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646" t="s">
        <v>44</v>
      </c>
      <c r="C27" s="1975">
        <f t="shared" si="2"/>
        <v>0</v>
      </c>
      <c r="D27" s="102">
        <f t="shared" si="1"/>
        <v>0</v>
      </c>
      <c r="E27" s="476">
        <f t="shared" si="1"/>
        <v>0</v>
      </c>
      <c r="F27" s="1973"/>
      <c r="G27" s="73"/>
      <c r="H27" s="1973"/>
      <c r="I27" s="73"/>
      <c r="J27" s="1973"/>
      <c r="K27" s="73"/>
      <c r="L27" s="1973"/>
      <c r="M27" s="73"/>
      <c r="N27" s="1610"/>
      <c r="O27" s="73"/>
      <c r="P27" s="1610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646" t="s">
        <v>45</v>
      </c>
      <c r="C28" s="1975">
        <f t="shared" si="2"/>
        <v>0</v>
      </c>
      <c r="D28" s="102">
        <f t="shared" si="1"/>
        <v>0</v>
      </c>
      <c r="E28" s="476">
        <f t="shared" si="1"/>
        <v>0</v>
      </c>
      <c r="F28" s="1973"/>
      <c r="G28" s="73"/>
      <c r="H28" s="1973"/>
      <c r="I28" s="73"/>
      <c r="J28" s="1973"/>
      <c r="K28" s="73"/>
      <c r="L28" s="1973"/>
      <c r="M28" s="73"/>
      <c r="N28" s="1610"/>
      <c r="O28" s="73"/>
      <c r="P28" s="1610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646" t="s">
        <v>46</v>
      </c>
      <c r="C29" s="1975">
        <f>SUM(D29:E29)</f>
        <v>0</v>
      </c>
      <c r="D29" s="102">
        <f t="shared" si="1"/>
        <v>0</v>
      </c>
      <c r="E29" s="476">
        <f t="shared" si="1"/>
        <v>0</v>
      </c>
      <c r="F29" s="1973"/>
      <c r="G29" s="73"/>
      <c r="H29" s="1973"/>
      <c r="I29" s="73"/>
      <c r="J29" s="1973"/>
      <c r="K29" s="73"/>
      <c r="L29" s="1973"/>
      <c r="M29" s="73"/>
      <c r="N29" s="1610"/>
      <c r="O29" s="73"/>
      <c r="P29" s="1610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646" t="s">
        <v>47</v>
      </c>
      <c r="C30" s="1975">
        <f>SUM(D30:E30)</f>
        <v>0</v>
      </c>
      <c r="D30" s="80">
        <f t="shared" si="1"/>
        <v>0</v>
      </c>
      <c r="E30" s="473">
        <f t="shared" si="1"/>
        <v>0</v>
      </c>
      <c r="F30" s="1973"/>
      <c r="G30" s="73"/>
      <c r="H30" s="1973"/>
      <c r="I30" s="73"/>
      <c r="J30" s="1973"/>
      <c r="K30" s="73"/>
      <c r="L30" s="1973"/>
      <c r="M30" s="73"/>
      <c r="N30" s="1610"/>
      <c r="O30" s="73"/>
      <c r="P30" s="1610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646" t="s">
        <v>48</v>
      </c>
      <c r="C31" s="1849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2062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3272" t="s">
        <v>54</v>
      </c>
      <c r="B38" s="3297" t="s">
        <v>37</v>
      </c>
      <c r="C38" s="3287">
        <f t="shared" si="3"/>
        <v>0</v>
      </c>
      <c r="D38" s="3288">
        <f t="shared" si="4"/>
        <v>0</v>
      </c>
      <c r="E38" s="3265">
        <f t="shared" si="4"/>
        <v>0</v>
      </c>
      <c r="F38" s="3266"/>
      <c r="G38" s="96"/>
      <c r="H38" s="3266"/>
      <c r="I38" s="96"/>
      <c r="J38" s="3266"/>
      <c r="K38" s="96"/>
      <c r="L38" s="3266"/>
      <c r="M38" s="96"/>
      <c r="N38" s="3266"/>
      <c r="O38" s="96"/>
      <c r="P38" s="3296"/>
      <c r="Q38" s="98"/>
      <c r="R38" s="3267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2062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923"/>
      <c r="B40" s="2061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3298" t="s">
        <v>55</v>
      </c>
      <c r="B41" s="3298"/>
      <c r="C41" s="3298"/>
      <c r="D41" s="3298"/>
      <c r="E41" s="3298"/>
      <c r="F41" s="3298"/>
      <c r="G41" s="3298"/>
      <c r="H41" s="3298"/>
      <c r="I41" s="3298"/>
      <c r="J41" s="3298"/>
      <c r="K41" s="3298"/>
      <c r="L41" s="3298"/>
      <c r="M41" s="3298"/>
      <c r="N41" s="3298"/>
      <c r="O41" s="3298"/>
      <c r="P41" s="3298"/>
      <c r="Q41" s="3298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3273" t="s">
        <v>56</v>
      </c>
      <c r="B42" s="3275"/>
      <c r="C42" s="3273" t="s">
        <v>27</v>
      </c>
      <c r="D42" s="3274"/>
      <c r="E42" s="3275"/>
      <c r="F42" s="3276" t="s">
        <v>28</v>
      </c>
      <c r="G42" s="3277"/>
      <c r="H42" s="3277"/>
      <c r="I42" s="3277"/>
      <c r="J42" s="3277"/>
      <c r="K42" s="3277"/>
      <c r="L42" s="3277"/>
      <c r="M42" s="3277"/>
      <c r="N42" s="3277"/>
      <c r="O42" s="3277"/>
      <c r="P42" s="3277"/>
      <c r="Q42" s="3299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931"/>
      <c r="D43" s="3186"/>
      <c r="E43" s="3152"/>
      <c r="F43" s="3279" t="s">
        <v>30</v>
      </c>
      <c r="G43" s="3280"/>
      <c r="H43" s="3279" t="s">
        <v>31</v>
      </c>
      <c r="I43" s="3280"/>
      <c r="J43" s="3279" t="s">
        <v>15</v>
      </c>
      <c r="K43" s="3280"/>
      <c r="L43" s="3279" t="s">
        <v>32</v>
      </c>
      <c r="M43" s="3280"/>
      <c r="N43" s="3279" t="s">
        <v>33</v>
      </c>
      <c r="O43" s="3280"/>
      <c r="P43" s="3279" t="s">
        <v>34</v>
      </c>
      <c r="Q43" s="3280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931"/>
      <c r="B44" s="3152"/>
      <c r="C44" s="3282" t="s">
        <v>17</v>
      </c>
      <c r="D44" s="3283" t="s">
        <v>18</v>
      </c>
      <c r="E44" s="2065" t="s">
        <v>19</v>
      </c>
      <c r="F44" s="3285" t="s">
        <v>18</v>
      </c>
      <c r="G44" s="3300" t="s">
        <v>19</v>
      </c>
      <c r="H44" s="3285" t="s">
        <v>18</v>
      </c>
      <c r="I44" s="3300" t="s">
        <v>19</v>
      </c>
      <c r="J44" s="3285" t="s">
        <v>18</v>
      </c>
      <c r="K44" s="3300" t="s">
        <v>19</v>
      </c>
      <c r="L44" s="3285" t="s">
        <v>18</v>
      </c>
      <c r="M44" s="3300" t="s">
        <v>19</v>
      </c>
      <c r="N44" s="3285" t="s">
        <v>18</v>
      </c>
      <c r="O44" s="3300" t="s">
        <v>19</v>
      </c>
      <c r="P44" s="3285" t="s">
        <v>18</v>
      </c>
      <c r="Q44" s="3300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3301" t="s">
        <v>37</v>
      </c>
      <c r="B45" s="3302"/>
      <c r="C45" s="3303">
        <f>SUM(D45+E45)</f>
        <v>0</v>
      </c>
      <c r="D45" s="132">
        <f t="shared" ref="D45:E48" si="5">SUM(F45+H45+J45+L45+N45+P45)</f>
        <v>0</v>
      </c>
      <c r="E45" s="3304">
        <f t="shared" si="5"/>
        <v>0</v>
      </c>
      <c r="F45" s="3266"/>
      <c r="G45" s="3267"/>
      <c r="H45" s="3266"/>
      <c r="I45" s="3267"/>
      <c r="J45" s="3266"/>
      <c r="K45" s="96"/>
      <c r="L45" s="3266"/>
      <c r="M45" s="96"/>
      <c r="N45" s="3296"/>
      <c r="O45" s="96"/>
      <c r="P45" s="3296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IF(C45&lt;&gt;[13]A05!C89,"*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980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973"/>
      <c r="I46" s="253"/>
      <c r="J46" s="1973"/>
      <c r="K46" s="73"/>
      <c r="L46" s="1973"/>
      <c r="M46" s="73"/>
      <c r="N46" s="1610"/>
      <c r="O46" s="73"/>
      <c r="P46" s="1610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IF(C46&lt;&gt;[13]A05!C90,"*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IF(C47&lt;&gt;[13]A05!C91,"*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3305" t="s">
        <v>57</v>
      </c>
      <c r="B48" s="3306"/>
      <c r="C48" s="3307">
        <f>SUM(D48:E48)</f>
        <v>0</v>
      </c>
      <c r="D48" s="3308">
        <f t="shared" si="5"/>
        <v>0</v>
      </c>
      <c r="E48" s="3309">
        <f t="shared" si="5"/>
        <v>0</v>
      </c>
      <c r="F48" s="3290"/>
      <c r="G48" s="3294"/>
      <c r="H48" s="3290"/>
      <c r="I48" s="3294"/>
      <c r="J48" s="3290"/>
      <c r="K48" s="3291"/>
      <c r="L48" s="3290"/>
      <c r="M48" s="3291"/>
      <c r="N48" s="3292"/>
      <c r="O48" s="3291"/>
      <c r="P48" s="3292"/>
      <c r="Q48" s="3291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IF(C48&lt;&gt;[13]A05!C92,"*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2066" t="s">
        <v>58</v>
      </c>
      <c r="B49" s="2067"/>
      <c r="C49" s="2067"/>
      <c r="D49" s="2067"/>
      <c r="E49" s="2067"/>
      <c r="F49" s="2067"/>
      <c r="G49" s="2067"/>
      <c r="H49" s="2067"/>
      <c r="I49" s="206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3310" t="s">
        <v>21</v>
      </c>
      <c r="B50" s="3311"/>
      <c r="C50" s="3273" t="s">
        <v>5</v>
      </c>
      <c r="D50" s="3274"/>
      <c r="E50" s="3275"/>
      <c r="F50" s="3312" t="s">
        <v>28</v>
      </c>
      <c r="G50" s="3312"/>
      <c r="H50" s="3312"/>
      <c r="I50" s="331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931"/>
      <c r="D51" s="3186"/>
      <c r="E51" s="3152"/>
      <c r="F51" s="3279" t="s">
        <v>8</v>
      </c>
      <c r="G51" s="3280"/>
      <c r="H51" s="3279" t="s">
        <v>9</v>
      </c>
      <c r="I51" s="328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929"/>
      <c r="B52" s="3151"/>
      <c r="C52" s="3282" t="s">
        <v>17</v>
      </c>
      <c r="D52" s="3283" t="s">
        <v>18</v>
      </c>
      <c r="E52" s="2065" t="s">
        <v>19</v>
      </c>
      <c r="F52" s="3285" t="s">
        <v>18</v>
      </c>
      <c r="G52" s="3284" t="s">
        <v>19</v>
      </c>
      <c r="H52" s="3285" t="s">
        <v>18</v>
      </c>
      <c r="I52" s="3284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3313" t="s">
        <v>59</v>
      </c>
      <c r="B53" s="3314"/>
      <c r="C53" s="3315">
        <f>SUM(D53+E53)</f>
        <v>0</v>
      </c>
      <c r="D53" s="3316">
        <f t="shared" ref="D53:E56" si="6">SUM(F53+H53)</f>
        <v>0</v>
      </c>
      <c r="E53" s="3289">
        <f t="shared" si="6"/>
        <v>0</v>
      </c>
      <c r="F53" s="3317">
        <f>SUM(F54:F56)</f>
        <v>0</v>
      </c>
      <c r="G53" s="3309">
        <f>SUM(G54:G56)</f>
        <v>0</v>
      </c>
      <c r="H53" s="3318">
        <f>SUM(H54:H56)</f>
        <v>0</v>
      </c>
      <c r="I53" s="331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829" t="s">
        <v>22</v>
      </c>
      <c r="B54" s="2395"/>
      <c r="C54" s="1987">
        <f>SUM(D54+E54)</f>
        <v>0</v>
      </c>
      <c r="D54" s="150">
        <f t="shared" si="6"/>
        <v>0</v>
      </c>
      <c r="E54" s="473">
        <f t="shared" si="6"/>
        <v>0</v>
      </c>
      <c r="F54" s="1973"/>
      <c r="G54" s="253"/>
      <c r="H54" s="1610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2066" t="s">
        <v>62</v>
      </c>
      <c r="B57" s="2067"/>
      <c r="C57" s="2067"/>
      <c r="D57" s="2067"/>
      <c r="E57" s="2067"/>
      <c r="F57" s="2067"/>
      <c r="G57" s="2067"/>
      <c r="H57" s="2067"/>
      <c r="I57" s="2067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3273" t="s">
        <v>63</v>
      </c>
      <c r="B58" s="3274"/>
      <c r="C58" s="3273" t="s">
        <v>64</v>
      </c>
      <c r="D58" s="3274"/>
      <c r="E58" s="3275"/>
      <c r="F58" s="3279" t="s">
        <v>65</v>
      </c>
      <c r="G58" s="3320"/>
      <c r="H58" s="3320"/>
      <c r="I58" s="3320"/>
      <c r="J58" s="3320"/>
      <c r="K58" s="3320"/>
      <c r="L58" s="3320"/>
      <c r="M58" s="3320"/>
      <c r="N58" s="3320"/>
      <c r="O58" s="3281"/>
      <c r="P58" s="3321" t="s">
        <v>66</v>
      </c>
      <c r="Q58" s="3275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931"/>
      <c r="D59" s="3186"/>
      <c r="E59" s="3152"/>
      <c r="F59" s="3279" t="s">
        <v>68</v>
      </c>
      <c r="G59" s="3280"/>
      <c r="H59" s="3320" t="s">
        <v>69</v>
      </c>
      <c r="I59" s="3280"/>
      <c r="J59" s="3320" t="s">
        <v>70</v>
      </c>
      <c r="K59" s="3320"/>
      <c r="L59" s="3279" t="s">
        <v>71</v>
      </c>
      <c r="M59" s="3280"/>
      <c r="N59" s="3279" t="s">
        <v>72</v>
      </c>
      <c r="O59" s="3281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931"/>
      <c r="B60" s="3186"/>
      <c r="C60" s="3285" t="s">
        <v>17</v>
      </c>
      <c r="D60" s="3283" t="s">
        <v>18</v>
      </c>
      <c r="E60" s="3284" t="s">
        <v>19</v>
      </c>
      <c r="F60" s="3285" t="s">
        <v>18</v>
      </c>
      <c r="G60" s="3284" t="s">
        <v>19</v>
      </c>
      <c r="H60" s="3285" t="s">
        <v>18</v>
      </c>
      <c r="I60" s="3284" t="s">
        <v>19</v>
      </c>
      <c r="J60" s="3285" t="s">
        <v>18</v>
      </c>
      <c r="K60" s="3322" t="s">
        <v>19</v>
      </c>
      <c r="L60" s="3285" t="s">
        <v>18</v>
      </c>
      <c r="M60" s="3284" t="s">
        <v>19</v>
      </c>
      <c r="N60" s="3285" t="s">
        <v>18</v>
      </c>
      <c r="O60" s="3286" t="s">
        <v>19</v>
      </c>
      <c r="P60" s="3200"/>
      <c r="Q60" s="3152"/>
      <c r="R60" s="3"/>
      <c r="S60" s="3"/>
      <c r="T60" s="3"/>
      <c r="U60" s="3"/>
      <c r="V60" s="3"/>
      <c r="W60" s="3"/>
      <c r="X60" s="3"/>
      <c r="Y60" s="3"/>
      <c r="Z60" s="3"/>
      <c r="AA60" s="3323"/>
      <c r="AB60" s="3324"/>
    </row>
    <row r="61" spans="1:130" ht="16.350000000000001" customHeight="1" x14ac:dyDescent="0.25">
      <c r="A61" s="3305" t="s">
        <v>73</v>
      </c>
      <c r="B61" s="3306"/>
      <c r="C61" s="3315">
        <f t="shared" ref="C61:C67" si="7">SUM(D61+E61)</f>
        <v>0</v>
      </c>
      <c r="D61" s="3316">
        <f>SUM(F61+H61+J61+L61+N61)</f>
        <v>0</v>
      </c>
      <c r="E61" s="3289">
        <f>SUM(G61+I61+K61+M61+O61)</f>
        <v>0</v>
      </c>
      <c r="F61" s="3290"/>
      <c r="G61" s="3291"/>
      <c r="H61" s="3325"/>
      <c r="I61" s="3291"/>
      <c r="J61" s="3325"/>
      <c r="K61" s="3326"/>
      <c r="L61" s="3290"/>
      <c r="M61" s="3291"/>
      <c r="N61" s="3290"/>
      <c r="O61" s="3293"/>
      <c r="P61" s="3327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3328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836" t="s">
        <v>74</v>
      </c>
      <c r="B62" s="2836"/>
      <c r="C62" s="1849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973"/>
      <c r="G62" s="73"/>
      <c r="H62" s="160"/>
      <c r="I62" s="73"/>
      <c r="J62" s="160"/>
      <c r="K62" s="161"/>
      <c r="L62" s="516"/>
      <c r="M62" s="163"/>
      <c r="N62" s="516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3329"/>
      <c r="AB62" s="3328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3329"/>
      <c r="AB63" s="3328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3330"/>
      <c r="G64" s="3331"/>
      <c r="H64" s="176"/>
      <c r="I64" s="3331"/>
      <c r="J64" s="176"/>
      <c r="K64" s="512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3332"/>
      <c r="AB64" s="3328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513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512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2119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513">
        <f t="shared" si="7"/>
        <v>0</v>
      </c>
      <c r="D66" s="89">
        <f t="shared" ref="D66:D67" si="12">SUM(J66+L66+N66)</f>
        <v>0</v>
      </c>
      <c r="E66" s="419">
        <f>SUM(K66+M66+O66)</f>
        <v>0</v>
      </c>
      <c r="F66" s="183"/>
      <c r="G66" s="184"/>
      <c r="H66" s="183"/>
      <c r="I66" s="184"/>
      <c r="J66" s="176"/>
      <c r="K66" s="512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2119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673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612"/>
      <c r="M67" s="1994"/>
      <c r="N67" s="2112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2119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333"/>
      <c r="V68" s="3333"/>
      <c r="W68" s="3333"/>
      <c r="X68" s="3333"/>
      <c r="Y68" s="3333"/>
      <c r="Z68" s="3332"/>
      <c r="AA68" s="3332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3332"/>
      <c r="V69" s="3332"/>
      <c r="W69" s="3332"/>
      <c r="X69" s="3332"/>
      <c r="Y69" s="3332"/>
      <c r="Z69" s="3332"/>
      <c r="AA69" s="3332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3334" t="s">
        <v>82</v>
      </c>
      <c r="B70" s="3334"/>
      <c r="C70" s="3334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3332"/>
      <c r="S70" s="3332"/>
      <c r="T70" s="3332"/>
      <c r="U70" s="3332"/>
      <c r="V70" s="3332"/>
      <c r="W70" s="3332"/>
      <c r="X70" s="3332"/>
      <c r="Y70" s="3332"/>
      <c r="Z70" s="3332"/>
      <c r="AA70" s="3332"/>
    </row>
    <row r="71" spans="1:130" ht="16.350000000000001" customHeight="1" x14ac:dyDescent="0.25">
      <c r="A71" s="2923"/>
      <c r="B71" s="2923"/>
      <c r="C71" s="2923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3332"/>
      <c r="S71" s="3332"/>
      <c r="T71" s="3332"/>
      <c r="U71" s="3332"/>
      <c r="V71" s="3332"/>
      <c r="W71" s="3332"/>
      <c r="X71" s="3332"/>
      <c r="Y71" s="3332"/>
      <c r="Z71" s="3332"/>
      <c r="AA71" s="3332"/>
    </row>
    <row r="72" spans="1:130" ht="16.350000000000001" customHeight="1" x14ac:dyDescent="0.25">
      <c r="A72" s="3335" t="s">
        <v>64</v>
      </c>
      <c r="B72" s="3335"/>
      <c r="C72" s="3336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3332"/>
      <c r="S72" s="3332"/>
      <c r="T72" s="3337"/>
      <c r="U72" s="3337"/>
      <c r="V72" s="3337"/>
      <c r="W72" s="3337"/>
      <c r="X72" s="3337"/>
      <c r="Y72" s="3337"/>
      <c r="Z72" s="3332"/>
      <c r="AA72" s="3332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3332"/>
      <c r="S73" s="3332"/>
      <c r="T73" s="3337"/>
      <c r="U73" s="3337"/>
      <c r="V73" s="3337"/>
      <c r="W73" s="3337"/>
      <c r="X73" s="3337"/>
      <c r="Y73" s="3337"/>
      <c r="Z73" s="3332"/>
      <c r="AA73" s="3332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3332"/>
      <c r="S74" s="3332"/>
      <c r="T74" s="3337"/>
      <c r="U74" s="3337"/>
      <c r="V74" s="3337"/>
      <c r="W74" s="3337"/>
      <c r="X74" s="3337"/>
      <c r="Y74" s="3337"/>
      <c r="Z74" s="3332"/>
      <c r="AA74" s="3332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3332"/>
      <c r="S75" s="3332"/>
      <c r="T75" s="3337"/>
      <c r="U75" s="3337"/>
      <c r="V75" s="3337"/>
      <c r="W75" s="3337"/>
      <c r="X75" s="3337"/>
      <c r="Y75" s="3337"/>
      <c r="Z75" s="3332"/>
      <c r="AA75" s="3332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3332"/>
      <c r="S76" s="3332"/>
      <c r="T76" s="3337"/>
      <c r="U76" s="3337"/>
      <c r="V76" s="3337"/>
      <c r="W76" s="3337"/>
      <c r="X76" s="3337"/>
      <c r="Y76" s="3337"/>
      <c r="Z76" s="3332"/>
      <c r="AA76" s="3332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3332"/>
      <c r="S77" s="3332"/>
      <c r="T77" s="3332"/>
      <c r="U77" s="3337"/>
      <c r="V77" s="3337"/>
      <c r="W77" s="3337"/>
      <c r="X77" s="3337"/>
      <c r="Y77" s="3337"/>
      <c r="Z77" s="3332"/>
      <c r="AA77" s="3332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3338" t="s">
        <v>87</v>
      </c>
      <c r="B78" s="3339"/>
      <c r="C78" s="3340" t="s">
        <v>88</v>
      </c>
      <c r="D78" s="3340" t="s">
        <v>38</v>
      </c>
      <c r="E78" s="3340" t="s">
        <v>89</v>
      </c>
      <c r="F78" s="3340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3332"/>
      <c r="S78" s="3332"/>
      <c r="T78" s="3332"/>
      <c r="U78" s="3337"/>
      <c r="V78" s="3337"/>
      <c r="W78" s="3337"/>
      <c r="X78" s="3337"/>
      <c r="Y78" s="3337"/>
      <c r="Z78" s="3332"/>
      <c r="AA78" s="3332"/>
      <c r="CG78" s="10">
        <v>0</v>
      </c>
    </row>
    <row r="79" spans="1:130" ht="21.75" customHeight="1" x14ac:dyDescent="0.25">
      <c r="A79" s="3341" t="s">
        <v>91</v>
      </c>
      <c r="B79" s="3342"/>
      <c r="C79" s="3343"/>
      <c r="D79" s="3343"/>
      <c r="E79" s="3343"/>
      <c r="F79" s="3343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3332"/>
      <c r="S79" s="3332"/>
      <c r="T79" s="3332"/>
      <c r="U79" s="3337"/>
      <c r="V79" s="3337"/>
      <c r="W79" s="3337"/>
      <c r="X79" s="3337"/>
      <c r="Y79" s="3337"/>
      <c r="Z79" s="3332"/>
      <c r="AA79" s="3332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3203" t="s">
        <v>92</v>
      </c>
      <c r="B80" s="3204"/>
      <c r="C80" s="2117"/>
      <c r="D80" s="2117"/>
      <c r="E80" s="2117"/>
      <c r="F80" s="2117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332"/>
      <c r="S80" s="3332"/>
      <c r="T80" s="3332"/>
      <c r="U80" s="3332"/>
      <c r="V80" s="3332"/>
      <c r="W80" s="3332"/>
      <c r="X80" s="3332"/>
      <c r="Y80" s="3332"/>
      <c r="Z80" s="3332"/>
      <c r="AA80" s="3332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3344"/>
      <c r="J81" s="3345"/>
      <c r="K81" s="3344"/>
      <c r="L81" s="3332"/>
      <c r="M81" s="3332"/>
      <c r="N81" s="3332"/>
      <c r="O81" s="3332"/>
      <c r="P81" s="3346"/>
      <c r="Q81" s="3345"/>
      <c r="R81" s="3332"/>
      <c r="S81" s="3332"/>
      <c r="T81" s="3332"/>
      <c r="U81" s="3332"/>
      <c r="V81" s="3332"/>
      <c r="W81" s="3332"/>
      <c r="X81" s="3332"/>
      <c r="Y81" s="3332"/>
      <c r="Z81" s="3332"/>
      <c r="AA81" s="3332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3347" t="s">
        <v>94</v>
      </c>
      <c r="B82" s="3348"/>
      <c r="C82" s="3349" t="s">
        <v>88</v>
      </c>
      <c r="D82" s="3350" t="s">
        <v>95</v>
      </c>
      <c r="E82" s="3350" t="s">
        <v>96</v>
      </c>
      <c r="F82" s="3350" t="s">
        <v>97</v>
      </c>
      <c r="G82" s="215"/>
      <c r="H82" s="215"/>
      <c r="I82" s="3351"/>
      <c r="J82" s="3351"/>
      <c r="K82" s="3344"/>
      <c r="L82" s="3332"/>
      <c r="M82" s="3332"/>
      <c r="N82" s="3332"/>
      <c r="O82" s="3332"/>
      <c r="P82" s="3332"/>
      <c r="Q82" s="3332"/>
      <c r="R82" s="3352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3348" t="s">
        <v>98</v>
      </c>
      <c r="B83" s="3353" t="s">
        <v>99</v>
      </c>
      <c r="C83" s="3343"/>
      <c r="D83" s="3354"/>
      <c r="E83" s="3343"/>
      <c r="F83" s="3343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355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332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332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923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332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3345"/>
      <c r="L87" s="3356"/>
      <c r="M87" s="3356"/>
      <c r="N87" s="3332"/>
      <c r="O87" s="3332"/>
      <c r="P87" s="3332"/>
      <c r="Q87" s="3332"/>
      <c r="R87" s="3332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3357" t="s">
        <v>105</v>
      </c>
      <c r="B88" s="3348"/>
      <c r="C88" s="3338" t="s">
        <v>64</v>
      </c>
      <c r="D88" s="3358"/>
      <c r="E88" s="3339"/>
      <c r="F88" s="3338" t="s">
        <v>106</v>
      </c>
      <c r="G88" s="3339"/>
      <c r="H88" s="3338" t="s">
        <v>107</v>
      </c>
      <c r="I88" s="3339"/>
      <c r="J88" s="200"/>
      <c r="K88" s="3359"/>
      <c r="L88" s="3337"/>
      <c r="M88" s="3337"/>
      <c r="N88" s="3356"/>
      <c r="O88" s="3356"/>
      <c r="P88" s="3337"/>
      <c r="Q88" s="3337"/>
      <c r="R88" s="3332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3152"/>
      <c r="C89" s="3360" t="s">
        <v>17</v>
      </c>
      <c r="D89" s="3361" t="s">
        <v>18</v>
      </c>
      <c r="E89" s="3362" t="s">
        <v>19</v>
      </c>
      <c r="F89" s="3363" t="s">
        <v>18</v>
      </c>
      <c r="G89" s="3362" t="s">
        <v>19</v>
      </c>
      <c r="H89" s="3363" t="s">
        <v>18</v>
      </c>
      <c r="I89" s="3362" t="s">
        <v>19</v>
      </c>
      <c r="J89" s="3"/>
      <c r="K89" s="200"/>
      <c r="L89" s="3337"/>
      <c r="M89" s="3337"/>
      <c r="N89" s="3337"/>
      <c r="O89" s="3356"/>
      <c r="P89" s="3356"/>
      <c r="Q89" s="3337"/>
      <c r="R89" s="3337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3338" t="s">
        <v>64</v>
      </c>
      <c r="B90" s="3339"/>
      <c r="C90" s="3364">
        <f>SUM(C91:C95)</f>
        <v>0</v>
      </c>
      <c r="D90" s="3365">
        <f t="shared" ref="D90:I90" si="13">SUM(D91:D95)</f>
        <v>0</v>
      </c>
      <c r="E90" s="3366">
        <f t="shared" si="13"/>
        <v>0</v>
      </c>
      <c r="F90" s="3367">
        <f>SUM(F91:F95)</f>
        <v>0</v>
      </c>
      <c r="G90" s="3368">
        <f t="shared" si="13"/>
        <v>0</v>
      </c>
      <c r="H90" s="3367">
        <f t="shared" si="13"/>
        <v>0</v>
      </c>
      <c r="I90" s="3368">
        <f t="shared" si="13"/>
        <v>0</v>
      </c>
      <c r="J90" s="19"/>
      <c r="K90" s="19"/>
      <c r="L90" s="3346"/>
      <c r="M90" s="3337"/>
      <c r="N90" s="3337"/>
      <c r="O90" s="3356"/>
      <c r="P90" s="3356"/>
      <c r="Q90" s="3369"/>
      <c r="R90" s="3369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3370" t="s">
        <v>22</v>
      </c>
      <c r="B91" s="3371"/>
      <c r="C91" s="3372">
        <f>SUM(D91+E91)</f>
        <v>0</v>
      </c>
      <c r="D91" s="3373">
        <f>SUM(F91+H91)</f>
        <v>0</v>
      </c>
      <c r="E91" s="3304">
        <f t="shared" ref="D91:E95" si="14">SUM(G91+I91)</f>
        <v>0</v>
      </c>
      <c r="F91" s="3374"/>
      <c r="G91" s="3267"/>
      <c r="H91" s="3374"/>
      <c r="I91" s="3267"/>
      <c r="J91" s="200"/>
      <c r="K91" s="200"/>
      <c r="L91" s="3375"/>
      <c r="M91" s="3375"/>
      <c r="N91" s="3375"/>
      <c r="O91" s="3376"/>
      <c r="P91" s="3376"/>
      <c r="Q91" s="3377"/>
      <c r="R91" s="3377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2009">
        <f>SUM(D92+E92)</f>
        <v>0</v>
      </c>
      <c r="D92" s="251">
        <f t="shared" si="14"/>
        <v>0</v>
      </c>
      <c r="E92" s="252">
        <f t="shared" si="14"/>
        <v>0</v>
      </c>
      <c r="F92" s="1973"/>
      <c r="G92" s="253"/>
      <c r="H92" s="1973"/>
      <c r="I92" s="253"/>
      <c r="J92" s="200"/>
      <c r="K92" s="200"/>
      <c r="L92" s="3375"/>
      <c r="M92" s="3375"/>
      <c r="N92" s="3375"/>
      <c r="O92" s="3376"/>
      <c r="P92" s="3376"/>
      <c r="Q92" s="3377"/>
      <c r="R92" s="3377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2009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3375"/>
      <c r="M93" s="3375"/>
      <c r="N93" s="3375"/>
      <c r="O93" s="3376"/>
      <c r="P93" s="3376"/>
      <c r="Q93" s="3377"/>
      <c r="R93" s="3377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3337"/>
      <c r="M94" s="3337"/>
      <c r="N94" s="3337"/>
      <c r="O94" s="3356"/>
      <c r="P94" s="3356"/>
      <c r="Q94" s="3369"/>
      <c r="R94" s="3369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3337"/>
      <c r="M95" s="3337"/>
      <c r="N95" s="3337"/>
      <c r="O95" s="3356"/>
      <c r="P95" s="3356"/>
      <c r="Q95" s="3369"/>
      <c r="R95" s="3369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3378" t="s">
        <v>112</v>
      </c>
      <c r="B98" s="3311"/>
      <c r="C98" s="3347" t="s">
        <v>113</v>
      </c>
      <c r="D98" s="3274"/>
      <c r="E98" s="3275"/>
      <c r="F98" s="3379" t="s">
        <v>28</v>
      </c>
      <c r="G98" s="3380"/>
      <c r="H98" s="3380"/>
      <c r="I98" s="3380"/>
      <c r="J98" s="3380"/>
      <c r="K98" s="3380"/>
      <c r="L98" s="3380"/>
      <c r="M98" s="3380"/>
      <c r="N98" s="3380"/>
      <c r="O98" s="3380"/>
      <c r="P98" s="3380"/>
      <c r="Q98" s="3380"/>
      <c r="R98" s="3380"/>
      <c r="S98" s="3380"/>
      <c r="T98" s="3380"/>
      <c r="U98" s="3381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431"/>
      <c r="D99" s="2259"/>
      <c r="E99" s="3152"/>
      <c r="F99" s="3338" t="s">
        <v>114</v>
      </c>
      <c r="G99" s="3358"/>
      <c r="H99" s="3338" t="s">
        <v>115</v>
      </c>
      <c r="I99" s="3339"/>
      <c r="J99" s="3338" t="s">
        <v>116</v>
      </c>
      <c r="K99" s="3339"/>
      <c r="L99" s="3338" t="s">
        <v>117</v>
      </c>
      <c r="M99" s="3339"/>
      <c r="N99" s="3338" t="s">
        <v>118</v>
      </c>
      <c r="O99" s="3339"/>
      <c r="P99" s="3338" t="s">
        <v>119</v>
      </c>
      <c r="Q99" s="3339"/>
      <c r="R99" s="3338" t="s">
        <v>120</v>
      </c>
      <c r="S99" s="3339"/>
      <c r="T99" s="3338" t="s">
        <v>121</v>
      </c>
      <c r="U99" s="3339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429"/>
      <c r="B100" s="3151"/>
      <c r="C100" s="3360" t="s">
        <v>17</v>
      </c>
      <c r="D100" s="3382" t="s">
        <v>18</v>
      </c>
      <c r="E100" s="2065" t="s">
        <v>19</v>
      </c>
      <c r="F100" s="3363" t="s">
        <v>18</v>
      </c>
      <c r="G100" s="3383" t="s">
        <v>19</v>
      </c>
      <c r="H100" s="3363" t="s">
        <v>18</v>
      </c>
      <c r="I100" s="3300" t="s">
        <v>19</v>
      </c>
      <c r="J100" s="3363" t="s">
        <v>18</v>
      </c>
      <c r="K100" s="3300" t="s">
        <v>19</v>
      </c>
      <c r="L100" s="3363" t="s">
        <v>18</v>
      </c>
      <c r="M100" s="3300" t="s">
        <v>19</v>
      </c>
      <c r="N100" s="3363" t="s">
        <v>18</v>
      </c>
      <c r="O100" s="3300" t="s">
        <v>19</v>
      </c>
      <c r="P100" s="3363" t="s">
        <v>18</v>
      </c>
      <c r="Q100" s="3300" t="s">
        <v>19</v>
      </c>
      <c r="R100" s="3363" t="s">
        <v>18</v>
      </c>
      <c r="S100" s="3300" t="s">
        <v>19</v>
      </c>
      <c r="T100" s="3363" t="s">
        <v>18</v>
      </c>
      <c r="U100" s="3300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3384" t="s">
        <v>122</v>
      </c>
      <c r="B101" s="3384"/>
      <c r="C101" s="3385">
        <f>SUM(D101+E101)</f>
        <v>0</v>
      </c>
      <c r="D101" s="44">
        <f>+H101+J101+L101+N101+P101+R101+T101</f>
        <v>0</v>
      </c>
      <c r="E101" s="3386">
        <f>+I101+K101+M101+O101+Q101+S101+U101</f>
        <v>0</v>
      </c>
      <c r="F101" s="3387"/>
      <c r="G101" s="3388"/>
      <c r="H101" s="3266"/>
      <c r="I101" s="96"/>
      <c r="J101" s="3266"/>
      <c r="K101" s="96"/>
      <c r="L101" s="3266"/>
      <c r="M101" s="96"/>
      <c r="N101" s="3266"/>
      <c r="O101" s="96"/>
      <c r="P101" s="3389"/>
      <c r="Q101" s="96"/>
      <c r="R101" s="3389"/>
      <c r="S101" s="96"/>
      <c r="T101" s="3389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3334" t="s">
        <v>128</v>
      </c>
      <c r="B107" s="3390" t="s">
        <v>129</v>
      </c>
      <c r="C107" s="3391">
        <f t="shared" si="15"/>
        <v>0</v>
      </c>
      <c r="D107" s="3392">
        <f>SUM(F107+H107+J107+L107+N107+P107+R107+T107)</f>
        <v>0</v>
      </c>
      <c r="E107" s="3386">
        <f>SUM(G107+I107+K107+M107+O107+Q107+S107+U107)</f>
        <v>0</v>
      </c>
      <c r="F107" s="3266"/>
      <c r="G107" s="3393"/>
      <c r="H107" s="3266"/>
      <c r="I107" s="3394"/>
      <c r="J107" s="3266"/>
      <c r="K107" s="96"/>
      <c r="L107" s="3266"/>
      <c r="M107" s="96"/>
      <c r="N107" s="3266"/>
      <c r="O107" s="3394"/>
      <c r="P107" s="3266"/>
      <c r="Q107" s="3394"/>
      <c r="R107" s="3266"/>
      <c r="S107" s="3394"/>
      <c r="T107" s="3266"/>
      <c r="U107" s="3394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422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980"/>
      <c r="K110" s="980"/>
      <c r="L110" s="981"/>
      <c r="M110" s="982"/>
      <c r="N110" s="983"/>
      <c r="O110" s="297"/>
      <c r="P110" s="983"/>
      <c r="Q110" s="2015"/>
      <c r="R110" s="985"/>
      <c r="S110" s="985"/>
      <c r="T110" s="983"/>
      <c r="U110" s="983"/>
      <c r="V110" s="983"/>
      <c r="W110" s="297"/>
      <c r="X110" s="983"/>
      <c r="Y110" s="297"/>
      <c r="Z110" s="986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3151"/>
    </row>
    <row r="112" spans="1:130" ht="16.350000000000001" customHeight="1" x14ac:dyDescent="0.25">
      <c r="A112" s="2379"/>
      <c r="B112" s="2379"/>
      <c r="C112" s="3091"/>
      <c r="D112" s="2259"/>
      <c r="E112" s="3152"/>
      <c r="F112" s="3358" t="s">
        <v>133</v>
      </c>
      <c r="G112" s="3339"/>
      <c r="H112" s="3338" t="s">
        <v>134</v>
      </c>
      <c r="I112" s="3339"/>
      <c r="J112" s="3338" t="s">
        <v>135</v>
      </c>
      <c r="K112" s="3339"/>
      <c r="L112" s="3358" t="s">
        <v>136</v>
      </c>
      <c r="M112" s="3339"/>
      <c r="N112" s="3338" t="s">
        <v>137</v>
      </c>
      <c r="O112" s="3339"/>
      <c r="P112" s="3338" t="s">
        <v>138</v>
      </c>
      <c r="Q112" s="3339"/>
      <c r="R112" s="3338" t="s">
        <v>139</v>
      </c>
      <c r="S112" s="3339"/>
      <c r="T112" s="3338" t="s">
        <v>140</v>
      </c>
      <c r="U112" s="3339"/>
      <c r="V112" s="3338" t="s">
        <v>141</v>
      </c>
      <c r="W112" s="3339"/>
      <c r="X112" s="3338" t="s">
        <v>142</v>
      </c>
      <c r="Y112" s="3339"/>
      <c r="Z112" s="3395" t="s">
        <v>143</v>
      </c>
      <c r="AA112" s="3396"/>
    </row>
    <row r="113" spans="1:28" ht="16.350000000000001" customHeight="1" x14ac:dyDescent="0.25">
      <c r="A113" s="3397"/>
      <c r="B113" s="3397"/>
      <c r="C113" s="3363" t="s">
        <v>17</v>
      </c>
      <c r="D113" s="3382" t="s">
        <v>18</v>
      </c>
      <c r="E113" s="3398" t="s">
        <v>19</v>
      </c>
      <c r="F113" s="3361" t="s">
        <v>18</v>
      </c>
      <c r="G113" s="2065" t="s">
        <v>19</v>
      </c>
      <c r="H113" s="3363" t="s">
        <v>18</v>
      </c>
      <c r="I113" s="2065" t="s">
        <v>19</v>
      </c>
      <c r="J113" s="3363" t="s">
        <v>18</v>
      </c>
      <c r="K113" s="2065" t="s">
        <v>19</v>
      </c>
      <c r="L113" s="3361" t="s">
        <v>18</v>
      </c>
      <c r="M113" s="2065" t="s">
        <v>19</v>
      </c>
      <c r="N113" s="3363" t="s">
        <v>18</v>
      </c>
      <c r="O113" s="2065" t="s">
        <v>19</v>
      </c>
      <c r="P113" s="3363" t="s">
        <v>18</v>
      </c>
      <c r="Q113" s="2065" t="s">
        <v>19</v>
      </c>
      <c r="R113" s="3363" t="s">
        <v>18</v>
      </c>
      <c r="S113" s="3340" t="s">
        <v>19</v>
      </c>
      <c r="T113" s="3363" t="s">
        <v>18</v>
      </c>
      <c r="U113" s="2065" t="s">
        <v>19</v>
      </c>
      <c r="V113" s="3363" t="s">
        <v>18</v>
      </c>
      <c r="W113" s="2065" t="s">
        <v>19</v>
      </c>
      <c r="X113" s="3363" t="s">
        <v>18</v>
      </c>
      <c r="Y113" s="2065" t="s">
        <v>19</v>
      </c>
      <c r="Z113" s="3399" t="s">
        <v>18</v>
      </c>
      <c r="AA113" s="309" t="s">
        <v>19</v>
      </c>
      <c r="AB113" s="480"/>
    </row>
    <row r="114" spans="1:28" ht="16.350000000000001" customHeight="1" x14ac:dyDescent="0.25">
      <c r="A114" s="3400" t="s">
        <v>144</v>
      </c>
      <c r="B114" s="3295" t="s">
        <v>145</v>
      </c>
      <c r="C114" s="3401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3402"/>
      <c r="G114" s="3394"/>
      <c r="H114" s="3266"/>
      <c r="I114" s="96"/>
      <c r="J114" s="3266"/>
      <c r="K114" s="96"/>
      <c r="L114" s="3403"/>
      <c r="M114" s="96"/>
      <c r="N114" s="3266"/>
      <c r="O114" s="96"/>
      <c r="P114" s="3266"/>
      <c r="Q114" s="96"/>
      <c r="R114" s="3266"/>
      <c r="S114" s="96"/>
      <c r="T114" s="3266"/>
      <c r="U114" s="96"/>
      <c r="V114" s="3389"/>
      <c r="W114" s="96"/>
      <c r="X114" s="3389"/>
      <c r="Y114" s="96"/>
      <c r="Z114" s="3393"/>
      <c r="AA114" s="316"/>
    </row>
    <row r="115" spans="1:28" ht="16.350000000000001" customHeight="1" x14ac:dyDescent="0.25">
      <c r="A115" s="2771"/>
      <c r="B115" s="2064" t="s">
        <v>146</v>
      </c>
      <c r="C115" s="2009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2062" t="s">
        <v>147</v>
      </c>
      <c r="C116" s="2009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2062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2061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3400" t="s">
        <v>150</v>
      </c>
      <c r="B119" s="3295" t="s">
        <v>145</v>
      </c>
      <c r="C119" s="3401">
        <f t="shared" si="18"/>
        <v>0</v>
      </c>
      <c r="D119" s="312">
        <f t="shared" si="20"/>
        <v>0</v>
      </c>
      <c r="E119" s="313">
        <f t="shared" si="19"/>
        <v>0</v>
      </c>
      <c r="F119" s="3402"/>
      <c r="G119" s="3394"/>
      <c r="H119" s="3266"/>
      <c r="I119" s="96"/>
      <c r="J119" s="3266"/>
      <c r="K119" s="96"/>
      <c r="L119" s="3403"/>
      <c r="M119" s="96"/>
      <c r="N119" s="3266"/>
      <c r="O119" s="96"/>
      <c r="P119" s="3266"/>
      <c r="Q119" s="96"/>
      <c r="R119" s="3266"/>
      <c r="S119" s="96"/>
      <c r="T119" s="3266"/>
      <c r="U119" s="96"/>
      <c r="V119" s="3389"/>
      <c r="W119" s="96"/>
      <c r="X119" s="3389"/>
      <c r="Y119" s="96"/>
      <c r="Z119" s="3393"/>
      <c r="AA119" s="316"/>
    </row>
    <row r="120" spans="1:28" ht="16.350000000000001" customHeight="1" x14ac:dyDescent="0.25">
      <c r="A120" s="2771"/>
      <c r="B120" s="2064" t="s">
        <v>146</v>
      </c>
      <c r="C120" s="2009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2062" t="s">
        <v>147</v>
      </c>
      <c r="C121" s="2009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2062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2061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3334" t="s">
        <v>151</v>
      </c>
      <c r="B124" s="3295" t="s">
        <v>145</v>
      </c>
      <c r="C124" s="3401">
        <f t="shared" si="18"/>
        <v>0</v>
      </c>
      <c r="D124" s="312">
        <f t="shared" si="20"/>
        <v>0</v>
      </c>
      <c r="E124" s="313">
        <f t="shared" si="19"/>
        <v>0</v>
      </c>
      <c r="F124" s="3402"/>
      <c r="G124" s="3394"/>
      <c r="H124" s="3266"/>
      <c r="I124" s="96"/>
      <c r="J124" s="3266"/>
      <c r="K124" s="96"/>
      <c r="L124" s="3403"/>
      <c r="M124" s="96"/>
      <c r="N124" s="3266"/>
      <c r="O124" s="96"/>
      <c r="P124" s="3266"/>
      <c r="Q124" s="96"/>
      <c r="R124" s="3266"/>
      <c r="S124" s="96"/>
      <c r="T124" s="3266"/>
      <c r="U124" s="96"/>
      <c r="V124" s="3389"/>
      <c r="W124" s="96"/>
      <c r="X124" s="3389"/>
      <c r="Y124" s="96"/>
      <c r="Z124" s="3393"/>
      <c r="AA124" s="316"/>
    </row>
    <row r="125" spans="1:28" ht="16.350000000000001" customHeight="1" x14ac:dyDescent="0.25">
      <c r="A125" s="2379"/>
      <c r="B125" s="2064" t="s">
        <v>146</v>
      </c>
      <c r="C125" s="2009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2062" t="s">
        <v>147</v>
      </c>
      <c r="C126" s="2009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2062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3397"/>
      <c r="B128" s="2061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3400" t="s">
        <v>152</v>
      </c>
      <c r="B129" s="3295" t="s">
        <v>145</v>
      </c>
      <c r="C129" s="3401">
        <f t="shared" si="18"/>
        <v>0</v>
      </c>
      <c r="D129" s="312">
        <f t="shared" si="20"/>
        <v>0</v>
      </c>
      <c r="E129" s="313">
        <f t="shared" si="19"/>
        <v>0</v>
      </c>
      <c r="F129" s="3402"/>
      <c r="G129" s="3394"/>
      <c r="H129" s="3266"/>
      <c r="I129" s="96"/>
      <c r="J129" s="3266"/>
      <c r="K129" s="96"/>
      <c r="L129" s="3403"/>
      <c r="M129" s="96"/>
      <c r="N129" s="3266"/>
      <c r="O129" s="96"/>
      <c r="P129" s="3266"/>
      <c r="Q129" s="96"/>
      <c r="R129" s="3266"/>
      <c r="S129" s="96"/>
      <c r="T129" s="3266"/>
      <c r="U129" s="96"/>
      <c r="V129" s="3389"/>
      <c r="W129" s="96"/>
      <c r="X129" s="3389"/>
      <c r="Y129" s="96"/>
      <c r="Z129" s="3393"/>
      <c r="AA129" s="316"/>
    </row>
    <row r="130" spans="1:27" ht="16.350000000000001" customHeight="1" x14ac:dyDescent="0.25">
      <c r="A130" s="2771"/>
      <c r="B130" s="2064" t="s">
        <v>146</v>
      </c>
      <c r="C130" s="2009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2062" t="s">
        <v>147</v>
      </c>
      <c r="C131" s="2009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2062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2061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3400" t="s">
        <v>153</v>
      </c>
      <c r="B134" s="3295" t="s">
        <v>145</v>
      </c>
      <c r="C134" s="3401">
        <f t="shared" si="18"/>
        <v>0</v>
      </c>
      <c r="D134" s="312">
        <f t="shared" si="20"/>
        <v>0</v>
      </c>
      <c r="E134" s="313">
        <f t="shared" si="19"/>
        <v>0</v>
      </c>
      <c r="F134" s="3402"/>
      <c r="G134" s="3394"/>
      <c r="H134" s="3266"/>
      <c r="I134" s="96"/>
      <c r="J134" s="3266"/>
      <c r="K134" s="96"/>
      <c r="L134" s="3403"/>
      <c r="M134" s="96"/>
      <c r="N134" s="3266"/>
      <c r="O134" s="96"/>
      <c r="P134" s="3266"/>
      <c r="Q134" s="96"/>
      <c r="R134" s="3266"/>
      <c r="S134" s="96"/>
      <c r="T134" s="3266"/>
      <c r="U134" s="96"/>
      <c r="V134" s="3389"/>
      <c r="W134" s="96"/>
      <c r="X134" s="3389"/>
      <c r="Y134" s="96"/>
      <c r="Z134" s="3393"/>
      <c r="AA134" s="316"/>
    </row>
    <row r="135" spans="1:27" ht="16.350000000000001" customHeight="1" x14ac:dyDescent="0.25">
      <c r="A135" s="2771"/>
      <c r="B135" s="2064" t="s">
        <v>146</v>
      </c>
      <c r="C135" s="2009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2062" t="s">
        <v>147</v>
      </c>
      <c r="C136" s="2009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2062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2061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3334" t="s">
        <v>154</v>
      </c>
      <c r="B139" s="3295" t="s">
        <v>145</v>
      </c>
      <c r="C139" s="3401">
        <f t="shared" si="18"/>
        <v>0</v>
      </c>
      <c r="D139" s="312">
        <f t="shared" si="20"/>
        <v>0</v>
      </c>
      <c r="E139" s="313">
        <f t="shared" si="19"/>
        <v>0</v>
      </c>
      <c r="F139" s="3402"/>
      <c r="G139" s="3394"/>
      <c r="H139" s="3266"/>
      <c r="I139" s="96"/>
      <c r="J139" s="3266"/>
      <c r="K139" s="96"/>
      <c r="L139" s="3403"/>
      <c r="M139" s="96"/>
      <c r="N139" s="3266"/>
      <c r="O139" s="96"/>
      <c r="P139" s="3266"/>
      <c r="Q139" s="96"/>
      <c r="R139" s="3266"/>
      <c r="S139" s="96"/>
      <c r="T139" s="3266"/>
      <c r="U139" s="96"/>
      <c r="V139" s="3389"/>
      <c r="W139" s="96"/>
      <c r="X139" s="3389"/>
      <c r="Y139" s="96"/>
      <c r="Z139" s="3393"/>
      <c r="AA139" s="316"/>
    </row>
    <row r="140" spans="1:27" ht="16.350000000000001" customHeight="1" x14ac:dyDescent="0.25">
      <c r="A140" s="2379"/>
      <c r="B140" s="2064" t="s">
        <v>146</v>
      </c>
      <c r="C140" s="2009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2062" t="s">
        <v>147</v>
      </c>
      <c r="C141" s="2009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2062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3404" t="s">
        <v>155</v>
      </c>
      <c r="B144" s="3405"/>
      <c r="C144" s="3406">
        <f>SUM(C114:C143)</f>
        <v>0</v>
      </c>
      <c r="D144" s="3407">
        <f>SUM(D114:D143)</f>
        <v>0</v>
      </c>
      <c r="E144" s="3408">
        <f>SUM(E114:E143)</f>
        <v>0</v>
      </c>
      <c r="F144" s="3409">
        <f>SUM(F114:F143)</f>
        <v>0</v>
      </c>
      <c r="G144" s="3410">
        <f t="shared" ref="G144:AA144" si="21">SUM(G114:G143)</f>
        <v>0</v>
      </c>
      <c r="H144" s="3409">
        <f t="shared" si="21"/>
        <v>0</v>
      </c>
      <c r="I144" s="3410">
        <f t="shared" si="21"/>
        <v>0</v>
      </c>
      <c r="J144" s="3409">
        <f t="shared" si="21"/>
        <v>0</v>
      </c>
      <c r="K144" s="3410">
        <f t="shared" si="21"/>
        <v>0</v>
      </c>
      <c r="L144" s="3409">
        <f t="shared" si="21"/>
        <v>0</v>
      </c>
      <c r="M144" s="3410">
        <f t="shared" si="21"/>
        <v>0</v>
      </c>
      <c r="N144" s="3409">
        <f t="shared" si="21"/>
        <v>0</v>
      </c>
      <c r="O144" s="3410">
        <f t="shared" si="21"/>
        <v>0</v>
      </c>
      <c r="P144" s="3409">
        <f t="shared" si="21"/>
        <v>0</v>
      </c>
      <c r="Q144" s="3410">
        <f t="shared" si="21"/>
        <v>0</v>
      </c>
      <c r="R144" s="3409">
        <f t="shared" si="21"/>
        <v>0</v>
      </c>
      <c r="S144" s="3410">
        <f t="shared" si="21"/>
        <v>0</v>
      </c>
      <c r="T144" s="3409">
        <f t="shared" si="21"/>
        <v>0</v>
      </c>
      <c r="U144" s="3410">
        <f t="shared" si="21"/>
        <v>0</v>
      </c>
      <c r="V144" s="3409">
        <f t="shared" si="21"/>
        <v>0</v>
      </c>
      <c r="W144" s="3410">
        <f t="shared" si="21"/>
        <v>0</v>
      </c>
      <c r="X144" s="3409">
        <f t="shared" si="21"/>
        <v>0</v>
      </c>
      <c r="Y144" s="3410">
        <f t="shared" si="21"/>
        <v>0</v>
      </c>
      <c r="Z144" s="3411">
        <f t="shared" si="21"/>
        <v>0</v>
      </c>
      <c r="AA144" s="3412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2064" t="s">
        <v>146</v>
      </c>
      <c r="C146" s="2009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1973"/>
      <c r="I146" s="73"/>
      <c r="J146" s="1973"/>
      <c r="K146" s="73"/>
      <c r="L146" s="348"/>
      <c r="M146" s="73"/>
      <c r="N146" s="1973"/>
      <c r="O146" s="73"/>
      <c r="P146" s="1973"/>
      <c r="Q146" s="73"/>
      <c r="R146" s="1973"/>
      <c r="S146" s="73"/>
      <c r="T146" s="1973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2062" t="s">
        <v>147</v>
      </c>
      <c r="C147" s="2009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1973"/>
      <c r="I147" s="73"/>
      <c r="J147" s="1973"/>
      <c r="K147" s="73"/>
      <c r="L147" s="348"/>
      <c r="M147" s="73"/>
      <c r="N147" s="1973"/>
      <c r="O147" s="73"/>
      <c r="P147" s="1973"/>
      <c r="Q147" s="73"/>
      <c r="R147" s="1973"/>
      <c r="S147" s="73"/>
      <c r="T147" s="1973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2062" t="s">
        <v>148</v>
      </c>
      <c r="C148" s="2009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1973"/>
      <c r="I148" s="73"/>
      <c r="J148" s="1973"/>
      <c r="K148" s="73"/>
      <c r="L148" s="348"/>
      <c r="M148" s="73"/>
      <c r="N148" s="1973"/>
      <c r="O148" s="73"/>
      <c r="P148" s="1973"/>
      <c r="Q148" s="73"/>
      <c r="R148" s="1973"/>
      <c r="S148" s="73"/>
      <c r="T148" s="1973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3347" t="s">
        <v>157</v>
      </c>
      <c r="B150" s="3295" t="s">
        <v>145</v>
      </c>
      <c r="C150" s="3401">
        <f t="shared" si="23"/>
        <v>0</v>
      </c>
      <c r="D150" s="312">
        <f t="shared" si="24"/>
        <v>0</v>
      </c>
      <c r="E150" s="313">
        <f t="shared" si="22"/>
        <v>0</v>
      </c>
      <c r="F150" s="3402"/>
      <c r="G150" s="3394"/>
      <c r="H150" s="3266"/>
      <c r="I150" s="96"/>
      <c r="J150" s="3266"/>
      <c r="K150" s="96"/>
      <c r="L150" s="3403"/>
      <c r="M150" s="96"/>
      <c r="N150" s="3266"/>
      <c r="O150" s="96"/>
      <c r="P150" s="3266"/>
      <c r="Q150" s="96"/>
      <c r="R150" s="3266"/>
      <c r="S150" s="96"/>
      <c r="T150" s="3266"/>
      <c r="U150" s="96"/>
      <c r="V150" s="3389"/>
      <c r="W150" s="96"/>
      <c r="X150" s="3389"/>
      <c r="Y150" s="96"/>
      <c r="Z150" s="3393"/>
      <c r="AA150" s="316"/>
    </row>
    <row r="151" spans="1:130" ht="16.350000000000001" customHeight="1" x14ac:dyDescent="0.25">
      <c r="A151" s="2380"/>
      <c r="B151" s="2064" t="s">
        <v>146</v>
      </c>
      <c r="C151" s="2009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1973"/>
      <c r="I151" s="73"/>
      <c r="J151" s="1973"/>
      <c r="K151" s="73"/>
      <c r="L151" s="348"/>
      <c r="M151" s="73"/>
      <c r="N151" s="1973"/>
      <c r="O151" s="73"/>
      <c r="P151" s="1973"/>
      <c r="Q151" s="73"/>
      <c r="R151" s="1973"/>
      <c r="S151" s="73"/>
      <c r="T151" s="1973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2062" t="s">
        <v>147</v>
      </c>
      <c r="C152" s="2009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1973"/>
      <c r="I152" s="73"/>
      <c r="J152" s="1973"/>
      <c r="K152" s="73"/>
      <c r="L152" s="348"/>
      <c r="M152" s="73"/>
      <c r="N152" s="1973"/>
      <c r="O152" s="73"/>
      <c r="P152" s="1973"/>
      <c r="Q152" s="73"/>
      <c r="R152" s="1973"/>
      <c r="S152" s="73"/>
      <c r="T152" s="1973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2062" t="s">
        <v>148</v>
      </c>
      <c r="C153" s="2009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1973"/>
      <c r="I153" s="73"/>
      <c r="J153" s="1973"/>
      <c r="K153" s="73"/>
      <c r="L153" s="348"/>
      <c r="M153" s="73"/>
      <c r="N153" s="1973"/>
      <c r="O153" s="73"/>
      <c r="P153" s="1973"/>
      <c r="Q153" s="73"/>
      <c r="R153" s="1973"/>
      <c r="S153" s="73"/>
      <c r="T153" s="1973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3091"/>
      <c r="B154" s="2061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2024"/>
      <c r="G154" s="2025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3413"/>
      <c r="W154" s="368"/>
      <c r="X154" s="3413"/>
      <c r="Y154" s="368"/>
      <c r="Z154" s="371"/>
      <c r="AA154" s="372"/>
    </row>
    <row r="155" spans="1:130" ht="16.350000000000001" customHeight="1" x14ac:dyDescent="0.25">
      <c r="A155" s="3404" t="s">
        <v>155</v>
      </c>
      <c r="B155" s="3405"/>
      <c r="C155" s="3406">
        <f>SUM(C145:C154)</f>
        <v>0</v>
      </c>
      <c r="D155" s="3407">
        <f>SUM(D145:D154)</f>
        <v>0</v>
      </c>
      <c r="E155" s="3408">
        <f>SUM(E145:E154)</f>
        <v>0</v>
      </c>
      <c r="F155" s="3406">
        <f>SUM(F145:F154)</f>
        <v>0</v>
      </c>
      <c r="G155" s="3410">
        <f t="shared" ref="G155:AA155" si="25">SUM(G145:G154)</f>
        <v>0</v>
      </c>
      <c r="H155" s="3406">
        <f t="shared" si="25"/>
        <v>0</v>
      </c>
      <c r="I155" s="3410">
        <f t="shared" si="25"/>
        <v>0</v>
      </c>
      <c r="J155" s="3406">
        <f t="shared" si="25"/>
        <v>0</v>
      </c>
      <c r="K155" s="3410">
        <f t="shared" si="25"/>
        <v>0</v>
      </c>
      <c r="L155" s="3406">
        <f t="shared" si="25"/>
        <v>0</v>
      </c>
      <c r="M155" s="3410">
        <f t="shared" si="25"/>
        <v>0</v>
      </c>
      <c r="N155" s="3406">
        <f t="shared" si="25"/>
        <v>0</v>
      </c>
      <c r="O155" s="3410">
        <f t="shared" si="25"/>
        <v>0</v>
      </c>
      <c r="P155" s="3406">
        <f t="shared" si="25"/>
        <v>0</v>
      </c>
      <c r="Q155" s="3410">
        <f t="shared" si="25"/>
        <v>0</v>
      </c>
      <c r="R155" s="3406">
        <f t="shared" si="25"/>
        <v>0</v>
      </c>
      <c r="S155" s="3410">
        <f t="shared" si="25"/>
        <v>0</v>
      </c>
      <c r="T155" s="3406">
        <f t="shared" si="25"/>
        <v>0</v>
      </c>
      <c r="U155" s="3410">
        <f t="shared" si="25"/>
        <v>0</v>
      </c>
      <c r="V155" s="3406">
        <f t="shared" si="25"/>
        <v>0</v>
      </c>
      <c r="W155" s="3410">
        <f t="shared" si="25"/>
        <v>0</v>
      </c>
      <c r="X155" s="3406">
        <f t="shared" si="25"/>
        <v>0</v>
      </c>
      <c r="Y155" s="3410">
        <f t="shared" si="25"/>
        <v>0</v>
      </c>
      <c r="Z155" s="3414">
        <f t="shared" si="25"/>
        <v>0</v>
      </c>
      <c r="AA155" s="3412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3274" t="s">
        <v>21</v>
      </c>
      <c r="B157" s="3275"/>
      <c r="C157" s="3347" t="s">
        <v>64</v>
      </c>
      <c r="D157" s="3274"/>
      <c r="E157" s="3275"/>
      <c r="F157" s="3338" t="s">
        <v>28</v>
      </c>
      <c r="G157" s="3358"/>
      <c r="H157" s="3358"/>
      <c r="I157" s="3358"/>
      <c r="J157" s="3358"/>
      <c r="K157" s="3358"/>
      <c r="L157" s="3358"/>
      <c r="M157" s="3358"/>
      <c r="N157" s="3358"/>
      <c r="O157" s="3358"/>
      <c r="P157" s="3358"/>
      <c r="Q157" s="3358"/>
      <c r="R157" s="3358"/>
      <c r="S157" s="3358"/>
      <c r="T157" s="3358"/>
      <c r="U157" s="3358"/>
      <c r="V157" s="3358"/>
      <c r="W157" s="3358"/>
      <c r="X157" s="3358"/>
      <c r="Y157" s="3358"/>
      <c r="Z157" s="3358"/>
      <c r="AA157" s="3358"/>
      <c r="AB157" s="3358"/>
      <c r="AC157" s="3358"/>
      <c r="AD157" s="3358"/>
      <c r="AE157" s="3358"/>
      <c r="AF157" s="3358"/>
      <c r="AG157" s="3358"/>
      <c r="AH157" s="3358"/>
      <c r="AI157" s="3358"/>
      <c r="AJ157" s="3358"/>
      <c r="AK157" s="3358"/>
      <c r="AL157" s="3358"/>
      <c r="AM157" s="3339"/>
    </row>
    <row r="158" spans="1:130" ht="16.350000000000001" customHeight="1" x14ac:dyDescent="0.25">
      <c r="A158" s="2228"/>
      <c r="B158" s="2204"/>
      <c r="C158" s="3091"/>
      <c r="D158" s="2259"/>
      <c r="E158" s="3152"/>
      <c r="F158" s="3338" t="s">
        <v>159</v>
      </c>
      <c r="G158" s="3339"/>
      <c r="H158" s="3338" t="s">
        <v>160</v>
      </c>
      <c r="I158" s="3339"/>
      <c r="J158" s="3338" t="s">
        <v>137</v>
      </c>
      <c r="K158" s="3339"/>
      <c r="L158" s="3415" t="s">
        <v>138</v>
      </c>
      <c r="M158" s="3416"/>
      <c r="N158" s="3416" t="s">
        <v>139</v>
      </c>
      <c r="O158" s="3417"/>
      <c r="P158" s="3338" t="s">
        <v>161</v>
      </c>
      <c r="Q158" s="3339"/>
      <c r="R158" s="3358" t="s">
        <v>162</v>
      </c>
      <c r="S158" s="3339"/>
      <c r="T158" s="3358" t="s">
        <v>163</v>
      </c>
      <c r="U158" s="3339"/>
      <c r="V158" s="3338" t="s">
        <v>164</v>
      </c>
      <c r="W158" s="3339"/>
      <c r="X158" s="3358" t="s">
        <v>165</v>
      </c>
      <c r="Y158" s="3339"/>
      <c r="Z158" s="3418" t="s">
        <v>166</v>
      </c>
      <c r="AA158" s="3396"/>
      <c r="AB158" s="3418" t="s">
        <v>167</v>
      </c>
      <c r="AC158" s="3396"/>
      <c r="AD158" s="3418" t="s">
        <v>168</v>
      </c>
      <c r="AE158" s="3396"/>
      <c r="AF158" s="3418" t="s">
        <v>141</v>
      </c>
      <c r="AG158" s="3396"/>
      <c r="AH158" s="3418" t="s">
        <v>169</v>
      </c>
      <c r="AI158" s="3396"/>
      <c r="AJ158" s="3418" t="s">
        <v>170</v>
      </c>
      <c r="AK158" s="3396"/>
      <c r="AL158" s="3395" t="s">
        <v>143</v>
      </c>
      <c r="AM158" s="3396"/>
    </row>
    <row r="159" spans="1:130" ht="16.350000000000001" customHeight="1" x14ac:dyDescent="0.25">
      <c r="A159" s="2259"/>
      <c r="B159" s="3152"/>
      <c r="C159" s="3360" t="s">
        <v>17</v>
      </c>
      <c r="D159" s="3419" t="s">
        <v>18</v>
      </c>
      <c r="E159" s="2058" t="s">
        <v>19</v>
      </c>
      <c r="F159" s="3420" t="s">
        <v>18</v>
      </c>
      <c r="G159" s="2058" t="s">
        <v>19</v>
      </c>
      <c r="H159" s="3420" t="s">
        <v>18</v>
      </c>
      <c r="I159" s="2058" t="s">
        <v>19</v>
      </c>
      <c r="J159" s="3420" t="s">
        <v>18</v>
      </c>
      <c r="K159" s="2058" t="s">
        <v>19</v>
      </c>
      <c r="L159" s="3363" t="s">
        <v>18</v>
      </c>
      <c r="M159" s="380" t="s">
        <v>19</v>
      </c>
      <c r="N159" s="3382" t="s">
        <v>18</v>
      </c>
      <c r="O159" s="3398" t="s">
        <v>19</v>
      </c>
      <c r="P159" s="3382" t="s">
        <v>18</v>
      </c>
      <c r="Q159" s="3398" t="s">
        <v>19</v>
      </c>
      <c r="R159" s="3361" t="s">
        <v>18</v>
      </c>
      <c r="S159" s="2065" t="s">
        <v>19</v>
      </c>
      <c r="T159" s="3361" t="s">
        <v>18</v>
      </c>
      <c r="U159" s="2065" t="s">
        <v>19</v>
      </c>
      <c r="V159" s="3363" t="s">
        <v>18</v>
      </c>
      <c r="W159" s="2065" t="s">
        <v>19</v>
      </c>
      <c r="X159" s="3361" t="s">
        <v>18</v>
      </c>
      <c r="Y159" s="2065" t="s">
        <v>19</v>
      </c>
      <c r="Z159" s="3421" t="s">
        <v>18</v>
      </c>
      <c r="AA159" s="2028" t="s">
        <v>19</v>
      </c>
      <c r="AB159" s="3421" t="s">
        <v>18</v>
      </c>
      <c r="AC159" s="2028" t="s">
        <v>19</v>
      </c>
      <c r="AD159" s="3421" t="s">
        <v>18</v>
      </c>
      <c r="AE159" s="2028" t="s">
        <v>19</v>
      </c>
      <c r="AF159" s="3421" t="s">
        <v>18</v>
      </c>
      <c r="AG159" s="2028" t="s">
        <v>19</v>
      </c>
      <c r="AH159" s="3421" t="s">
        <v>18</v>
      </c>
      <c r="AI159" s="2028" t="s">
        <v>19</v>
      </c>
      <c r="AJ159" s="3421" t="s">
        <v>18</v>
      </c>
      <c r="AK159" s="2028" t="s">
        <v>19</v>
      </c>
      <c r="AL159" s="3399" t="s">
        <v>18</v>
      </c>
      <c r="AM159" s="2028" t="s">
        <v>19</v>
      </c>
    </row>
    <row r="160" spans="1:130" ht="16.350000000000001" customHeight="1" x14ac:dyDescent="0.25">
      <c r="A160" s="3311" t="s">
        <v>171</v>
      </c>
      <c r="B160" s="3422" t="s">
        <v>172</v>
      </c>
      <c r="C160" s="3401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3423">
        <f t="shared" ref="D160:E164" si="27">SUM(G160+I160+K160+M160+O160+Q160+S160+U160+W160+Y160+AA160+AC160+AE160+AG160+AI160+AK160+AM160)</f>
        <v>0</v>
      </c>
      <c r="F160" s="3402"/>
      <c r="G160" s="96"/>
      <c r="H160" s="3266"/>
      <c r="I160" s="96"/>
      <c r="J160" s="3266"/>
      <c r="K160" s="96"/>
      <c r="L160" s="3266"/>
      <c r="M160" s="385"/>
      <c r="N160" s="385"/>
      <c r="O160" s="96"/>
      <c r="P160" s="3266"/>
      <c r="Q160" s="96"/>
      <c r="R160" s="3402"/>
      <c r="S160" s="96"/>
      <c r="T160" s="3402"/>
      <c r="U160" s="96"/>
      <c r="V160" s="3266"/>
      <c r="W160" s="96"/>
      <c r="X160" s="3402"/>
      <c r="Y160" s="96"/>
      <c r="Z160" s="3424"/>
      <c r="AA160" s="316"/>
      <c r="AB160" s="3424"/>
      <c r="AC160" s="316"/>
      <c r="AD160" s="3424"/>
      <c r="AE160" s="316"/>
      <c r="AF160" s="3424"/>
      <c r="AG160" s="316"/>
      <c r="AH160" s="3424"/>
      <c r="AI160" s="316"/>
      <c r="AJ160" s="3424"/>
      <c r="AK160" s="316"/>
      <c r="AL160" s="3425"/>
      <c r="AM160" s="316"/>
    </row>
    <row r="161" spans="1:130" ht="16.350000000000001" customHeight="1" x14ac:dyDescent="0.25">
      <c r="A161" s="2223"/>
      <c r="B161" s="388" t="s">
        <v>173</v>
      </c>
      <c r="C161" s="2009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3151"/>
      <c r="B162" s="392" t="s">
        <v>174</v>
      </c>
      <c r="C162" s="1611">
        <f t="shared" si="26"/>
        <v>0</v>
      </c>
      <c r="D162" s="364">
        <f t="shared" si="27"/>
        <v>0</v>
      </c>
      <c r="E162" s="203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3311" t="s">
        <v>175</v>
      </c>
      <c r="B163" s="3422" t="s">
        <v>172</v>
      </c>
      <c r="C163" s="3401">
        <f t="shared" si="26"/>
        <v>0</v>
      </c>
      <c r="D163" s="312">
        <f t="shared" si="27"/>
        <v>0</v>
      </c>
      <c r="E163" s="3423">
        <f t="shared" si="27"/>
        <v>0</v>
      </c>
      <c r="F163" s="3402"/>
      <c r="G163" s="96"/>
      <c r="H163" s="3266"/>
      <c r="I163" s="96"/>
      <c r="J163" s="3266"/>
      <c r="K163" s="96"/>
      <c r="L163" s="3266"/>
      <c r="M163" s="385"/>
      <c r="N163" s="385"/>
      <c r="O163" s="96"/>
      <c r="P163" s="3266"/>
      <c r="Q163" s="96"/>
      <c r="R163" s="3402"/>
      <c r="S163" s="96"/>
      <c r="T163" s="3402"/>
      <c r="U163" s="96"/>
      <c r="V163" s="3266"/>
      <c r="W163" s="96"/>
      <c r="X163" s="3402"/>
      <c r="Y163" s="96"/>
      <c r="Z163" s="3424"/>
      <c r="AA163" s="316"/>
      <c r="AB163" s="3424"/>
      <c r="AC163" s="316"/>
      <c r="AD163" s="3424"/>
      <c r="AE163" s="316"/>
      <c r="AF163" s="3424"/>
      <c r="AG163" s="316"/>
      <c r="AH163" s="3424"/>
      <c r="AI163" s="316"/>
      <c r="AJ163" s="3424"/>
      <c r="AK163" s="316"/>
      <c r="AL163" s="3425"/>
      <c r="AM163" s="316"/>
    </row>
    <row r="164" spans="1:130" ht="16.350000000000001" customHeight="1" x14ac:dyDescent="0.25">
      <c r="A164" s="2223"/>
      <c r="B164" s="388" t="s">
        <v>173</v>
      </c>
      <c r="C164" s="2009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3151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203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3334" t="s">
        <v>25</v>
      </c>
      <c r="B167" s="3334" t="s">
        <v>26</v>
      </c>
      <c r="C167" s="3347" t="s">
        <v>64</v>
      </c>
      <c r="D167" s="3274"/>
      <c r="E167" s="3275"/>
      <c r="F167" s="3338" t="s">
        <v>28</v>
      </c>
      <c r="G167" s="3358"/>
      <c r="H167" s="3358"/>
      <c r="I167" s="3358"/>
      <c r="J167" s="3358"/>
      <c r="K167" s="3358"/>
      <c r="L167" s="3358"/>
      <c r="M167" s="3358"/>
      <c r="N167" s="3358"/>
      <c r="O167" s="333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3091"/>
      <c r="D168" s="2259"/>
      <c r="E168" s="3152"/>
      <c r="F168" s="3338" t="s">
        <v>168</v>
      </c>
      <c r="G168" s="3339"/>
      <c r="H168" s="3338" t="s">
        <v>141</v>
      </c>
      <c r="I168" s="3339"/>
      <c r="J168" s="3338" t="s">
        <v>169</v>
      </c>
      <c r="K168" s="3339"/>
      <c r="L168" s="3338" t="s">
        <v>170</v>
      </c>
      <c r="M168" s="3339"/>
      <c r="N168" s="3338" t="s">
        <v>143</v>
      </c>
      <c r="O168" s="3339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3397"/>
      <c r="B169" s="3397"/>
      <c r="C169" s="3360" t="s">
        <v>17</v>
      </c>
      <c r="D169" s="3419" t="s">
        <v>18</v>
      </c>
      <c r="E169" s="2058" t="s">
        <v>19</v>
      </c>
      <c r="F169" s="3420" t="s">
        <v>18</v>
      </c>
      <c r="G169" s="2058" t="s">
        <v>19</v>
      </c>
      <c r="H169" s="3420" t="s">
        <v>18</v>
      </c>
      <c r="I169" s="2058" t="s">
        <v>19</v>
      </c>
      <c r="J169" s="3420" t="s">
        <v>18</v>
      </c>
      <c r="K169" s="2058" t="s">
        <v>19</v>
      </c>
      <c r="L169" s="3420" t="s">
        <v>18</v>
      </c>
      <c r="M169" s="2058" t="s">
        <v>19</v>
      </c>
      <c r="N169" s="3420" t="s">
        <v>18</v>
      </c>
      <c r="O169" s="2058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3334" t="s">
        <v>177</v>
      </c>
      <c r="B170" s="3422" t="s">
        <v>178</v>
      </c>
      <c r="C170" s="3401">
        <f t="shared" ref="C170:C175" si="28">SUM(D170+E170)</f>
        <v>0</v>
      </c>
      <c r="D170" s="312">
        <f>SUM(F170+H170+J170+L170+N170)</f>
        <v>0</v>
      </c>
      <c r="E170" s="3423">
        <f t="shared" ref="D170:E175" si="29">SUM(G170+I170+K170+M170+O170)</f>
        <v>0</v>
      </c>
      <c r="F170" s="3402"/>
      <c r="G170" s="396"/>
      <c r="H170" s="3266"/>
      <c r="I170" s="96"/>
      <c r="J170" s="3402"/>
      <c r="K170" s="396"/>
      <c r="L170" s="3266"/>
      <c r="M170" s="96"/>
      <c r="N170" s="3402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3397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3334" t="s">
        <v>181</v>
      </c>
      <c r="B173" s="3426" t="s">
        <v>178</v>
      </c>
      <c r="C173" s="3401">
        <f t="shared" si="28"/>
        <v>0</v>
      </c>
      <c r="D173" s="312">
        <f t="shared" si="29"/>
        <v>0</v>
      </c>
      <c r="E173" s="3423">
        <f t="shared" si="29"/>
        <v>0</v>
      </c>
      <c r="F173" s="3266"/>
      <c r="G173" s="96"/>
      <c r="H173" s="3266"/>
      <c r="I173" s="396"/>
      <c r="J173" s="3266"/>
      <c r="K173" s="96"/>
      <c r="L173" s="3402"/>
      <c r="M173" s="396"/>
      <c r="N173" s="3266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3397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3427" t="s">
        <v>182</v>
      </c>
      <c r="B176" s="3427"/>
      <c r="C176" s="3427"/>
      <c r="D176" s="3427"/>
      <c r="E176" s="3427"/>
      <c r="F176" s="3427"/>
      <c r="G176" s="3427"/>
      <c r="H176" s="3427"/>
      <c r="I176" s="3427"/>
      <c r="J176" s="3427"/>
      <c r="K176" s="3427"/>
      <c r="L176" s="3427"/>
      <c r="M176" s="3427"/>
      <c r="N176" s="3427"/>
      <c r="O176" s="342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3347" t="s">
        <v>183</v>
      </c>
      <c r="B177" s="3275"/>
      <c r="C177" s="3347" t="s">
        <v>64</v>
      </c>
      <c r="D177" s="3274"/>
      <c r="E177" s="3275"/>
      <c r="F177" s="3338" t="s">
        <v>28</v>
      </c>
      <c r="G177" s="3358"/>
      <c r="H177" s="3358"/>
      <c r="I177" s="3358"/>
      <c r="J177" s="3358"/>
      <c r="K177" s="3358"/>
      <c r="L177" s="3358"/>
      <c r="M177" s="3358"/>
      <c r="N177" s="3358"/>
      <c r="O177" s="3358"/>
      <c r="P177" s="3358"/>
      <c r="Q177" s="3339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3091"/>
      <c r="D178" s="2259"/>
      <c r="E178" s="3152"/>
      <c r="F178" s="3338" t="s">
        <v>141</v>
      </c>
      <c r="G178" s="3339"/>
      <c r="H178" s="3338" t="s">
        <v>169</v>
      </c>
      <c r="I178" s="3339"/>
      <c r="J178" s="3338" t="s">
        <v>170</v>
      </c>
      <c r="K178" s="3339"/>
      <c r="L178" s="3338" t="s">
        <v>184</v>
      </c>
      <c r="M178" s="3339"/>
      <c r="N178" s="3338" t="s">
        <v>185</v>
      </c>
      <c r="O178" s="3339"/>
      <c r="P178" s="3338" t="s">
        <v>186</v>
      </c>
      <c r="Q178" s="3339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3091"/>
      <c r="B179" s="3152"/>
      <c r="C179" s="3360" t="s">
        <v>17</v>
      </c>
      <c r="D179" s="3419" t="s">
        <v>18</v>
      </c>
      <c r="E179" s="2058" t="s">
        <v>19</v>
      </c>
      <c r="F179" s="3420" t="s">
        <v>18</v>
      </c>
      <c r="G179" s="2058" t="s">
        <v>19</v>
      </c>
      <c r="H179" s="3420" t="s">
        <v>18</v>
      </c>
      <c r="I179" s="2058" t="s">
        <v>19</v>
      </c>
      <c r="J179" s="3420" t="s">
        <v>18</v>
      </c>
      <c r="K179" s="3428" t="s">
        <v>19</v>
      </c>
      <c r="L179" s="3420" t="s">
        <v>18</v>
      </c>
      <c r="M179" s="2058" t="s">
        <v>19</v>
      </c>
      <c r="N179" s="3420" t="s">
        <v>18</v>
      </c>
      <c r="O179" s="2058" t="s">
        <v>19</v>
      </c>
      <c r="P179" s="3420" t="s">
        <v>18</v>
      </c>
      <c r="Q179" s="3428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3429" t="s">
        <v>187</v>
      </c>
      <c r="B180" s="3430"/>
      <c r="C180" s="3401">
        <f>SUM(D180+E180)</f>
        <v>23</v>
      </c>
      <c r="D180" s="312">
        <f t="shared" ref="D180:E182" si="30">SUM(F180+H180+J180+L180+N180+P180)</f>
        <v>12</v>
      </c>
      <c r="E180" s="3423">
        <f t="shared" si="30"/>
        <v>11</v>
      </c>
      <c r="F180" s="3402">
        <v>3</v>
      </c>
      <c r="G180" s="396">
        <v>3</v>
      </c>
      <c r="H180" s="3266">
        <v>4</v>
      </c>
      <c r="I180" s="96">
        <v>1</v>
      </c>
      <c r="J180" s="3402">
        <v>2</v>
      </c>
      <c r="K180" s="96">
        <v>4</v>
      </c>
      <c r="L180" s="3402">
        <v>1</v>
      </c>
      <c r="M180" s="396">
        <v>2</v>
      </c>
      <c r="N180" s="3266">
        <v>0</v>
      </c>
      <c r="O180" s="96">
        <v>0</v>
      </c>
      <c r="P180" s="3402">
        <v>2</v>
      </c>
      <c r="Q180" s="96">
        <v>1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90</v>
      </c>
      <c r="D181" s="324">
        <f t="shared" si="30"/>
        <v>36</v>
      </c>
      <c r="E181" s="398">
        <f t="shared" si="30"/>
        <v>54</v>
      </c>
      <c r="F181" s="355">
        <v>8</v>
      </c>
      <c r="G181" s="399">
        <v>12</v>
      </c>
      <c r="H181" s="357">
        <v>16</v>
      </c>
      <c r="I181" s="358">
        <v>7</v>
      </c>
      <c r="J181" s="355">
        <v>5</v>
      </c>
      <c r="K181" s="358">
        <v>6</v>
      </c>
      <c r="L181" s="355">
        <v>5</v>
      </c>
      <c r="M181" s="399">
        <v>8</v>
      </c>
      <c r="N181" s="357">
        <v>0</v>
      </c>
      <c r="O181" s="358">
        <v>11</v>
      </c>
      <c r="P181" s="355">
        <v>2</v>
      </c>
      <c r="Q181" s="358">
        <v>10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46</v>
      </c>
      <c r="D182" s="324">
        <f t="shared" si="30"/>
        <v>27</v>
      </c>
      <c r="E182" s="404">
        <f t="shared" si="30"/>
        <v>19</v>
      </c>
      <c r="F182" s="165">
        <v>8</v>
      </c>
      <c r="G182" s="169">
        <v>2</v>
      </c>
      <c r="H182" s="82">
        <v>6</v>
      </c>
      <c r="I182" s="83">
        <v>3</v>
      </c>
      <c r="J182" s="165">
        <v>1</v>
      </c>
      <c r="K182" s="83">
        <v>5</v>
      </c>
      <c r="L182" s="165">
        <v>6</v>
      </c>
      <c r="M182" s="169">
        <v>4</v>
      </c>
      <c r="N182" s="82">
        <v>5</v>
      </c>
      <c r="O182" s="83">
        <v>3</v>
      </c>
      <c r="P182" s="165">
        <v>1</v>
      </c>
      <c r="Q182" s="83">
        <v>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3431" t="s">
        <v>190</v>
      </c>
      <c r="B183" s="3159"/>
      <c r="C183" s="1616"/>
      <c r="D183" s="500"/>
      <c r="E183" s="2034"/>
      <c r="F183" s="501">
        <v>0</v>
      </c>
      <c r="G183" s="502">
        <v>0</v>
      </c>
      <c r="H183" s="503">
        <v>0</v>
      </c>
      <c r="I183" s="504">
        <v>0</v>
      </c>
      <c r="J183" s="2035">
        <v>0</v>
      </c>
      <c r="K183" s="2036">
        <v>0</v>
      </c>
      <c r="L183" s="501">
        <v>0</v>
      </c>
      <c r="M183" s="502">
        <v>0</v>
      </c>
      <c r="N183" s="503">
        <v>0</v>
      </c>
      <c r="O183" s="504">
        <v>0</v>
      </c>
      <c r="P183" s="2035">
        <v>0</v>
      </c>
      <c r="Q183" s="2036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3338" t="s">
        <v>64</v>
      </c>
      <c r="B184" s="3339"/>
      <c r="C184" s="3364">
        <f>SUM(C180:C182)</f>
        <v>159</v>
      </c>
      <c r="D184" s="3432">
        <f>SUM(D180:D182)</f>
        <v>75</v>
      </c>
      <c r="E184" s="3365">
        <f>SUM(E180:E182)</f>
        <v>84</v>
      </c>
      <c r="F184" s="3364">
        <f>SUM(F180:F182)</f>
        <v>19</v>
      </c>
      <c r="G184" s="3365">
        <f t="shared" ref="G184:Q184" si="31">SUM(G180:G182)</f>
        <v>17</v>
      </c>
      <c r="H184" s="3364">
        <f t="shared" si="31"/>
        <v>26</v>
      </c>
      <c r="I184" s="3365">
        <f t="shared" si="31"/>
        <v>11</v>
      </c>
      <c r="J184" s="3364">
        <f t="shared" si="31"/>
        <v>8</v>
      </c>
      <c r="K184" s="3365">
        <f t="shared" si="31"/>
        <v>15</v>
      </c>
      <c r="L184" s="3364">
        <f t="shared" si="31"/>
        <v>12</v>
      </c>
      <c r="M184" s="3365">
        <f t="shared" si="31"/>
        <v>14</v>
      </c>
      <c r="N184" s="3364">
        <f t="shared" si="31"/>
        <v>5</v>
      </c>
      <c r="O184" s="3365">
        <f t="shared" si="31"/>
        <v>14</v>
      </c>
      <c r="P184" s="3364">
        <f t="shared" si="31"/>
        <v>5</v>
      </c>
      <c r="Q184" s="3368">
        <f t="shared" si="31"/>
        <v>13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3433"/>
      <c r="N185" s="3433"/>
      <c r="O185" s="3433"/>
      <c r="P185" s="3433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3347" t="s">
        <v>193</v>
      </c>
      <c r="B187" s="2388"/>
      <c r="C187" s="3434" t="s">
        <v>113</v>
      </c>
      <c r="D187" s="2302"/>
      <c r="E187" s="2303"/>
      <c r="F187" s="3435" t="s">
        <v>28</v>
      </c>
      <c r="G187" s="3436"/>
      <c r="H187" s="3436"/>
      <c r="I187" s="3436"/>
      <c r="J187" s="3436"/>
      <c r="K187" s="3436"/>
      <c r="L187" s="3436"/>
      <c r="M187" s="3436"/>
      <c r="N187" s="3436"/>
      <c r="O187" s="3436"/>
      <c r="P187" s="3436"/>
      <c r="Q187" s="3437"/>
    </row>
    <row r="188" spans="1:130" ht="16.350000000000001" customHeight="1" x14ac:dyDescent="0.25">
      <c r="A188" s="2380"/>
      <c r="B188" s="2204"/>
      <c r="C188" s="2304"/>
      <c r="D188" s="2305"/>
      <c r="E188" s="2306"/>
      <c r="F188" s="3438" t="s">
        <v>114</v>
      </c>
      <c r="G188" s="3417"/>
      <c r="H188" s="3438" t="s">
        <v>115</v>
      </c>
      <c r="I188" s="3417"/>
      <c r="J188" s="3438" t="s">
        <v>116</v>
      </c>
      <c r="K188" s="3417"/>
      <c r="L188" s="3438" t="s">
        <v>117</v>
      </c>
      <c r="M188" s="3417"/>
      <c r="N188" s="3438" t="s">
        <v>118</v>
      </c>
      <c r="O188" s="3417"/>
      <c r="P188" s="2230" t="s">
        <v>194</v>
      </c>
      <c r="Q188" s="2312"/>
    </row>
    <row r="189" spans="1:130" ht="16.350000000000001" customHeight="1" x14ac:dyDescent="0.25">
      <c r="A189" s="3091"/>
      <c r="B189" s="3152"/>
      <c r="C189" s="3363" t="s">
        <v>17</v>
      </c>
      <c r="D189" s="3382" t="s">
        <v>18</v>
      </c>
      <c r="E189" s="3362" t="s">
        <v>19</v>
      </c>
      <c r="F189" s="3361" t="s">
        <v>18</v>
      </c>
      <c r="G189" s="3398" t="s">
        <v>19</v>
      </c>
      <c r="H189" s="3361" t="s">
        <v>18</v>
      </c>
      <c r="I189" s="3398" t="s">
        <v>19</v>
      </c>
      <c r="J189" s="3361" t="s">
        <v>18</v>
      </c>
      <c r="K189" s="3398" t="s">
        <v>19</v>
      </c>
      <c r="L189" s="3361" t="s">
        <v>18</v>
      </c>
      <c r="M189" s="3398" t="s">
        <v>19</v>
      </c>
      <c r="N189" s="3361" t="s">
        <v>18</v>
      </c>
      <c r="O189" s="3398" t="s">
        <v>19</v>
      </c>
      <c r="P189" s="3361" t="s">
        <v>18</v>
      </c>
      <c r="Q189" s="3398" t="s">
        <v>19</v>
      </c>
    </row>
    <row r="190" spans="1:130" ht="16.350000000000001" customHeight="1" x14ac:dyDescent="0.25">
      <c r="A190" s="3439" t="s">
        <v>195</v>
      </c>
      <c r="B190" s="3440"/>
      <c r="C190" s="1849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3097" t="s">
        <v>197</v>
      </c>
      <c r="B192" s="3166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3441" t="s">
        <v>199</v>
      </c>
      <c r="B194" s="2457"/>
      <c r="C194" s="3442" t="s">
        <v>64</v>
      </c>
      <c r="D194" s="2463"/>
      <c r="E194" s="2464"/>
      <c r="F194" s="3443" t="s">
        <v>28</v>
      </c>
      <c r="G194" s="3443"/>
      <c r="H194" s="3443"/>
      <c r="I194" s="3443"/>
      <c r="J194" s="3443"/>
      <c r="K194" s="3443"/>
      <c r="L194" s="3443"/>
      <c r="M194" s="3443"/>
      <c r="N194" s="3443"/>
      <c r="O194" s="3443"/>
      <c r="P194" s="3443"/>
      <c r="Q194" s="3443"/>
      <c r="R194" s="3443"/>
      <c r="S194" s="3443"/>
      <c r="T194" s="3443"/>
      <c r="U194" s="3443"/>
      <c r="V194" s="3443"/>
      <c r="W194" s="3443"/>
      <c r="X194" s="3443"/>
      <c r="Y194" s="3443"/>
      <c r="Z194" s="3443"/>
      <c r="AA194" s="3443"/>
      <c r="AB194" s="3443"/>
      <c r="AC194" s="3444"/>
      <c r="AD194" s="2478" t="s">
        <v>200</v>
      </c>
      <c r="AE194" s="2479"/>
    </row>
    <row r="195" spans="1:130" ht="21" customHeight="1" x14ac:dyDescent="0.25">
      <c r="A195" s="2458"/>
      <c r="B195" s="2318"/>
      <c r="C195" s="3103"/>
      <c r="D195" s="2325"/>
      <c r="E195" s="3168"/>
      <c r="F195" s="3379" t="s">
        <v>201</v>
      </c>
      <c r="G195" s="3381"/>
      <c r="H195" s="3100" t="s">
        <v>202</v>
      </c>
      <c r="I195" s="3167"/>
      <c r="J195" s="3100" t="s">
        <v>203</v>
      </c>
      <c r="K195" s="3167"/>
      <c r="L195" s="3100" t="s">
        <v>204</v>
      </c>
      <c r="M195" s="3167"/>
      <c r="N195" s="3100" t="s">
        <v>205</v>
      </c>
      <c r="O195" s="3167"/>
      <c r="P195" s="3100" t="s">
        <v>206</v>
      </c>
      <c r="Q195" s="3167"/>
      <c r="R195" s="3100" t="s">
        <v>207</v>
      </c>
      <c r="S195" s="3167"/>
      <c r="T195" s="3445" t="s">
        <v>208</v>
      </c>
      <c r="U195" s="3445"/>
      <c r="V195" s="3445" t="s">
        <v>209</v>
      </c>
      <c r="W195" s="3445"/>
      <c r="X195" s="3445" t="s">
        <v>210</v>
      </c>
      <c r="Y195" s="3445"/>
      <c r="Z195" s="3438" t="s">
        <v>114</v>
      </c>
      <c r="AA195" s="3417"/>
      <c r="AB195" s="3438" t="s">
        <v>115</v>
      </c>
      <c r="AC195" s="3446"/>
      <c r="AD195" s="2342"/>
      <c r="AE195" s="3174"/>
    </row>
    <row r="196" spans="1:130" ht="16.350000000000001" customHeight="1" x14ac:dyDescent="0.25">
      <c r="A196" s="3100"/>
      <c r="B196" s="3167"/>
      <c r="C196" s="3447" t="s">
        <v>211</v>
      </c>
      <c r="D196" s="3448" t="s">
        <v>18</v>
      </c>
      <c r="E196" s="2063" t="s">
        <v>19</v>
      </c>
      <c r="F196" s="3449" t="s">
        <v>18</v>
      </c>
      <c r="G196" s="3450" t="s">
        <v>19</v>
      </c>
      <c r="H196" s="3449" t="s">
        <v>18</v>
      </c>
      <c r="I196" s="3450" t="s">
        <v>19</v>
      </c>
      <c r="J196" s="3449" t="s">
        <v>18</v>
      </c>
      <c r="K196" s="3450" t="s">
        <v>19</v>
      </c>
      <c r="L196" s="3449" t="s">
        <v>18</v>
      </c>
      <c r="M196" s="3450" t="s">
        <v>19</v>
      </c>
      <c r="N196" s="3449" t="s">
        <v>18</v>
      </c>
      <c r="O196" s="3450" t="s">
        <v>19</v>
      </c>
      <c r="P196" s="3449" t="s">
        <v>18</v>
      </c>
      <c r="Q196" s="3450" t="s">
        <v>19</v>
      </c>
      <c r="R196" s="3449" t="s">
        <v>18</v>
      </c>
      <c r="S196" s="3450" t="s">
        <v>19</v>
      </c>
      <c r="T196" s="3449" t="s">
        <v>18</v>
      </c>
      <c r="U196" s="3450" t="s">
        <v>19</v>
      </c>
      <c r="V196" s="3449" t="s">
        <v>18</v>
      </c>
      <c r="W196" s="3450" t="s">
        <v>19</v>
      </c>
      <c r="X196" s="3449" t="s">
        <v>18</v>
      </c>
      <c r="Y196" s="3450" t="s">
        <v>19</v>
      </c>
      <c r="Z196" s="3449" t="s">
        <v>18</v>
      </c>
      <c r="AA196" s="3450" t="s">
        <v>19</v>
      </c>
      <c r="AB196" s="3449" t="s">
        <v>18</v>
      </c>
      <c r="AC196" s="3451" t="s">
        <v>19</v>
      </c>
      <c r="AD196" s="3452" t="s">
        <v>18</v>
      </c>
      <c r="AE196" s="3450" t="s">
        <v>19</v>
      </c>
    </row>
    <row r="197" spans="1:130" ht="16.350000000000001" customHeight="1" x14ac:dyDescent="0.25">
      <c r="A197" s="3453" t="s">
        <v>212</v>
      </c>
      <c r="B197" s="3454" t="s">
        <v>129</v>
      </c>
      <c r="C197" s="3455">
        <f>SUM(D197+E197)</f>
        <v>0</v>
      </c>
      <c r="D197" s="430">
        <f>SUM(F197+H197+J197+L197+N197+P197+R197+T197+V197+X197+Z197+AB197)</f>
        <v>0</v>
      </c>
      <c r="E197" s="3456">
        <f>SUM(G197+I197+K197+M197+O197+Q197+S197+U197+W197+Y197+AA197+AC197)</f>
        <v>0</v>
      </c>
      <c r="F197" s="3457"/>
      <c r="G197" s="3458"/>
      <c r="H197" s="3457"/>
      <c r="I197" s="3458"/>
      <c r="J197" s="3457"/>
      <c r="K197" s="3458"/>
      <c r="L197" s="3457"/>
      <c r="M197" s="3458"/>
      <c r="N197" s="3457"/>
      <c r="O197" s="3458"/>
      <c r="P197" s="3457"/>
      <c r="Q197" s="3459"/>
      <c r="R197" s="3457"/>
      <c r="S197" s="3459"/>
      <c r="T197" s="3457"/>
      <c r="U197" s="3458"/>
      <c r="V197" s="3457"/>
      <c r="W197" s="3458"/>
      <c r="X197" s="3457"/>
      <c r="Y197" s="3459"/>
      <c r="Z197" s="3457"/>
      <c r="AA197" s="3459"/>
      <c r="AB197" s="3457"/>
      <c r="AC197" s="3460"/>
      <c r="AD197" s="3458"/>
      <c r="AE197" s="3459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3110"/>
      <c r="B198" s="436" t="s">
        <v>213</v>
      </c>
      <c r="C198" s="2049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3111" t="s">
        <v>214</v>
      </c>
      <c r="B199" s="3173"/>
      <c r="C199" s="3461">
        <f>SUM(D199+E199)</f>
        <v>0</v>
      </c>
      <c r="D199" s="3462">
        <f>SUM(D197+D198)</f>
        <v>0</v>
      </c>
      <c r="E199" s="3463">
        <f>SUM(E197+E198)</f>
        <v>0</v>
      </c>
      <c r="F199" s="3461">
        <f>SUM(F197+F198)</f>
        <v>0</v>
      </c>
      <c r="G199" s="3464">
        <f t="shared" ref="G199:AC199" si="34">SUM(G197+G198)</f>
        <v>0</v>
      </c>
      <c r="H199" s="3461">
        <f t="shared" si="34"/>
        <v>0</v>
      </c>
      <c r="I199" s="3464">
        <f t="shared" si="34"/>
        <v>0</v>
      </c>
      <c r="J199" s="3461">
        <f t="shared" si="34"/>
        <v>0</v>
      </c>
      <c r="K199" s="3464">
        <f t="shared" si="34"/>
        <v>0</v>
      </c>
      <c r="L199" s="3461">
        <f t="shared" si="34"/>
        <v>0</v>
      </c>
      <c r="M199" s="3464">
        <f t="shared" si="34"/>
        <v>0</v>
      </c>
      <c r="N199" s="3461">
        <f t="shared" si="34"/>
        <v>0</v>
      </c>
      <c r="O199" s="3464">
        <f t="shared" si="34"/>
        <v>0</v>
      </c>
      <c r="P199" s="3461">
        <f t="shared" si="34"/>
        <v>0</v>
      </c>
      <c r="Q199" s="3464">
        <f t="shared" si="34"/>
        <v>0</v>
      </c>
      <c r="R199" s="3461">
        <f t="shared" si="34"/>
        <v>0</v>
      </c>
      <c r="S199" s="3464">
        <f t="shared" si="34"/>
        <v>0</v>
      </c>
      <c r="T199" s="3461">
        <f t="shared" si="34"/>
        <v>0</v>
      </c>
      <c r="U199" s="3464">
        <f t="shared" si="34"/>
        <v>0</v>
      </c>
      <c r="V199" s="3461">
        <f t="shared" si="34"/>
        <v>0</v>
      </c>
      <c r="W199" s="3464">
        <f t="shared" si="34"/>
        <v>0</v>
      </c>
      <c r="X199" s="3461">
        <f t="shared" si="34"/>
        <v>0</v>
      </c>
      <c r="Y199" s="3464">
        <f t="shared" si="34"/>
        <v>0</v>
      </c>
      <c r="Z199" s="3461">
        <f t="shared" si="34"/>
        <v>0</v>
      </c>
      <c r="AA199" s="3464">
        <f t="shared" si="34"/>
        <v>0</v>
      </c>
      <c r="AB199" s="3461">
        <f t="shared" si="34"/>
        <v>0</v>
      </c>
      <c r="AC199" s="3465">
        <f t="shared" si="34"/>
        <v>0</v>
      </c>
      <c r="AD199" s="3466">
        <f>SUM(AD197+AD198)</f>
        <v>0</v>
      </c>
      <c r="AE199" s="3464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3441" t="s">
        <v>216</v>
      </c>
      <c r="B201" s="2457"/>
      <c r="C201" s="3442" t="s">
        <v>64</v>
      </c>
      <c r="D201" s="2463"/>
      <c r="E201" s="2464"/>
      <c r="F201" s="3467" t="s">
        <v>28</v>
      </c>
      <c r="G201" s="3468"/>
      <c r="H201" s="3468"/>
      <c r="I201" s="3468"/>
      <c r="J201" s="3468"/>
      <c r="K201" s="3468"/>
      <c r="L201" s="3468"/>
      <c r="M201" s="3468"/>
      <c r="N201" s="3468"/>
      <c r="O201" s="3469"/>
      <c r="P201" s="2477" t="s">
        <v>217</v>
      </c>
      <c r="Q201" s="2457"/>
      <c r="R201" s="2477" t="s">
        <v>67</v>
      </c>
      <c r="S201" s="2457"/>
      <c r="T201" s="3467" t="s">
        <v>218</v>
      </c>
      <c r="U201" s="3468"/>
      <c r="V201" s="3468"/>
      <c r="W201" s="3470"/>
    </row>
    <row r="202" spans="1:130" ht="15.75" customHeight="1" x14ac:dyDescent="0.25">
      <c r="A202" s="2458"/>
      <c r="B202" s="2318"/>
      <c r="C202" s="3103"/>
      <c r="D202" s="2325"/>
      <c r="E202" s="3168"/>
      <c r="F202" s="3471" t="s">
        <v>30</v>
      </c>
      <c r="G202" s="3471"/>
      <c r="H202" s="3471" t="s">
        <v>31</v>
      </c>
      <c r="I202" s="3471"/>
      <c r="J202" s="3471" t="s">
        <v>134</v>
      </c>
      <c r="K202" s="3471"/>
      <c r="L202" s="3471" t="s">
        <v>219</v>
      </c>
      <c r="M202" s="3471"/>
      <c r="N202" s="3471" t="s">
        <v>220</v>
      </c>
      <c r="O202" s="3472"/>
      <c r="P202" s="2339"/>
      <c r="Q202" s="3167"/>
      <c r="R202" s="2339"/>
      <c r="S202" s="3167"/>
      <c r="T202" s="3453" t="s">
        <v>221</v>
      </c>
      <c r="U202" s="2544" t="s">
        <v>222</v>
      </c>
      <c r="V202" s="3453" t="s">
        <v>223</v>
      </c>
      <c r="W202" s="3453" t="s">
        <v>224</v>
      </c>
    </row>
    <row r="203" spans="1:130" s="451" customFormat="1" ht="30.75" customHeight="1" x14ac:dyDescent="0.25">
      <c r="A203" s="3100"/>
      <c r="B203" s="3167"/>
      <c r="C203" s="3447" t="s">
        <v>211</v>
      </c>
      <c r="D203" s="3448" t="s">
        <v>18</v>
      </c>
      <c r="E203" s="2063" t="s">
        <v>19</v>
      </c>
      <c r="F203" s="3449" t="s">
        <v>18</v>
      </c>
      <c r="G203" s="3450" t="s">
        <v>19</v>
      </c>
      <c r="H203" s="3449" t="s">
        <v>18</v>
      </c>
      <c r="I203" s="3450" t="s">
        <v>19</v>
      </c>
      <c r="J203" s="3449" t="s">
        <v>18</v>
      </c>
      <c r="K203" s="3450" t="s">
        <v>19</v>
      </c>
      <c r="L203" s="3449" t="s">
        <v>18</v>
      </c>
      <c r="M203" s="3450" t="s">
        <v>19</v>
      </c>
      <c r="N203" s="3449" t="s">
        <v>18</v>
      </c>
      <c r="O203" s="3451" t="s">
        <v>19</v>
      </c>
      <c r="P203" s="3452" t="s">
        <v>18</v>
      </c>
      <c r="Q203" s="3450" t="s">
        <v>19</v>
      </c>
      <c r="R203" s="3452" t="s">
        <v>18</v>
      </c>
      <c r="S203" s="3450" t="s">
        <v>19</v>
      </c>
      <c r="T203" s="3110"/>
      <c r="U203" s="3178"/>
      <c r="V203" s="3110"/>
      <c r="W203" s="3110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3473" t="s">
        <v>225</v>
      </c>
      <c r="B204" s="3474"/>
      <c r="C204" s="3461">
        <f>SUM(D204+E204)</f>
        <v>0</v>
      </c>
      <c r="D204" s="3462">
        <f>SUM(F204+H204+J204+L204+N204)</f>
        <v>0</v>
      </c>
      <c r="E204" s="3463">
        <f>SUM(G204+I204+K204+M204+O204)</f>
        <v>0</v>
      </c>
      <c r="F204" s="3475"/>
      <c r="G204" s="3476"/>
      <c r="H204" s="3475"/>
      <c r="I204" s="3476"/>
      <c r="J204" s="3475"/>
      <c r="K204" s="3476"/>
      <c r="L204" s="3475"/>
      <c r="M204" s="3476"/>
      <c r="N204" s="3475"/>
      <c r="O204" s="3477"/>
      <c r="P204" s="3476"/>
      <c r="Q204" s="3478"/>
      <c r="R204" s="3476"/>
      <c r="S204" s="3478"/>
      <c r="T204" s="3479"/>
      <c r="U204" s="3478"/>
      <c r="V204" s="3479"/>
      <c r="W204" s="3479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3441" t="s">
        <v>216</v>
      </c>
      <c r="B206" s="2457"/>
      <c r="C206" s="3338" t="s">
        <v>32</v>
      </c>
      <c r="D206" s="3339"/>
    </row>
    <row r="207" spans="1:130" ht="23.25" customHeight="1" x14ac:dyDescent="0.25">
      <c r="A207" s="3100"/>
      <c r="B207" s="3167"/>
      <c r="C207" s="3449" t="s">
        <v>18</v>
      </c>
      <c r="D207" s="3450" t="s">
        <v>19</v>
      </c>
    </row>
    <row r="208" spans="1:130" ht="21.95" customHeight="1" x14ac:dyDescent="0.25">
      <c r="A208" s="3480" t="s">
        <v>227</v>
      </c>
      <c r="B208" s="3481"/>
      <c r="C208" s="3457"/>
      <c r="D208" s="3459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3124" t="s">
        <v>230</v>
      </c>
      <c r="B211" s="3179"/>
      <c r="C211" s="1625"/>
      <c r="D211" s="2056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3441" t="s">
        <v>232</v>
      </c>
      <c r="B213" s="2457"/>
      <c r="C213" s="3338" t="s">
        <v>233</v>
      </c>
      <c r="D213" s="3358"/>
      <c r="E213" s="3339"/>
      <c r="F213" s="461"/>
    </row>
    <row r="214" spans="1:6" x14ac:dyDescent="0.25">
      <c r="A214" s="2458"/>
      <c r="B214" s="2318"/>
      <c r="C214" s="3482" t="s">
        <v>234</v>
      </c>
      <c r="D214" s="3338" t="s">
        <v>235</v>
      </c>
      <c r="E214" s="3339"/>
      <c r="F214" s="461"/>
    </row>
    <row r="215" spans="1:6" ht="21" x14ac:dyDescent="0.25">
      <c r="A215" s="3100"/>
      <c r="B215" s="3167"/>
      <c r="C215" s="3127"/>
      <c r="D215" s="3483" t="s">
        <v>236</v>
      </c>
      <c r="E215" s="3450" t="s">
        <v>237</v>
      </c>
      <c r="F215" s="461"/>
    </row>
    <row r="216" spans="1:6" x14ac:dyDescent="0.25">
      <c r="A216" s="3480" t="s">
        <v>238</v>
      </c>
      <c r="B216" s="3481"/>
      <c r="C216" s="3484"/>
      <c r="D216" s="3457"/>
      <c r="E216" s="3459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3124" t="s">
        <v>242</v>
      </c>
      <c r="B220" s="3179"/>
      <c r="C220" s="853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159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216E4D06-FCB7-403D-B801-4816C2EF22C9}">
      <formula1>0</formula1>
      <formula2>1E+29</formula2>
    </dataValidation>
    <dataValidation type="whole" allowBlank="1" showInputMessage="1" showErrorMessage="1" sqref="A194:E199 F194:F196 G195:AC196 AD196:AE196 F199:AE199" xr:uid="{D7B13E44-6A8F-451A-B2D4-34F8998495C2}">
      <formula1>0</formula1>
      <formula2>1E+29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",[2]NOMBRE!B2," - ","( ",[2]NOMBRE!C2,[2]NOMBRE!D2,[2]NOMBRE!E2,[2]NOMBRE!F2,[2]NOMBRE!G2,"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",[2]NOMBRE!B6," - ","( ",[2]NOMBRE!C6,[2]NOMBRE!D6," )")</f>
        <v>MES: ENERO - ( 01 )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",[2]NOMBRE!B7)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296" t="s">
        <v>3</v>
      </c>
      <c r="B8" s="374"/>
      <c r="C8" s="374"/>
      <c r="D8" s="374"/>
      <c r="E8" s="374"/>
      <c r="F8" s="19"/>
      <c r="G8" s="20"/>
      <c r="H8" s="880"/>
      <c r="I8" s="881"/>
      <c r="J8" s="20"/>
      <c r="K8" s="882"/>
      <c r="L8" s="20"/>
      <c r="M8" s="880"/>
      <c r="N8" s="881"/>
      <c r="O8" s="881"/>
      <c r="P8" s="487"/>
      <c r="Q8" s="20"/>
      <c r="R8" s="880"/>
      <c r="S8" s="880"/>
      <c r="T8" s="880"/>
      <c r="U8" s="880"/>
      <c r="V8" s="880"/>
      <c r="W8" s="880"/>
      <c r="X8" s="880"/>
      <c r="Y8" s="881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366" t="s">
        <v>4</v>
      </c>
      <c r="B9" s="2366"/>
      <c r="C9" s="2370" t="s">
        <v>5</v>
      </c>
      <c r="D9" s="2371"/>
      <c r="E9" s="2367"/>
      <c r="F9" s="2364" t="s">
        <v>6</v>
      </c>
      <c r="G9" s="2372"/>
      <c r="H9" s="2372"/>
      <c r="I9" s="2372"/>
      <c r="J9" s="2372"/>
      <c r="K9" s="2372"/>
      <c r="L9" s="2372"/>
      <c r="M9" s="2372"/>
      <c r="N9" s="2372"/>
      <c r="O9" s="2372"/>
      <c r="P9" s="2372"/>
      <c r="Q9" s="2372"/>
      <c r="R9" s="2372"/>
      <c r="S9" s="2372"/>
      <c r="T9" s="2372"/>
      <c r="U9" s="2372"/>
      <c r="V9" s="2372"/>
      <c r="W9" s="2372"/>
      <c r="X9" s="2372"/>
      <c r="Y9" s="2365"/>
      <c r="Z9" s="883"/>
      <c r="AA9" s="884"/>
    </row>
    <row r="10" spans="1:130" ht="16.350000000000001" customHeight="1" x14ac:dyDescent="0.25">
      <c r="A10" s="2366"/>
      <c r="B10" s="2366"/>
      <c r="C10" s="2191"/>
      <c r="D10" s="2259"/>
      <c r="E10" s="2368"/>
      <c r="F10" s="2364" t="s">
        <v>7</v>
      </c>
      <c r="G10" s="2365"/>
      <c r="H10" s="2364" t="s">
        <v>8</v>
      </c>
      <c r="I10" s="2365"/>
      <c r="J10" s="2364" t="s">
        <v>9</v>
      </c>
      <c r="K10" s="2365"/>
      <c r="L10" s="2364" t="s">
        <v>10</v>
      </c>
      <c r="M10" s="2365"/>
      <c r="N10" s="2364" t="s">
        <v>11</v>
      </c>
      <c r="O10" s="2365"/>
      <c r="P10" s="2364" t="s">
        <v>12</v>
      </c>
      <c r="Q10" s="2365"/>
      <c r="R10" s="2364" t="s">
        <v>13</v>
      </c>
      <c r="S10" s="2365"/>
      <c r="T10" s="2364" t="s">
        <v>14</v>
      </c>
      <c r="U10" s="2365"/>
      <c r="V10" s="2364" t="s">
        <v>15</v>
      </c>
      <c r="W10" s="2365"/>
      <c r="X10" s="2364" t="s">
        <v>16</v>
      </c>
      <c r="Y10" s="2365"/>
      <c r="Z10" s="489"/>
      <c r="AA10" s="7"/>
    </row>
    <row r="11" spans="1:130" ht="16.350000000000001" customHeight="1" x14ac:dyDescent="0.25">
      <c r="A11" s="2366"/>
      <c r="B11" s="2366"/>
      <c r="C11" s="876" t="s">
        <v>17</v>
      </c>
      <c r="D11" s="877" t="s">
        <v>18</v>
      </c>
      <c r="E11" s="879" t="s">
        <v>19</v>
      </c>
      <c r="F11" s="885" t="s">
        <v>18</v>
      </c>
      <c r="G11" s="879" t="s">
        <v>19</v>
      </c>
      <c r="H11" s="885" t="s">
        <v>18</v>
      </c>
      <c r="I11" s="879" t="s">
        <v>19</v>
      </c>
      <c r="J11" s="885" t="s">
        <v>18</v>
      </c>
      <c r="K11" s="879" t="s">
        <v>19</v>
      </c>
      <c r="L11" s="885" t="s">
        <v>18</v>
      </c>
      <c r="M11" s="879" t="s">
        <v>19</v>
      </c>
      <c r="N11" s="885" t="s">
        <v>18</v>
      </c>
      <c r="O11" s="879" t="s">
        <v>19</v>
      </c>
      <c r="P11" s="885" t="s">
        <v>18</v>
      </c>
      <c r="Q11" s="879" t="s">
        <v>19</v>
      </c>
      <c r="R11" s="885" t="s">
        <v>18</v>
      </c>
      <c r="S11" s="879" t="s">
        <v>19</v>
      </c>
      <c r="T11" s="885" t="s">
        <v>18</v>
      </c>
      <c r="U11" s="879" t="s">
        <v>19</v>
      </c>
      <c r="V11" s="885" t="s">
        <v>18</v>
      </c>
      <c r="W11" s="879" t="s">
        <v>19</v>
      </c>
      <c r="X11" s="885" t="s">
        <v>18</v>
      </c>
      <c r="Y11" s="879" t="s">
        <v>19</v>
      </c>
      <c r="Z11" s="886"/>
      <c r="AA11" s="887"/>
    </row>
    <row r="12" spans="1:130" ht="16.350000000000001" customHeight="1" x14ac:dyDescent="0.25">
      <c r="A12" s="2366" t="s">
        <v>20</v>
      </c>
      <c r="B12" s="2366"/>
      <c r="C12" s="888">
        <f>SUM(D12+E12)</f>
        <v>0</v>
      </c>
      <c r="D12" s="889">
        <f>SUM(F12+H12+J12+L12+N12+P12+R12+T12+V12+X12)</f>
        <v>0</v>
      </c>
      <c r="E12" s="890">
        <f>SUM(G12+I12+K12+M12+O12+Q12+S12+U12+W12+Y12)</f>
        <v>0</v>
      </c>
      <c r="F12" s="891"/>
      <c r="G12" s="892"/>
      <c r="H12" s="891"/>
      <c r="I12" s="892"/>
      <c r="J12" s="891"/>
      <c r="K12" s="892"/>
      <c r="L12" s="891"/>
      <c r="M12" s="892"/>
      <c r="N12" s="891"/>
      <c r="O12" s="892"/>
      <c r="P12" s="891"/>
      <c r="Q12" s="892"/>
      <c r="R12" s="891"/>
      <c r="S12" s="892"/>
      <c r="T12" s="891"/>
      <c r="U12" s="892"/>
      <c r="V12" s="891"/>
      <c r="W12" s="892"/>
      <c r="X12" s="891"/>
      <c r="Y12" s="892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367" t="s">
        <v>21</v>
      </c>
      <c r="B13" s="634" t="s">
        <v>22</v>
      </c>
      <c r="C13" s="870">
        <f>SUM(D13+E13)</f>
        <v>0</v>
      </c>
      <c r="D13" s="44">
        <f>SUM(F13+H13+J13+L13+N13+P13+R13+T13+V13+X13)</f>
        <v>0</v>
      </c>
      <c r="E13" s="893">
        <f>SUM(G13+I13+K13+M13+O13+Q13+S13+U13+W13+Y13)</f>
        <v>0</v>
      </c>
      <c r="F13" s="793"/>
      <c r="G13" s="878"/>
      <c r="H13" s="793"/>
      <c r="I13" s="878"/>
      <c r="J13" s="793"/>
      <c r="K13" s="878"/>
      <c r="L13" s="793"/>
      <c r="M13" s="878"/>
      <c r="N13" s="793"/>
      <c r="O13" s="878"/>
      <c r="P13" s="793"/>
      <c r="Q13" s="878"/>
      <c r="R13" s="793"/>
      <c r="S13" s="878"/>
      <c r="T13" s="793"/>
      <c r="U13" s="878"/>
      <c r="V13" s="793"/>
      <c r="W13" s="878"/>
      <c r="X13" s="793"/>
      <c r="Y13" s="878"/>
      <c r="Z13" s="482"/>
      <c r="AA13" s="884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368"/>
      <c r="B14" s="718" t="s">
        <v>23</v>
      </c>
      <c r="C14" s="49">
        <f>SUM(D14+E14)</f>
        <v>0</v>
      </c>
      <c r="D14" s="871">
        <f t="shared" ref="D14" si="0">SUM(F14+H14+J14+L14+N14+P14+R14+T14+V14+X14)</f>
        <v>0</v>
      </c>
      <c r="E14" s="51">
        <f>SUM(G14+I14+K14+M14+O14+Q14+S14+U14+W14+Y14)</f>
        <v>0</v>
      </c>
      <c r="F14" s="872"/>
      <c r="G14" s="873"/>
      <c r="H14" s="54"/>
      <c r="I14" s="55"/>
      <c r="J14" s="54"/>
      <c r="K14" s="55"/>
      <c r="L14" s="872"/>
      <c r="M14" s="873"/>
      <c r="N14" s="872"/>
      <c r="O14" s="873"/>
      <c r="P14" s="872"/>
      <c r="Q14" s="873"/>
      <c r="R14" s="872"/>
      <c r="S14" s="873"/>
      <c r="T14" s="872"/>
      <c r="U14" s="874"/>
      <c r="V14" s="872"/>
      <c r="W14" s="874"/>
      <c r="X14" s="872"/>
      <c r="Y14" s="873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719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378" t="s">
        <v>25</v>
      </c>
      <c r="B16" s="2378" t="s">
        <v>26</v>
      </c>
      <c r="C16" s="2381" t="s">
        <v>27</v>
      </c>
      <c r="D16" s="2382"/>
      <c r="E16" s="2373"/>
      <c r="F16" s="2384" t="s">
        <v>28</v>
      </c>
      <c r="G16" s="2385"/>
      <c r="H16" s="2385"/>
      <c r="I16" s="2385"/>
      <c r="J16" s="2385"/>
      <c r="K16" s="2385"/>
      <c r="L16" s="2385"/>
      <c r="M16" s="2385"/>
      <c r="N16" s="2385"/>
      <c r="O16" s="2385"/>
      <c r="P16" s="2385"/>
      <c r="Q16" s="2386"/>
      <c r="R16" s="2373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191"/>
      <c r="D17" s="2383"/>
      <c r="E17" s="2368"/>
      <c r="F17" s="2375" t="s">
        <v>30</v>
      </c>
      <c r="G17" s="2376"/>
      <c r="H17" s="2375" t="s">
        <v>31</v>
      </c>
      <c r="I17" s="2376"/>
      <c r="J17" s="2375" t="s">
        <v>15</v>
      </c>
      <c r="K17" s="2376"/>
      <c r="L17" s="2375" t="s">
        <v>32</v>
      </c>
      <c r="M17" s="2376"/>
      <c r="N17" s="2375" t="s">
        <v>33</v>
      </c>
      <c r="O17" s="2376"/>
      <c r="P17" s="2375" t="s">
        <v>34</v>
      </c>
      <c r="Q17" s="2377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198"/>
      <c r="B18" s="2198"/>
      <c r="C18" s="894" t="s">
        <v>17</v>
      </c>
      <c r="D18" s="895" t="s">
        <v>18</v>
      </c>
      <c r="E18" s="896" t="s">
        <v>19</v>
      </c>
      <c r="F18" s="897" t="s">
        <v>18</v>
      </c>
      <c r="G18" s="896" t="s">
        <v>19</v>
      </c>
      <c r="H18" s="897" t="s">
        <v>18</v>
      </c>
      <c r="I18" s="896" t="s">
        <v>19</v>
      </c>
      <c r="J18" s="897" t="s">
        <v>18</v>
      </c>
      <c r="K18" s="896" t="s">
        <v>19</v>
      </c>
      <c r="L18" s="897" t="s">
        <v>18</v>
      </c>
      <c r="M18" s="896" t="s">
        <v>19</v>
      </c>
      <c r="N18" s="897" t="s">
        <v>18</v>
      </c>
      <c r="O18" s="896" t="s">
        <v>19</v>
      </c>
      <c r="P18" s="897" t="s">
        <v>18</v>
      </c>
      <c r="Q18" s="898" t="s">
        <v>19</v>
      </c>
      <c r="R18" s="2368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375" t="s">
        <v>35</v>
      </c>
      <c r="B19" s="2376"/>
      <c r="C19" s="899">
        <f>SUM(D19+E19)</f>
        <v>0</v>
      </c>
      <c r="D19" s="900">
        <f>SUM(F19+H19+J19+L19+N19+P19)</f>
        <v>0</v>
      </c>
      <c r="E19" s="901">
        <f>SUM(G19+I19+K19+M19+O19+Q19)</f>
        <v>0</v>
      </c>
      <c r="F19" s="902"/>
      <c r="G19" s="903"/>
      <c r="H19" s="902"/>
      <c r="I19" s="903"/>
      <c r="J19" s="902"/>
      <c r="K19" s="903"/>
      <c r="L19" s="902"/>
      <c r="M19" s="903"/>
      <c r="N19" s="904"/>
      <c r="O19" s="903"/>
      <c r="P19" s="904"/>
      <c r="Q19" s="905"/>
      <c r="R19" s="906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378" t="s">
        <v>36</v>
      </c>
      <c r="B20" s="907" t="s">
        <v>22</v>
      </c>
      <c r="C20" s="908">
        <f>SUM(D20+E20)</f>
        <v>0</v>
      </c>
      <c r="D20" s="71">
        <f t="shared" ref="D20:E35" si="1">SUM(F20+H20+J20+L20+N20+P20)</f>
        <v>0</v>
      </c>
      <c r="E20" s="909">
        <f t="shared" si="1"/>
        <v>0</v>
      </c>
      <c r="F20" s="586"/>
      <c r="G20" s="73"/>
      <c r="H20" s="586"/>
      <c r="I20" s="73"/>
      <c r="J20" s="586"/>
      <c r="K20" s="73"/>
      <c r="L20" s="586"/>
      <c r="M20" s="73"/>
      <c r="N20" s="349"/>
      <c r="O20" s="73"/>
      <c r="P20" s="349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727" t="s">
        <v>37</v>
      </c>
      <c r="C21" s="598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721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198"/>
      <c r="B23" s="720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378" t="s">
        <v>40</v>
      </c>
      <c r="B24" s="907" t="s">
        <v>41</v>
      </c>
      <c r="C24" s="908">
        <f t="shared" si="2"/>
        <v>0</v>
      </c>
      <c r="D24" s="71">
        <f t="shared" si="1"/>
        <v>0</v>
      </c>
      <c r="E24" s="909">
        <f t="shared" si="1"/>
        <v>0</v>
      </c>
      <c r="F24" s="910"/>
      <c r="G24" s="96"/>
      <c r="H24" s="910"/>
      <c r="I24" s="96"/>
      <c r="J24" s="910"/>
      <c r="K24" s="96"/>
      <c r="L24" s="910"/>
      <c r="M24" s="96"/>
      <c r="N24" s="911"/>
      <c r="O24" s="96"/>
      <c r="P24" s="911"/>
      <c r="Q24" s="98"/>
      <c r="R24" s="912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474" t="s">
        <v>42</v>
      </c>
      <c r="C25" s="598">
        <f t="shared" si="2"/>
        <v>0</v>
      </c>
      <c r="D25" s="80">
        <f t="shared" si="1"/>
        <v>0</v>
      </c>
      <c r="E25" s="473">
        <f t="shared" si="1"/>
        <v>0</v>
      </c>
      <c r="F25" s="586"/>
      <c r="G25" s="73"/>
      <c r="H25" s="586"/>
      <c r="I25" s="73"/>
      <c r="J25" s="586"/>
      <c r="K25" s="73"/>
      <c r="L25" s="586"/>
      <c r="M25" s="73"/>
      <c r="N25" s="349"/>
      <c r="O25" s="73"/>
      <c r="P25" s="349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474" t="s">
        <v>43</v>
      </c>
      <c r="C26" s="598">
        <f t="shared" si="2"/>
        <v>0</v>
      </c>
      <c r="D26" s="80">
        <f t="shared" si="1"/>
        <v>0</v>
      </c>
      <c r="E26" s="473">
        <f t="shared" si="1"/>
        <v>0</v>
      </c>
      <c r="F26" s="586"/>
      <c r="G26" s="73"/>
      <c r="H26" s="586"/>
      <c r="I26" s="73"/>
      <c r="J26" s="586"/>
      <c r="K26" s="73"/>
      <c r="L26" s="586"/>
      <c r="M26" s="73"/>
      <c r="N26" s="349"/>
      <c r="O26" s="73"/>
      <c r="P26" s="349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475" t="s">
        <v>44</v>
      </c>
      <c r="C27" s="647">
        <f t="shared" si="2"/>
        <v>0</v>
      </c>
      <c r="D27" s="102">
        <f t="shared" si="1"/>
        <v>0</v>
      </c>
      <c r="E27" s="476">
        <f t="shared" si="1"/>
        <v>0</v>
      </c>
      <c r="F27" s="586"/>
      <c r="G27" s="73"/>
      <c r="H27" s="586"/>
      <c r="I27" s="73"/>
      <c r="J27" s="586"/>
      <c r="K27" s="73"/>
      <c r="L27" s="586"/>
      <c r="M27" s="73"/>
      <c r="N27" s="349"/>
      <c r="O27" s="73"/>
      <c r="P27" s="349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475" t="s">
        <v>45</v>
      </c>
      <c r="C28" s="647">
        <f t="shared" si="2"/>
        <v>0</v>
      </c>
      <c r="D28" s="102">
        <f t="shared" si="1"/>
        <v>0</v>
      </c>
      <c r="E28" s="476">
        <f t="shared" si="1"/>
        <v>0</v>
      </c>
      <c r="F28" s="586"/>
      <c r="G28" s="73"/>
      <c r="H28" s="586"/>
      <c r="I28" s="73"/>
      <c r="J28" s="586"/>
      <c r="K28" s="73"/>
      <c r="L28" s="586"/>
      <c r="M28" s="73"/>
      <c r="N28" s="349"/>
      <c r="O28" s="73"/>
      <c r="P28" s="349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475" t="s">
        <v>46</v>
      </c>
      <c r="C29" s="647">
        <f>SUM(D29:E29)</f>
        <v>0</v>
      </c>
      <c r="D29" s="102">
        <f t="shared" si="1"/>
        <v>0</v>
      </c>
      <c r="E29" s="476">
        <f t="shared" si="1"/>
        <v>0</v>
      </c>
      <c r="F29" s="586"/>
      <c r="G29" s="73"/>
      <c r="H29" s="586"/>
      <c r="I29" s="73"/>
      <c r="J29" s="586"/>
      <c r="K29" s="73"/>
      <c r="L29" s="586"/>
      <c r="M29" s="73"/>
      <c r="N29" s="349"/>
      <c r="O29" s="73"/>
      <c r="P29" s="349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475" t="s">
        <v>47</v>
      </c>
      <c r="C30" s="647">
        <f>SUM(D30:E30)</f>
        <v>0</v>
      </c>
      <c r="D30" s="80">
        <f t="shared" si="1"/>
        <v>0</v>
      </c>
      <c r="E30" s="473">
        <f t="shared" si="1"/>
        <v>0</v>
      </c>
      <c r="F30" s="586"/>
      <c r="G30" s="73"/>
      <c r="H30" s="586"/>
      <c r="I30" s="73"/>
      <c r="J30" s="586"/>
      <c r="K30" s="73"/>
      <c r="L30" s="586"/>
      <c r="M30" s="73"/>
      <c r="N30" s="349"/>
      <c r="O30" s="73"/>
      <c r="P30" s="349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475" t="s">
        <v>48</v>
      </c>
      <c r="C31" s="598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721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378" t="s">
        <v>54</v>
      </c>
      <c r="B38" s="913" t="s">
        <v>37</v>
      </c>
      <c r="C38" s="899">
        <f t="shared" si="3"/>
        <v>0</v>
      </c>
      <c r="D38" s="900">
        <f t="shared" si="4"/>
        <v>0</v>
      </c>
      <c r="E38" s="909">
        <f t="shared" si="4"/>
        <v>0</v>
      </c>
      <c r="F38" s="910"/>
      <c r="G38" s="96"/>
      <c r="H38" s="910"/>
      <c r="I38" s="96"/>
      <c r="J38" s="910"/>
      <c r="K38" s="96"/>
      <c r="L38" s="910"/>
      <c r="M38" s="96"/>
      <c r="N38" s="910"/>
      <c r="O38" s="96"/>
      <c r="P38" s="911"/>
      <c r="Q38" s="98"/>
      <c r="R38" s="912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721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198"/>
      <c r="B40" s="720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914" t="s">
        <v>55</v>
      </c>
      <c r="B41" s="914"/>
      <c r="C41" s="914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387" t="s">
        <v>56</v>
      </c>
      <c r="B42" s="2388"/>
      <c r="C42" s="2387" t="s">
        <v>27</v>
      </c>
      <c r="D42" s="2389"/>
      <c r="E42" s="2388"/>
      <c r="F42" s="2384" t="s">
        <v>28</v>
      </c>
      <c r="G42" s="2385"/>
      <c r="H42" s="2385"/>
      <c r="I42" s="2385"/>
      <c r="J42" s="2385"/>
      <c r="K42" s="2385"/>
      <c r="L42" s="2385"/>
      <c r="M42" s="2385"/>
      <c r="N42" s="2385"/>
      <c r="O42" s="2385"/>
      <c r="P42" s="2385"/>
      <c r="Q42" s="2390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191"/>
      <c r="D43" s="2383"/>
      <c r="E43" s="2368"/>
      <c r="F43" s="2375" t="s">
        <v>30</v>
      </c>
      <c r="G43" s="2376"/>
      <c r="H43" s="2375" t="s">
        <v>31</v>
      </c>
      <c r="I43" s="2376"/>
      <c r="J43" s="2375" t="s">
        <v>15</v>
      </c>
      <c r="K43" s="2376"/>
      <c r="L43" s="2375" t="s">
        <v>32</v>
      </c>
      <c r="M43" s="2376"/>
      <c r="N43" s="2375" t="s">
        <v>33</v>
      </c>
      <c r="O43" s="2376"/>
      <c r="P43" s="2375" t="s">
        <v>34</v>
      </c>
      <c r="Q43" s="237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191"/>
      <c r="B44" s="2368"/>
      <c r="C44" s="894" t="s">
        <v>17</v>
      </c>
      <c r="D44" s="895" t="s">
        <v>18</v>
      </c>
      <c r="E44" s="828" t="s">
        <v>19</v>
      </c>
      <c r="F44" s="897" t="s">
        <v>18</v>
      </c>
      <c r="G44" s="724" t="s">
        <v>19</v>
      </c>
      <c r="H44" s="897" t="s">
        <v>18</v>
      </c>
      <c r="I44" s="724" t="s">
        <v>19</v>
      </c>
      <c r="J44" s="897" t="s">
        <v>18</v>
      </c>
      <c r="K44" s="724" t="s">
        <v>19</v>
      </c>
      <c r="L44" s="897" t="s">
        <v>18</v>
      </c>
      <c r="M44" s="724" t="s">
        <v>19</v>
      </c>
      <c r="N44" s="897" t="s">
        <v>18</v>
      </c>
      <c r="O44" s="724" t="s">
        <v>19</v>
      </c>
      <c r="P44" s="897" t="s">
        <v>18</v>
      </c>
      <c r="Q44" s="724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396" t="s">
        <v>37</v>
      </c>
      <c r="B45" s="2397"/>
      <c r="C45" s="915">
        <f>SUM(D45+E45)</f>
        <v>0</v>
      </c>
      <c r="D45" s="132">
        <f t="shared" ref="D45:E48" si="5">SUM(F45+H45+J45+L45+N45+P45)</f>
        <v>0</v>
      </c>
      <c r="E45" s="916">
        <f t="shared" si="5"/>
        <v>0</v>
      </c>
      <c r="F45" s="910"/>
      <c r="G45" s="912"/>
      <c r="H45" s="910"/>
      <c r="I45" s="912"/>
      <c r="J45" s="910"/>
      <c r="K45" s="96"/>
      <c r="L45" s="910"/>
      <c r="M45" s="96"/>
      <c r="N45" s="911"/>
      <c r="O45" s="96"/>
      <c r="P45" s="911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IF(C45&lt;&gt;[2]A05!C89,"*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651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586"/>
      <c r="I46" s="253"/>
      <c r="J46" s="586"/>
      <c r="K46" s="73"/>
      <c r="L46" s="586"/>
      <c r="M46" s="73"/>
      <c r="N46" s="349"/>
      <c r="O46" s="73"/>
      <c r="P46" s="349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IF(C46&lt;&gt;[2]A05!C90,"*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IF(C47&lt;&gt;[2]A05!C91,"*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398" t="s">
        <v>57</v>
      </c>
      <c r="B48" s="2399"/>
      <c r="C48" s="917">
        <f>SUM(D48:E48)</f>
        <v>0</v>
      </c>
      <c r="D48" s="918">
        <f t="shared" si="5"/>
        <v>0</v>
      </c>
      <c r="E48" s="919">
        <f t="shared" si="5"/>
        <v>0</v>
      </c>
      <c r="F48" s="902"/>
      <c r="G48" s="906"/>
      <c r="H48" s="902"/>
      <c r="I48" s="906"/>
      <c r="J48" s="902"/>
      <c r="K48" s="903"/>
      <c r="L48" s="902"/>
      <c r="M48" s="903"/>
      <c r="N48" s="904"/>
      <c r="O48" s="903"/>
      <c r="P48" s="904"/>
      <c r="Q48" s="903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IF(C48&lt;&gt;[2]A05!C92,"*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400" t="s">
        <v>21</v>
      </c>
      <c r="B50" s="2401"/>
      <c r="C50" s="2387" t="s">
        <v>5</v>
      </c>
      <c r="D50" s="2389"/>
      <c r="E50" s="2388"/>
      <c r="F50" s="2391" t="s">
        <v>28</v>
      </c>
      <c r="G50" s="2391"/>
      <c r="H50" s="2391"/>
      <c r="I50" s="239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191"/>
      <c r="D51" s="2383"/>
      <c r="E51" s="2368"/>
      <c r="F51" s="2375" t="s">
        <v>8</v>
      </c>
      <c r="G51" s="2376"/>
      <c r="H51" s="2375" t="s">
        <v>9</v>
      </c>
      <c r="I51" s="237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224"/>
      <c r="B52" s="2404"/>
      <c r="C52" s="894" t="s">
        <v>17</v>
      </c>
      <c r="D52" s="895" t="s">
        <v>18</v>
      </c>
      <c r="E52" s="828" t="s">
        <v>19</v>
      </c>
      <c r="F52" s="897" t="s">
        <v>18</v>
      </c>
      <c r="G52" s="896" t="s">
        <v>19</v>
      </c>
      <c r="H52" s="897" t="s">
        <v>18</v>
      </c>
      <c r="I52" s="896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392" t="s">
        <v>59</v>
      </c>
      <c r="B53" s="2393"/>
      <c r="C53" s="920">
        <f>SUM(D53+E53)</f>
        <v>0</v>
      </c>
      <c r="D53" s="921">
        <f t="shared" ref="D53:E56" si="6">SUM(F53+H53)</f>
        <v>0</v>
      </c>
      <c r="E53" s="901">
        <f t="shared" si="6"/>
        <v>0</v>
      </c>
      <c r="F53" s="922">
        <f>SUM(F54:F56)</f>
        <v>0</v>
      </c>
      <c r="G53" s="919">
        <f>SUM(G54:G56)</f>
        <v>0</v>
      </c>
      <c r="H53" s="923">
        <f>SUM(H54:H56)</f>
        <v>0</v>
      </c>
      <c r="I53" s="924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394" t="s">
        <v>22</v>
      </c>
      <c r="B54" s="2395"/>
      <c r="C54" s="660">
        <f>SUM(D54+E54)</f>
        <v>0</v>
      </c>
      <c r="D54" s="150">
        <f t="shared" si="6"/>
        <v>0</v>
      </c>
      <c r="E54" s="473">
        <f t="shared" si="6"/>
        <v>0</v>
      </c>
      <c r="F54" s="586"/>
      <c r="G54" s="253"/>
      <c r="H54" s="349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387" t="s">
        <v>63</v>
      </c>
      <c r="B58" s="2389"/>
      <c r="C58" s="2387" t="s">
        <v>64</v>
      </c>
      <c r="D58" s="2389"/>
      <c r="E58" s="2388"/>
      <c r="F58" s="2375" t="s">
        <v>65</v>
      </c>
      <c r="G58" s="2405"/>
      <c r="H58" s="2405"/>
      <c r="I58" s="2405"/>
      <c r="J58" s="2405"/>
      <c r="K58" s="2405"/>
      <c r="L58" s="2405"/>
      <c r="M58" s="2405"/>
      <c r="N58" s="2405"/>
      <c r="O58" s="2377"/>
      <c r="P58" s="2406" t="s">
        <v>66</v>
      </c>
      <c r="Q58" s="2388" t="s">
        <v>67</v>
      </c>
      <c r="R58" s="4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191"/>
      <c r="D59" s="2383"/>
      <c r="E59" s="2368"/>
      <c r="F59" s="2375" t="s">
        <v>68</v>
      </c>
      <c r="G59" s="2376"/>
      <c r="H59" s="2405" t="s">
        <v>69</v>
      </c>
      <c r="I59" s="2376"/>
      <c r="J59" s="2405" t="s">
        <v>70</v>
      </c>
      <c r="K59" s="2405"/>
      <c r="L59" s="2375" t="s">
        <v>71</v>
      </c>
      <c r="M59" s="2376"/>
      <c r="N59" s="2375" t="s">
        <v>72</v>
      </c>
      <c r="O59" s="2377"/>
      <c r="P59" s="2230"/>
      <c r="Q59" s="2374"/>
      <c r="R59" s="4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191"/>
      <c r="B60" s="2383"/>
      <c r="C60" s="897" t="s">
        <v>17</v>
      </c>
      <c r="D60" s="895" t="s">
        <v>18</v>
      </c>
      <c r="E60" s="896" t="s">
        <v>19</v>
      </c>
      <c r="F60" s="897" t="s">
        <v>18</v>
      </c>
      <c r="G60" s="896" t="s">
        <v>19</v>
      </c>
      <c r="H60" s="897" t="s">
        <v>18</v>
      </c>
      <c r="I60" s="896" t="s">
        <v>19</v>
      </c>
      <c r="J60" s="897" t="s">
        <v>18</v>
      </c>
      <c r="K60" s="925" t="s">
        <v>19</v>
      </c>
      <c r="L60" s="897" t="s">
        <v>18</v>
      </c>
      <c r="M60" s="896" t="s">
        <v>19</v>
      </c>
      <c r="N60" s="897" t="s">
        <v>18</v>
      </c>
      <c r="O60" s="898" t="s">
        <v>19</v>
      </c>
      <c r="P60" s="2407"/>
      <c r="Q60" s="2368"/>
      <c r="R60" s="4"/>
      <c r="S60" s="3"/>
      <c r="T60" s="3"/>
      <c r="U60" s="3"/>
      <c r="V60" s="3"/>
      <c r="W60" s="3"/>
      <c r="X60" s="3"/>
      <c r="Y60" s="3"/>
      <c r="Z60" s="3"/>
      <c r="AA60" s="926"/>
      <c r="AB60" s="927"/>
    </row>
    <row r="61" spans="1:130" ht="16.350000000000001" customHeight="1" x14ac:dyDescent="0.25">
      <c r="A61" s="2398" t="s">
        <v>73</v>
      </c>
      <c r="B61" s="2399"/>
      <c r="C61" s="920">
        <f t="shared" ref="C61:C67" si="7">SUM(D61+E61)</f>
        <v>0</v>
      </c>
      <c r="D61" s="921">
        <f>SUM(F61+H61+J61+L61+N61)</f>
        <v>0</v>
      </c>
      <c r="E61" s="901">
        <f>SUM(G61+I61+K61+M61+O61)</f>
        <v>0</v>
      </c>
      <c r="F61" s="902"/>
      <c r="G61" s="903"/>
      <c r="H61" s="928"/>
      <c r="I61" s="903"/>
      <c r="J61" s="928"/>
      <c r="K61" s="929"/>
      <c r="L61" s="902"/>
      <c r="M61" s="903"/>
      <c r="N61" s="902"/>
      <c r="O61" s="905"/>
      <c r="P61" s="930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931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410" t="s">
        <v>74</v>
      </c>
      <c r="B62" s="2410"/>
      <c r="C62" s="598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586"/>
      <c r="G62" s="73"/>
      <c r="H62" s="160"/>
      <c r="I62" s="73"/>
      <c r="J62" s="160"/>
      <c r="K62" s="161"/>
      <c r="L62" s="875"/>
      <c r="M62" s="163"/>
      <c r="N62" s="875"/>
      <c r="O62" s="164"/>
      <c r="P62" s="165"/>
      <c r="Q62" s="83"/>
      <c r="R62" s="4" t="str">
        <f>CA62&amp;CB62</f>
        <v/>
      </c>
      <c r="S62" s="3"/>
      <c r="T62" s="3"/>
      <c r="U62" s="3"/>
      <c r="V62" s="3"/>
      <c r="W62" s="3"/>
      <c r="X62" s="3"/>
      <c r="Y62" s="3"/>
      <c r="Z62" s="3"/>
      <c r="AA62" s="932"/>
      <c r="AB62" s="931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 t="str">
        <f t="shared" ref="R63:R67" si="9">CA63&amp;CB63</f>
        <v/>
      </c>
      <c r="S63" s="3"/>
      <c r="T63" s="3"/>
      <c r="U63" s="3"/>
      <c r="V63" s="3"/>
      <c r="W63" s="3"/>
      <c r="X63" s="3"/>
      <c r="Y63" s="3"/>
      <c r="Z63" s="3"/>
      <c r="AA63" s="932"/>
      <c r="AB63" s="931"/>
      <c r="CA63" s="665" t="str">
        <f t="shared" ref="CA63:CA67" si="10">IF(CG63=1," * El Número de menores pertenecientes a Pueblos Originarios NO puede ser mayor al Número Total de Menores. ","")</f>
        <v/>
      </c>
      <c r="CB63" s="665" t="str">
        <f t="shared" ref="CB63:CB67" si="11">IF(CH63=1," * El Número de menores pertenecientes a Población Migrante NO puede ser mayor al Número Total de Menores. ","")</f>
        <v/>
      </c>
      <c r="CG63" s="665">
        <f t="shared" ref="CG63:CH67" si="12">IF(P63&gt;$C63,1,0)</f>
        <v>0</v>
      </c>
      <c r="CH63" s="665">
        <f t="shared" si="12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559"/>
      <c r="G64" s="560"/>
      <c r="H64" s="176"/>
      <c r="I64" s="560"/>
      <c r="J64" s="176"/>
      <c r="K64" s="512"/>
      <c r="L64" s="170"/>
      <c r="M64" s="171"/>
      <c r="N64" s="172"/>
      <c r="O64" s="173"/>
      <c r="P64" s="165"/>
      <c r="Q64" s="83"/>
      <c r="R64" s="4" t="str">
        <f t="shared" si="9"/>
        <v/>
      </c>
      <c r="S64" s="178"/>
      <c r="T64" s="178"/>
      <c r="U64" s="7"/>
      <c r="V64" s="7"/>
      <c r="W64" s="7"/>
      <c r="X64" s="7"/>
      <c r="Y64" s="7"/>
      <c r="Z64" s="7"/>
      <c r="AA64" s="933"/>
      <c r="AB64" s="931"/>
      <c r="CA64" s="665" t="str">
        <f t="shared" si="10"/>
        <v/>
      </c>
      <c r="CB64" s="665" t="str">
        <f t="shared" si="11"/>
        <v/>
      </c>
      <c r="CG64" s="665">
        <f t="shared" si="12"/>
        <v>0</v>
      </c>
      <c r="CH64" s="665">
        <f t="shared" si="12"/>
        <v>0</v>
      </c>
    </row>
    <row r="65" spans="1:130" ht="16.350000000000001" customHeight="1" x14ac:dyDescent="0.25">
      <c r="A65" s="2237" t="s">
        <v>77</v>
      </c>
      <c r="B65" s="2237"/>
      <c r="C65" s="598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934"/>
      <c r="L65" s="82"/>
      <c r="M65" s="83"/>
      <c r="N65" s="82"/>
      <c r="O65" s="85"/>
      <c r="P65" s="165"/>
      <c r="Q65" s="83"/>
      <c r="R65" s="4" t="str">
        <f t="shared" si="9"/>
        <v/>
      </c>
      <c r="S65" s="178"/>
      <c r="T65" s="178"/>
      <c r="U65" s="7"/>
      <c r="V65" s="7"/>
      <c r="W65" s="7"/>
      <c r="X65" s="7"/>
      <c r="Y65" s="7"/>
      <c r="Z65" s="7"/>
      <c r="AA65" s="497"/>
      <c r="CA65" s="665" t="str">
        <f t="shared" si="10"/>
        <v/>
      </c>
      <c r="CB65" s="665" t="str">
        <f t="shared" si="11"/>
        <v/>
      </c>
      <c r="CG65" s="665">
        <f t="shared" si="12"/>
        <v>0</v>
      </c>
      <c r="CH65" s="665">
        <f t="shared" si="12"/>
        <v>0</v>
      </c>
    </row>
    <row r="66" spans="1:130" ht="16.350000000000001" customHeight="1" x14ac:dyDescent="0.25">
      <c r="A66" s="2416" t="s">
        <v>78</v>
      </c>
      <c r="B66" s="2416"/>
      <c r="C66" s="935">
        <f t="shared" si="7"/>
        <v>0</v>
      </c>
      <c r="D66" s="89">
        <f t="shared" ref="D66:D67" si="13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934"/>
      <c r="L66" s="82"/>
      <c r="M66" s="83"/>
      <c r="N66" s="82"/>
      <c r="O66" s="85"/>
      <c r="P66" s="165"/>
      <c r="Q66" s="83"/>
      <c r="R66" s="4" t="str">
        <f t="shared" si="9"/>
        <v/>
      </c>
      <c r="S66" s="178"/>
      <c r="T66" s="178"/>
      <c r="U66" s="7"/>
      <c r="V66" s="7"/>
      <c r="W66" s="7"/>
      <c r="X66" s="7"/>
      <c r="Y66" s="7"/>
      <c r="Z66" s="7"/>
      <c r="AA66" s="497"/>
      <c r="CA66" s="665" t="str">
        <f t="shared" si="10"/>
        <v/>
      </c>
      <c r="CB66" s="665" t="str">
        <f t="shared" si="11"/>
        <v/>
      </c>
      <c r="CG66" s="665">
        <f t="shared" si="12"/>
        <v>0</v>
      </c>
      <c r="CH66" s="665">
        <f t="shared" si="12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3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507"/>
      <c r="N67" s="193"/>
      <c r="O67" s="194"/>
      <c r="P67" s="195"/>
      <c r="Q67" s="93"/>
      <c r="R67" s="4" t="str">
        <f t="shared" si="9"/>
        <v/>
      </c>
      <c r="S67" s="178"/>
      <c r="T67" s="178"/>
      <c r="U67" s="7"/>
      <c r="V67" s="7"/>
      <c r="W67" s="7"/>
      <c r="X67" s="7"/>
      <c r="Y67" s="7"/>
      <c r="Z67" s="7"/>
      <c r="AA67" s="497"/>
      <c r="CA67" s="665" t="str">
        <f t="shared" si="10"/>
        <v/>
      </c>
      <c r="CB67" s="665" t="str">
        <f t="shared" si="11"/>
        <v/>
      </c>
      <c r="CG67" s="665">
        <f t="shared" si="12"/>
        <v>0</v>
      </c>
      <c r="CH67" s="665">
        <f t="shared" si="12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936"/>
      <c r="V68" s="936"/>
      <c r="W68" s="936"/>
      <c r="X68" s="936"/>
      <c r="Y68" s="936"/>
      <c r="Z68" s="933"/>
      <c r="AA68" s="933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933"/>
      <c r="V69" s="933"/>
      <c r="W69" s="933"/>
      <c r="X69" s="933"/>
      <c r="Y69" s="933"/>
      <c r="Z69" s="933"/>
      <c r="AA69" s="933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408" t="s">
        <v>82</v>
      </c>
      <c r="B70" s="2408"/>
      <c r="C70" s="2408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933"/>
      <c r="S70" s="933"/>
      <c r="T70" s="933"/>
      <c r="U70" s="933"/>
      <c r="V70" s="933"/>
      <c r="W70" s="933"/>
      <c r="X70" s="933"/>
      <c r="Y70" s="933"/>
      <c r="Z70" s="933"/>
      <c r="AA70" s="933"/>
    </row>
    <row r="71" spans="1:130" ht="16.350000000000001" customHeight="1" x14ac:dyDescent="0.25">
      <c r="A71" s="2198"/>
      <c r="B71" s="2198"/>
      <c r="C71" s="2198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933"/>
      <c r="S71" s="933"/>
      <c r="T71" s="933"/>
      <c r="U71" s="933"/>
      <c r="V71" s="933"/>
      <c r="W71" s="933"/>
      <c r="X71" s="933"/>
      <c r="Y71" s="933"/>
      <c r="Z71" s="933"/>
      <c r="AA71" s="933"/>
    </row>
    <row r="72" spans="1:130" ht="16.350000000000001" customHeight="1" x14ac:dyDescent="0.25">
      <c r="A72" s="2409" t="s">
        <v>64</v>
      </c>
      <c r="B72" s="2409"/>
      <c r="C72" s="937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933"/>
      <c r="S72" s="933"/>
      <c r="T72" s="938"/>
      <c r="U72" s="938"/>
      <c r="V72" s="938"/>
      <c r="W72" s="938"/>
      <c r="X72" s="938"/>
      <c r="Y72" s="938"/>
      <c r="Z72" s="933"/>
      <c r="AA72" s="933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933"/>
      <c r="S73" s="933"/>
      <c r="T73" s="938"/>
      <c r="U73" s="938"/>
      <c r="V73" s="938"/>
      <c r="W73" s="938"/>
      <c r="X73" s="938"/>
      <c r="Y73" s="938"/>
      <c r="Z73" s="933"/>
      <c r="AA73" s="933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933"/>
      <c r="S74" s="933"/>
      <c r="T74" s="938"/>
      <c r="U74" s="938"/>
      <c r="V74" s="938"/>
      <c r="W74" s="938"/>
      <c r="X74" s="938"/>
      <c r="Y74" s="938"/>
      <c r="Z74" s="933"/>
      <c r="AA74" s="933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933"/>
      <c r="S75" s="933"/>
      <c r="T75" s="938"/>
      <c r="U75" s="938"/>
      <c r="V75" s="938"/>
      <c r="W75" s="938"/>
      <c r="X75" s="938"/>
      <c r="Y75" s="938"/>
      <c r="Z75" s="933"/>
      <c r="AA75" s="933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933"/>
      <c r="S76" s="933"/>
      <c r="T76" s="938"/>
      <c r="U76" s="938"/>
      <c r="V76" s="938"/>
      <c r="W76" s="938"/>
      <c r="X76" s="938"/>
      <c r="Y76" s="938"/>
      <c r="Z76" s="933"/>
      <c r="AA76" s="933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933"/>
      <c r="S77" s="933"/>
      <c r="T77" s="933"/>
      <c r="U77" s="938"/>
      <c r="V77" s="938"/>
      <c r="W77" s="938"/>
      <c r="X77" s="938"/>
      <c r="Y77" s="938"/>
      <c r="Z77" s="933"/>
      <c r="AA77" s="933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411" t="s">
        <v>87</v>
      </c>
      <c r="B78" s="2412"/>
      <c r="C78" s="939" t="s">
        <v>88</v>
      </c>
      <c r="D78" s="939" t="s">
        <v>38</v>
      </c>
      <c r="E78" s="939" t="s">
        <v>89</v>
      </c>
      <c r="F78" s="939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933"/>
      <c r="S78" s="933"/>
      <c r="T78" s="933"/>
      <c r="U78" s="938"/>
      <c r="V78" s="938"/>
      <c r="W78" s="938"/>
      <c r="X78" s="938"/>
      <c r="Y78" s="938"/>
      <c r="Z78" s="933"/>
      <c r="AA78" s="933"/>
      <c r="CG78" s="10">
        <v>0</v>
      </c>
    </row>
    <row r="79" spans="1:130" ht="21.75" customHeight="1" x14ac:dyDescent="0.25">
      <c r="A79" s="2413" t="s">
        <v>91</v>
      </c>
      <c r="B79" s="2414"/>
      <c r="C79" s="940"/>
      <c r="D79" s="940"/>
      <c r="E79" s="940"/>
      <c r="F79" s="940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933"/>
      <c r="S79" s="933"/>
      <c r="T79" s="933"/>
      <c r="U79" s="938"/>
      <c r="V79" s="938"/>
      <c r="W79" s="938"/>
      <c r="X79" s="938"/>
      <c r="Y79" s="938"/>
      <c r="Z79" s="933"/>
      <c r="AA79" s="933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244" t="s">
        <v>92</v>
      </c>
      <c r="B80" s="2415"/>
      <c r="C80" s="209"/>
      <c r="D80" s="209"/>
      <c r="E80" s="209"/>
      <c r="F80" s="209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941"/>
      <c r="J81" s="942"/>
      <c r="K81" s="941"/>
      <c r="L81" s="933"/>
      <c r="M81" s="933"/>
      <c r="N81" s="933"/>
      <c r="O81" s="933"/>
      <c r="P81" s="943"/>
      <c r="Q81" s="942"/>
      <c r="R81" s="933"/>
      <c r="S81" s="933"/>
      <c r="T81" s="933"/>
      <c r="U81" s="933"/>
      <c r="V81" s="933"/>
      <c r="W81" s="933"/>
      <c r="X81" s="933"/>
      <c r="Y81" s="933"/>
      <c r="Z81" s="933"/>
      <c r="AA81" s="933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420" t="s">
        <v>94</v>
      </c>
      <c r="B82" s="2421"/>
      <c r="C82" s="944" t="s">
        <v>88</v>
      </c>
      <c r="D82" s="945" t="s">
        <v>95</v>
      </c>
      <c r="E82" s="945" t="s">
        <v>96</v>
      </c>
      <c r="F82" s="945" t="s">
        <v>97</v>
      </c>
      <c r="G82" s="215"/>
      <c r="H82" s="215"/>
      <c r="I82" s="946"/>
      <c r="J82" s="946"/>
      <c r="K82" s="941"/>
      <c r="L82" s="933"/>
      <c r="M82" s="933"/>
      <c r="N82" s="933"/>
      <c r="O82" s="933"/>
      <c r="P82" s="933"/>
      <c r="Q82" s="933"/>
      <c r="R82" s="497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421" t="s">
        <v>98</v>
      </c>
      <c r="B83" s="947" t="s">
        <v>99</v>
      </c>
      <c r="C83" s="940"/>
      <c r="D83" s="948"/>
      <c r="E83" s="940"/>
      <c r="F83" s="940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949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37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933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933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422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933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942"/>
      <c r="L87" s="950"/>
      <c r="M87" s="950"/>
      <c r="N87" s="933"/>
      <c r="O87" s="933"/>
      <c r="P87" s="933"/>
      <c r="Q87" s="933"/>
      <c r="R87" s="933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423" t="s">
        <v>105</v>
      </c>
      <c r="B88" s="2421"/>
      <c r="C88" s="2411" t="s">
        <v>64</v>
      </c>
      <c r="D88" s="2425"/>
      <c r="E88" s="2412"/>
      <c r="F88" s="2411" t="s">
        <v>106</v>
      </c>
      <c r="G88" s="2412"/>
      <c r="H88" s="2411" t="s">
        <v>107</v>
      </c>
      <c r="I88" s="2412"/>
      <c r="J88" s="200"/>
      <c r="K88" s="951"/>
      <c r="L88" s="938"/>
      <c r="M88" s="938"/>
      <c r="N88" s="950"/>
      <c r="O88" s="950"/>
      <c r="P88" s="938"/>
      <c r="Q88" s="938"/>
      <c r="R88" s="933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424"/>
      <c r="C89" s="952" t="s">
        <v>17</v>
      </c>
      <c r="D89" s="953" t="s">
        <v>18</v>
      </c>
      <c r="E89" s="954" t="s">
        <v>19</v>
      </c>
      <c r="F89" s="955" t="s">
        <v>18</v>
      </c>
      <c r="G89" s="954" t="s">
        <v>19</v>
      </c>
      <c r="H89" s="955" t="s">
        <v>18</v>
      </c>
      <c r="I89" s="954" t="s">
        <v>19</v>
      </c>
      <c r="J89" s="3"/>
      <c r="K89" s="200"/>
      <c r="L89" s="938"/>
      <c r="M89" s="938"/>
      <c r="N89" s="938"/>
      <c r="O89" s="950"/>
      <c r="P89" s="950"/>
      <c r="Q89" s="938"/>
      <c r="R89" s="938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411" t="s">
        <v>64</v>
      </c>
      <c r="B90" s="2412"/>
      <c r="C90" s="956">
        <f>SUM(C91:C95)</f>
        <v>0</v>
      </c>
      <c r="D90" s="957">
        <f t="shared" ref="D90:I90" si="14">SUM(D91:D95)</f>
        <v>0</v>
      </c>
      <c r="E90" s="958">
        <f t="shared" si="14"/>
        <v>0</v>
      </c>
      <c r="F90" s="959">
        <f>SUM(F91:F95)</f>
        <v>0</v>
      </c>
      <c r="G90" s="960">
        <f t="shared" si="14"/>
        <v>0</v>
      </c>
      <c r="H90" s="959">
        <f t="shared" si="14"/>
        <v>0</v>
      </c>
      <c r="I90" s="960">
        <f t="shared" si="14"/>
        <v>0</v>
      </c>
      <c r="J90" s="19"/>
      <c r="K90" s="19"/>
      <c r="L90" s="943"/>
      <c r="M90" s="938"/>
      <c r="N90" s="938"/>
      <c r="O90" s="950"/>
      <c r="P90" s="950"/>
      <c r="Q90" s="961"/>
      <c r="R90" s="961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417" t="s">
        <v>22</v>
      </c>
      <c r="B91" s="2418"/>
      <c r="C91" s="962">
        <f>SUM(D91+E91)</f>
        <v>0</v>
      </c>
      <c r="D91" s="963">
        <f>SUM(F91+H91)</f>
        <v>0</v>
      </c>
      <c r="E91" s="916">
        <f t="shared" ref="D91:E95" si="15">SUM(G91+I91)</f>
        <v>0</v>
      </c>
      <c r="F91" s="964"/>
      <c r="G91" s="912"/>
      <c r="H91" s="964"/>
      <c r="I91" s="912"/>
      <c r="J91" s="200"/>
      <c r="K91" s="200"/>
      <c r="L91" s="938"/>
      <c r="M91" s="938"/>
      <c r="N91" s="938"/>
      <c r="O91" s="950"/>
      <c r="P91" s="950"/>
      <c r="Q91" s="961"/>
      <c r="R91" s="961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965">
        <f>SUM(D92+E92)</f>
        <v>0</v>
      </c>
      <c r="D92" s="251">
        <f t="shared" si="15"/>
        <v>0</v>
      </c>
      <c r="E92" s="252">
        <f t="shared" si="15"/>
        <v>0</v>
      </c>
      <c r="F92" s="966"/>
      <c r="G92" s="253"/>
      <c r="H92" s="966"/>
      <c r="I92" s="253"/>
      <c r="J92" s="200"/>
      <c r="K92" s="200"/>
      <c r="L92" s="938"/>
      <c r="M92" s="938"/>
      <c r="N92" s="938"/>
      <c r="O92" s="950"/>
      <c r="P92" s="950"/>
      <c r="Q92" s="961"/>
      <c r="R92" s="961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965">
        <f>SUM(D93+E93)</f>
        <v>0</v>
      </c>
      <c r="D93" s="251">
        <f t="shared" si="15"/>
        <v>0</v>
      </c>
      <c r="E93" s="252">
        <f t="shared" si="15"/>
        <v>0</v>
      </c>
      <c r="F93" s="82"/>
      <c r="G93" s="86"/>
      <c r="H93" s="82"/>
      <c r="I93" s="86"/>
      <c r="J93" s="200"/>
      <c r="K93" s="200"/>
      <c r="L93" s="938"/>
      <c r="M93" s="938"/>
      <c r="N93" s="938"/>
      <c r="O93" s="950"/>
      <c r="P93" s="950"/>
      <c r="Q93" s="961"/>
      <c r="R93" s="961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419"/>
      <c r="C94" s="254">
        <f>SUM(D94+E94)</f>
        <v>0</v>
      </c>
      <c r="D94" s="255">
        <f t="shared" si="15"/>
        <v>0</v>
      </c>
      <c r="E94" s="256">
        <f t="shared" si="15"/>
        <v>0</v>
      </c>
      <c r="F94" s="105"/>
      <c r="G94" s="109"/>
      <c r="H94" s="105"/>
      <c r="I94" s="109"/>
      <c r="J94" s="200"/>
      <c r="K94" s="200"/>
      <c r="L94" s="938"/>
      <c r="M94" s="938"/>
      <c r="N94" s="938"/>
      <c r="O94" s="950"/>
      <c r="P94" s="950"/>
      <c r="Q94" s="961"/>
      <c r="R94" s="961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5"/>
        <v>0</v>
      </c>
      <c r="E95" s="140">
        <f t="shared" si="15"/>
        <v>0</v>
      </c>
      <c r="F95" s="54"/>
      <c r="G95" s="55"/>
      <c r="H95" s="54"/>
      <c r="I95" s="55"/>
      <c r="J95" s="200"/>
      <c r="K95" s="200"/>
      <c r="L95" s="938"/>
      <c r="M95" s="938"/>
      <c r="N95" s="938"/>
      <c r="O95" s="950"/>
      <c r="P95" s="950"/>
      <c r="Q95" s="961"/>
      <c r="R95" s="961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428" t="s">
        <v>112</v>
      </c>
      <c r="B98" s="2401"/>
      <c r="C98" s="2420" t="s">
        <v>113</v>
      </c>
      <c r="D98" s="2389"/>
      <c r="E98" s="2388"/>
      <c r="F98" s="2432" t="s">
        <v>28</v>
      </c>
      <c r="G98" s="2433"/>
      <c r="H98" s="2433"/>
      <c r="I98" s="2433"/>
      <c r="J98" s="2433"/>
      <c r="K98" s="2433"/>
      <c r="L98" s="2433"/>
      <c r="M98" s="2433"/>
      <c r="N98" s="2433"/>
      <c r="O98" s="2433"/>
      <c r="P98" s="2433"/>
      <c r="Q98" s="2433"/>
      <c r="R98" s="2433"/>
      <c r="S98" s="2433"/>
      <c r="T98" s="2433"/>
      <c r="U98" s="2434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403"/>
      <c r="C99" s="2431"/>
      <c r="D99" s="2259"/>
      <c r="E99" s="2424"/>
      <c r="F99" s="2411" t="s">
        <v>114</v>
      </c>
      <c r="G99" s="2425"/>
      <c r="H99" s="2411" t="s">
        <v>115</v>
      </c>
      <c r="I99" s="2412"/>
      <c r="J99" s="2411" t="s">
        <v>116</v>
      </c>
      <c r="K99" s="2412"/>
      <c r="L99" s="2411" t="s">
        <v>117</v>
      </c>
      <c r="M99" s="2412"/>
      <c r="N99" s="2411" t="s">
        <v>118</v>
      </c>
      <c r="O99" s="2412"/>
      <c r="P99" s="2411" t="s">
        <v>119</v>
      </c>
      <c r="Q99" s="2412"/>
      <c r="R99" s="2411" t="s">
        <v>120</v>
      </c>
      <c r="S99" s="2412"/>
      <c r="T99" s="2411" t="s">
        <v>121</v>
      </c>
      <c r="U99" s="2412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429"/>
      <c r="B100" s="2430"/>
      <c r="C100" s="952" t="s">
        <v>17</v>
      </c>
      <c r="D100" s="967" t="s">
        <v>18</v>
      </c>
      <c r="E100" s="968" t="s">
        <v>19</v>
      </c>
      <c r="F100" s="955" t="s">
        <v>18</v>
      </c>
      <c r="G100" s="725" t="s">
        <v>19</v>
      </c>
      <c r="H100" s="955" t="s">
        <v>18</v>
      </c>
      <c r="I100" s="724" t="s">
        <v>19</v>
      </c>
      <c r="J100" s="955" t="s">
        <v>18</v>
      </c>
      <c r="K100" s="724" t="s">
        <v>19</v>
      </c>
      <c r="L100" s="955" t="s">
        <v>18</v>
      </c>
      <c r="M100" s="724" t="s">
        <v>19</v>
      </c>
      <c r="N100" s="955" t="s">
        <v>18</v>
      </c>
      <c r="O100" s="724" t="s">
        <v>19</v>
      </c>
      <c r="P100" s="955" t="s">
        <v>18</v>
      </c>
      <c r="Q100" s="724" t="s">
        <v>19</v>
      </c>
      <c r="R100" s="955" t="s">
        <v>18</v>
      </c>
      <c r="S100" s="724" t="s">
        <v>19</v>
      </c>
      <c r="T100" s="955" t="s">
        <v>18</v>
      </c>
      <c r="U100" s="724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426" t="s">
        <v>122</v>
      </c>
      <c r="B101" s="2426"/>
      <c r="C101" s="969">
        <f>SUM(D101+E101)</f>
        <v>0</v>
      </c>
      <c r="D101" s="44">
        <f>+H101+J101+L101+N101+P101+R101+T101</f>
        <v>0</v>
      </c>
      <c r="E101" s="970">
        <f>+I101+K101+M101+O101+Q101+S101+U101</f>
        <v>0</v>
      </c>
      <c r="F101" s="971"/>
      <c r="G101" s="972"/>
      <c r="H101" s="910"/>
      <c r="I101" s="96"/>
      <c r="J101" s="910"/>
      <c r="K101" s="96"/>
      <c r="L101" s="910"/>
      <c r="M101" s="96"/>
      <c r="N101" s="910"/>
      <c r="O101" s="96"/>
      <c r="P101" s="973"/>
      <c r="Q101" s="96"/>
      <c r="R101" s="973"/>
      <c r="S101" s="96"/>
      <c r="T101" s="973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6">SUM(D102+E102)</f>
        <v>0</v>
      </c>
      <c r="D102" s="275">
        <f>SUM(J102+L102+N102+P102+R102+T102)</f>
        <v>0</v>
      </c>
      <c r="E102" s="90">
        <f t="shared" ref="D102:E104" si="17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6"/>
        <v>0</v>
      </c>
      <c r="D103" s="275">
        <f t="shared" si="17"/>
        <v>0</v>
      </c>
      <c r="E103" s="90">
        <f t="shared" si="17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6"/>
        <v>0</v>
      </c>
      <c r="D104" s="275">
        <f t="shared" si="17"/>
        <v>0</v>
      </c>
      <c r="E104" s="90">
        <f t="shared" si="17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6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6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974"/>
      <c r="L106" s="285"/>
      <c r="M106" s="974"/>
      <c r="N106" s="285"/>
      <c r="O106" s="974"/>
      <c r="P106" s="479"/>
      <c r="Q106" s="974"/>
      <c r="R106" s="479"/>
      <c r="S106" s="974"/>
      <c r="T106" s="479"/>
      <c r="U106" s="974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408" t="s">
        <v>128</v>
      </c>
      <c r="B107" s="975" t="s">
        <v>129</v>
      </c>
      <c r="C107" s="976">
        <f t="shared" si="16"/>
        <v>0</v>
      </c>
      <c r="D107" s="977">
        <f>SUM(F107+H107+J107+L107+N107+P107+R107+T107)</f>
        <v>0</v>
      </c>
      <c r="E107" s="970">
        <f>SUM(G107+I107+K107+M107+O107+Q107+S107+U107)</f>
        <v>0</v>
      </c>
      <c r="F107" s="910"/>
      <c r="G107" s="978"/>
      <c r="H107" s="910"/>
      <c r="I107" s="979"/>
      <c r="J107" s="910"/>
      <c r="K107" s="96"/>
      <c r="L107" s="910"/>
      <c r="M107" s="96"/>
      <c r="N107" s="910"/>
      <c r="O107" s="979"/>
      <c r="P107" s="910"/>
      <c r="Q107" s="979"/>
      <c r="R107" s="910"/>
      <c r="S107" s="979"/>
      <c r="T107" s="910"/>
      <c r="U107" s="979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6"/>
        <v>0</v>
      </c>
      <c r="D108" s="115">
        <f t="shared" ref="D108:E109" si="18">SUM(F108+H108+J108+L108+N108+P108+R108+T108)</f>
        <v>0</v>
      </c>
      <c r="E108" s="294">
        <f t="shared" si="18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422"/>
      <c r="B109" s="138" t="s">
        <v>131</v>
      </c>
      <c r="C109" s="49">
        <f t="shared" si="16"/>
        <v>0</v>
      </c>
      <c r="D109" s="92">
        <f t="shared" si="18"/>
        <v>0</v>
      </c>
      <c r="E109" s="186">
        <f t="shared" si="18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980"/>
      <c r="K110" s="980"/>
      <c r="L110" s="981"/>
      <c r="M110" s="982"/>
      <c r="N110" s="983"/>
      <c r="O110" s="297"/>
      <c r="P110" s="983"/>
      <c r="Q110" s="984"/>
      <c r="R110" s="985"/>
      <c r="S110" s="985"/>
      <c r="T110" s="983"/>
      <c r="U110" s="983"/>
      <c r="V110" s="983"/>
      <c r="W110" s="297"/>
      <c r="X110" s="983"/>
      <c r="Y110" s="297"/>
      <c r="Z110" s="986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37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430"/>
    </row>
    <row r="112" spans="1:130" ht="16.350000000000001" customHeight="1" x14ac:dyDescent="0.25">
      <c r="A112" s="2379"/>
      <c r="B112" s="2379"/>
      <c r="C112" s="2191"/>
      <c r="D112" s="2259"/>
      <c r="E112" s="2424"/>
      <c r="F112" s="2425" t="s">
        <v>133</v>
      </c>
      <c r="G112" s="2412"/>
      <c r="H112" s="2411" t="s">
        <v>134</v>
      </c>
      <c r="I112" s="2412"/>
      <c r="J112" s="2411" t="s">
        <v>135</v>
      </c>
      <c r="K112" s="2412"/>
      <c r="L112" s="2425" t="s">
        <v>136</v>
      </c>
      <c r="M112" s="2412"/>
      <c r="N112" s="2411" t="s">
        <v>137</v>
      </c>
      <c r="O112" s="2412"/>
      <c r="P112" s="2411" t="s">
        <v>138</v>
      </c>
      <c r="Q112" s="2412"/>
      <c r="R112" s="2411" t="s">
        <v>139</v>
      </c>
      <c r="S112" s="2412"/>
      <c r="T112" s="2411" t="s">
        <v>140</v>
      </c>
      <c r="U112" s="2412"/>
      <c r="V112" s="2411" t="s">
        <v>141</v>
      </c>
      <c r="W112" s="2412"/>
      <c r="X112" s="2411" t="s">
        <v>142</v>
      </c>
      <c r="Y112" s="2412"/>
      <c r="Z112" s="2438" t="s">
        <v>143</v>
      </c>
      <c r="AA112" s="2439"/>
    </row>
    <row r="113" spans="1:28" ht="16.350000000000001" customHeight="1" x14ac:dyDescent="0.25">
      <c r="A113" s="2198"/>
      <c r="B113" s="2198"/>
      <c r="C113" s="955" t="s">
        <v>17</v>
      </c>
      <c r="D113" s="967" t="s">
        <v>18</v>
      </c>
      <c r="E113" s="987" t="s">
        <v>19</v>
      </c>
      <c r="F113" s="953" t="s">
        <v>18</v>
      </c>
      <c r="G113" s="968" t="s">
        <v>19</v>
      </c>
      <c r="H113" s="955" t="s">
        <v>18</v>
      </c>
      <c r="I113" s="968" t="s">
        <v>19</v>
      </c>
      <c r="J113" s="955" t="s">
        <v>18</v>
      </c>
      <c r="K113" s="968" t="s">
        <v>19</v>
      </c>
      <c r="L113" s="953" t="s">
        <v>18</v>
      </c>
      <c r="M113" s="968" t="s">
        <v>19</v>
      </c>
      <c r="N113" s="955" t="s">
        <v>18</v>
      </c>
      <c r="O113" s="968" t="s">
        <v>19</v>
      </c>
      <c r="P113" s="955" t="s">
        <v>18</v>
      </c>
      <c r="Q113" s="968" t="s">
        <v>19</v>
      </c>
      <c r="R113" s="955" t="s">
        <v>18</v>
      </c>
      <c r="S113" s="939" t="s">
        <v>19</v>
      </c>
      <c r="T113" s="955" t="s">
        <v>18</v>
      </c>
      <c r="U113" s="968" t="s">
        <v>19</v>
      </c>
      <c r="V113" s="955" t="s">
        <v>18</v>
      </c>
      <c r="W113" s="968" t="s">
        <v>19</v>
      </c>
      <c r="X113" s="955" t="s">
        <v>18</v>
      </c>
      <c r="Y113" s="968" t="s">
        <v>19</v>
      </c>
      <c r="Z113" s="988" t="s">
        <v>18</v>
      </c>
      <c r="AA113" s="309" t="s">
        <v>19</v>
      </c>
      <c r="AB113" s="480"/>
    </row>
    <row r="114" spans="1:28" ht="16.350000000000001" customHeight="1" x14ac:dyDescent="0.25">
      <c r="A114" s="2435" t="s">
        <v>144</v>
      </c>
      <c r="B114" s="907" t="s">
        <v>145</v>
      </c>
      <c r="C114" s="989">
        <f t="shared" ref="C114:C143" si="19">SUM(D114+E114)</f>
        <v>0</v>
      </c>
      <c r="D114" s="312">
        <f>SUM(F114+H114+J114+L114+N114+P114+R114+T114+V114+X114+Z114)</f>
        <v>0</v>
      </c>
      <c r="E114" s="313">
        <f t="shared" ref="E114:E143" si="20">SUM(G114+I114+K114+M114+O114+Q114+S114+U114+W114+Y114+AA114)</f>
        <v>0</v>
      </c>
      <c r="F114" s="990"/>
      <c r="G114" s="979"/>
      <c r="H114" s="910"/>
      <c r="I114" s="96"/>
      <c r="J114" s="910"/>
      <c r="K114" s="96"/>
      <c r="L114" s="991"/>
      <c r="M114" s="96"/>
      <c r="N114" s="910"/>
      <c r="O114" s="96"/>
      <c r="P114" s="910"/>
      <c r="Q114" s="96"/>
      <c r="R114" s="910"/>
      <c r="S114" s="96"/>
      <c r="T114" s="910"/>
      <c r="U114" s="96"/>
      <c r="V114" s="973"/>
      <c r="W114" s="96"/>
      <c r="X114" s="973"/>
      <c r="Y114" s="96"/>
      <c r="Z114" s="978"/>
      <c r="AA114" s="316"/>
    </row>
    <row r="115" spans="1:28" ht="16.350000000000001" customHeight="1" x14ac:dyDescent="0.25">
      <c r="A115" s="2279"/>
      <c r="B115" s="727" t="s">
        <v>146</v>
      </c>
      <c r="C115" s="965">
        <f t="shared" si="19"/>
        <v>0</v>
      </c>
      <c r="D115" s="318">
        <f t="shared" ref="D115:D143" si="21">SUM(F115+H115+J115+L115+N115+P115+R115+T115+V115+X115+Z115)</f>
        <v>0</v>
      </c>
      <c r="E115" s="319">
        <f t="shared" si="20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721" t="s">
        <v>147</v>
      </c>
      <c r="C116" s="965">
        <f t="shared" si="19"/>
        <v>0</v>
      </c>
      <c r="D116" s="318">
        <f t="shared" si="21"/>
        <v>0</v>
      </c>
      <c r="E116" s="319">
        <f t="shared" si="20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721" t="s">
        <v>148</v>
      </c>
      <c r="C117" s="323">
        <f t="shared" si="19"/>
        <v>0</v>
      </c>
      <c r="D117" s="324">
        <f t="shared" si="21"/>
        <v>0</v>
      </c>
      <c r="E117" s="325">
        <f t="shared" si="20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720" t="s">
        <v>149</v>
      </c>
      <c r="C118" s="257">
        <f t="shared" si="19"/>
        <v>0</v>
      </c>
      <c r="D118" s="326">
        <f t="shared" si="21"/>
        <v>0</v>
      </c>
      <c r="E118" s="327">
        <f t="shared" si="20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435" t="s">
        <v>150</v>
      </c>
      <c r="B119" s="907" t="s">
        <v>145</v>
      </c>
      <c r="C119" s="989">
        <f t="shared" si="19"/>
        <v>0</v>
      </c>
      <c r="D119" s="312">
        <f t="shared" si="21"/>
        <v>0</v>
      </c>
      <c r="E119" s="313">
        <f t="shared" si="20"/>
        <v>0</v>
      </c>
      <c r="F119" s="990"/>
      <c r="G119" s="979"/>
      <c r="H119" s="910"/>
      <c r="I119" s="96"/>
      <c r="J119" s="910"/>
      <c r="K119" s="96"/>
      <c r="L119" s="991"/>
      <c r="M119" s="96"/>
      <c r="N119" s="910"/>
      <c r="O119" s="96"/>
      <c r="P119" s="910"/>
      <c r="Q119" s="96"/>
      <c r="R119" s="910"/>
      <c r="S119" s="96"/>
      <c r="T119" s="910"/>
      <c r="U119" s="96"/>
      <c r="V119" s="973"/>
      <c r="W119" s="96"/>
      <c r="X119" s="973"/>
      <c r="Y119" s="96"/>
      <c r="Z119" s="978"/>
      <c r="AA119" s="316"/>
    </row>
    <row r="120" spans="1:28" ht="16.350000000000001" customHeight="1" x14ac:dyDescent="0.25">
      <c r="A120" s="2279"/>
      <c r="B120" s="727" t="s">
        <v>146</v>
      </c>
      <c r="C120" s="965">
        <f t="shared" si="19"/>
        <v>0</v>
      </c>
      <c r="D120" s="318">
        <f t="shared" si="21"/>
        <v>0</v>
      </c>
      <c r="E120" s="319">
        <f t="shared" si="20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721" t="s">
        <v>147</v>
      </c>
      <c r="C121" s="965">
        <f t="shared" si="19"/>
        <v>0</v>
      </c>
      <c r="D121" s="318">
        <f t="shared" si="21"/>
        <v>0</v>
      </c>
      <c r="E121" s="319">
        <f t="shared" si="20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721" t="s">
        <v>148</v>
      </c>
      <c r="C122" s="323">
        <f t="shared" si="19"/>
        <v>0</v>
      </c>
      <c r="D122" s="324">
        <f t="shared" si="21"/>
        <v>0</v>
      </c>
      <c r="E122" s="325">
        <f t="shared" si="20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720" t="s">
        <v>149</v>
      </c>
      <c r="C123" s="257">
        <f t="shared" si="19"/>
        <v>0</v>
      </c>
      <c r="D123" s="326">
        <f t="shared" si="21"/>
        <v>0</v>
      </c>
      <c r="E123" s="327">
        <f t="shared" si="20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408" t="s">
        <v>151</v>
      </c>
      <c r="B124" s="907" t="s">
        <v>145</v>
      </c>
      <c r="C124" s="989">
        <f t="shared" si="19"/>
        <v>0</v>
      </c>
      <c r="D124" s="312">
        <f t="shared" si="21"/>
        <v>0</v>
      </c>
      <c r="E124" s="313">
        <f t="shared" si="20"/>
        <v>0</v>
      </c>
      <c r="F124" s="990"/>
      <c r="G124" s="979"/>
      <c r="H124" s="910"/>
      <c r="I124" s="96"/>
      <c r="J124" s="910"/>
      <c r="K124" s="96"/>
      <c r="L124" s="991"/>
      <c r="M124" s="96"/>
      <c r="N124" s="910"/>
      <c r="O124" s="96"/>
      <c r="P124" s="910"/>
      <c r="Q124" s="96"/>
      <c r="R124" s="910"/>
      <c r="S124" s="96"/>
      <c r="T124" s="910"/>
      <c r="U124" s="96"/>
      <c r="V124" s="973"/>
      <c r="W124" s="96"/>
      <c r="X124" s="973"/>
      <c r="Y124" s="96"/>
      <c r="Z124" s="978"/>
      <c r="AA124" s="316"/>
    </row>
    <row r="125" spans="1:28" ht="16.350000000000001" customHeight="1" x14ac:dyDescent="0.25">
      <c r="A125" s="2379"/>
      <c r="B125" s="727" t="s">
        <v>146</v>
      </c>
      <c r="C125" s="965">
        <f t="shared" si="19"/>
        <v>0</v>
      </c>
      <c r="D125" s="318">
        <f t="shared" si="21"/>
        <v>0</v>
      </c>
      <c r="E125" s="319">
        <f t="shared" si="20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721" t="s">
        <v>147</v>
      </c>
      <c r="C126" s="965">
        <f t="shared" si="19"/>
        <v>0</v>
      </c>
      <c r="D126" s="318">
        <f t="shared" si="21"/>
        <v>0</v>
      </c>
      <c r="E126" s="319">
        <f t="shared" si="20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721" t="s">
        <v>148</v>
      </c>
      <c r="C127" s="323">
        <f t="shared" si="19"/>
        <v>0</v>
      </c>
      <c r="D127" s="324">
        <f t="shared" si="21"/>
        <v>0</v>
      </c>
      <c r="E127" s="325">
        <f t="shared" si="20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720" t="s">
        <v>149</v>
      </c>
      <c r="C128" s="257">
        <f t="shared" si="19"/>
        <v>0</v>
      </c>
      <c r="D128" s="326">
        <f t="shared" si="21"/>
        <v>0</v>
      </c>
      <c r="E128" s="327">
        <f t="shared" si="20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435" t="s">
        <v>152</v>
      </c>
      <c r="B129" s="907" t="s">
        <v>145</v>
      </c>
      <c r="C129" s="989">
        <f t="shared" si="19"/>
        <v>0</v>
      </c>
      <c r="D129" s="312">
        <f t="shared" si="21"/>
        <v>0</v>
      </c>
      <c r="E129" s="313">
        <f t="shared" si="20"/>
        <v>0</v>
      </c>
      <c r="F129" s="990"/>
      <c r="G129" s="979"/>
      <c r="H129" s="910"/>
      <c r="I129" s="96"/>
      <c r="J129" s="910"/>
      <c r="K129" s="96"/>
      <c r="L129" s="991"/>
      <c r="M129" s="96"/>
      <c r="N129" s="910"/>
      <c r="O129" s="96"/>
      <c r="P129" s="910"/>
      <c r="Q129" s="96"/>
      <c r="R129" s="910"/>
      <c r="S129" s="96"/>
      <c r="T129" s="910"/>
      <c r="U129" s="96"/>
      <c r="V129" s="973"/>
      <c r="W129" s="96"/>
      <c r="X129" s="973"/>
      <c r="Y129" s="96"/>
      <c r="Z129" s="978"/>
      <c r="AA129" s="316"/>
    </row>
    <row r="130" spans="1:27" ht="16.350000000000001" customHeight="1" x14ac:dyDescent="0.25">
      <c r="A130" s="2279"/>
      <c r="B130" s="727" t="s">
        <v>146</v>
      </c>
      <c r="C130" s="965">
        <f t="shared" si="19"/>
        <v>0</v>
      </c>
      <c r="D130" s="318">
        <f t="shared" si="21"/>
        <v>0</v>
      </c>
      <c r="E130" s="319">
        <f t="shared" si="20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721" t="s">
        <v>147</v>
      </c>
      <c r="C131" s="965">
        <f t="shared" si="19"/>
        <v>0</v>
      </c>
      <c r="D131" s="318">
        <f t="shared" si="21"/>
        <v>0</v>
      </c>
      <c r="E131" s="319">
        <f t="shared" si="20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721" t="s">
        <v>148</v>
      </c>
      <c r="C132" s="323">
        <f t="shared" si="19"/>
        <v>0</v>
      </c>
      <c r="D132" s="324">
        <f t="shared" si="21"/>
        <v>0</v>
      </c>
      <c r="E132" s="325">
        <f t="shared" si="20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720" t="s">
        <v>149</v>
      </c>
      <c r="C133" s="257">
        <f t="shared" si="19"/>
        <v>0</v>
      </c>
      <c r="D133" s="326">
        <f t="shared" si="21"/>
        <v>0</v>
      </c>
      <c r="E133" s="327">
        <f t="shared" si="20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435" t="s">
        <v>153</v>
      </c>
      <c r="B134" s="907" t="s">
        <v>145</v>
      </c>
      <c r="C134" s="989">
        <f t="shared" si="19"/>
        <v>0</v>
      </c>
      <c r="D134" s="312">
        <f t="shared" si="21"/>
        <v>0</v>
      </c>
      <c r="E134" s="313">
        <f t="shared" si="20"/>
        <v>0</v>
      </c>
      <c r="F134" s="990"/>
      <c r="G134" s="979"/>
      <c r="H134" s="910"/>
      <c r="I134" s="96"/>
      <c r="J134" s="910"/>
      <c r="K134" s="96"/>
      <c r="L134" s="991"/>
      <c r="M134" s="96"/>
      <c r="N134" s="910"/>
      <c r="O134" s="96"/>
      <c r="P134" s="910"/>
      <c r="Q134" s="96"/>
      <c r="R134" s="910"/>
      <c r="S134" s="96"/>
      <c r="T134" s="910"/>
      <c r="U134" s="96"/>
      <c r="V134" s="973"/>
      <c r="W134" s="96"/>
      <c r="X134" s="973"/>
      <c r="Y134" s="96"/>
      <c r="Z134" s="978"/>
      <c r="AA134" s="316"/>
    </row>
    <row r="135" spans="1:27" ht="16.350000000000001" customHeight="1" x14ac:dyDescent="0.25">
      <c r="A135" s="2279"/>
      <c r="B135" s="727" t="s">
        <v>146</v>
      </c>
      <c r="C135" s="965">
        <f t="shared" si="19"/>
        <v>0</v>
      </c>
      <c r="D135" s="318">
        <f t="shared" si="21"/>
        <v>0</v>
      </c>
      <c r="E135" s="319">
        <f t="shared" si="20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721" t="s">
        <v>147</v>
      </c>
      <c r="C136" s="965">
        <f t="shared" si="19"/>
        <v>0</v>
      </c>
      <c r="D136" s="318">
        <f t="shared" si="21"/>
        <v>0</v>
      </c>
      <c r="E136" s="319">
        <f t="shared" si="20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721" t="s">
        <v>148</v>
      </c>
      <c r="C137" s="323">
        <f t="shared" si="19"/>
        <v>0</v>
      </c>
      <c r="D137" s="324">
        <f t="shared" si="21"/>
        <v>0</v>
      </c>
      <c r="E137" s="325">
        <f t="shared" si="20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720" t="s">
        <v>149</v>
      </c>
      <c r="C138" s="257">
        <f t="shared" si="19"/>
        <v>0</v>
      </c>
      <c r="D138" s="326">
        <f t="shared" si="21"/>
        <v>0</v>
      </c>
      <c r="E138" s="327">
        <f t="shared" si="20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408" t="s">
        <v>154</v>
      </c>
      <c r="B139" s="907" t="s">
        <v>145</v>
      </c>
      <c r="C139" s="989">
        <f t="shared" si="19"/>
        <v>0</v>
      </c>
      <c r="D139" s="312">
        <f t="shared" si="21"/>
        <v>0</v>
      </c>
      <c r="E139" s="313">
        <f t="shared" si="20"/>
        <v>0</v>
      </c>
      <c r="F139" s="990"/>
      <c r="G139" s="979"/>
      <c r="H139" s="910"/>
      <c r="I139" s="96"/>
      <c r="J139" s="910"/>
      <c r="K139" s="96"/>
      <c r="L139" s="991"/>
      <c r="M139" s="96"/>
      <c r="N139" s="910"/>
      <c r="O139" s="96"/>
      <c r="P139" s="910"/>
      <c r="Q139" s="96"/>
      <c r="R139" s="910"/>
      <c r="S139" s="96"/>
      <c r="T139" s="910"/>
      <c r="U139" s="96"/>
      <c r="V139" s="973"/>
      <c r="W139" s="96"/>
      <c r="X139" s="973"/>
      <c r="Y139" s="96"/>
      <c r="Z139" s="978"/>
      <c r="AA139" s="316"/>
    </row>
    <row r="140" spans="1:27" ht="16.350000000000001" customHeight="1" x14ac:dyDescent="0.25">
      <c r="A140" s="2379"/>
      <c r="B140" s="727" t="s">
        <v>146</v>
      </c>
      <c r="C140" s="965">
        <f t="shared" si="19"/>
        <v>0</v>
      </c>
      <c r="D140" s="318">
        <f t="shared" si="21"/>
        <v>0</v>
      </c>
      <c r="E140" s="319">
        <f t="shared" si="20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721" t="s">
        <v>147</v>
      </c>
      <c r="C141" s="965">
        <f t="shared" si="19"/>
        <v>0</v>
      </c>
      <c r="D141" s="318">
        <f t="shared" si="21"/>
        <v>0</v>
      </c>
      <c r="E141" s="319">
        <f t="shared" si="20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721" t="s">
        <v>148</v>
      </c>
      <c r="C142" s="323">
        <f t="shared" si="19"/>
        <v>0</v>
      </c>
      <c r="D142" s="324">
        <f t="shared" si="21"/>
        <v>0</v>
      </c>
      <c r="E142" s="325">
        <f t="shared" si="20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9"/>
        <v>0</v>
      </c>
      <c r="D143" s="329">
        <f t="shared" si="21"/>
        <v>0</v>
      </c>
      <c r="E143" s="330">
        <f t="shared" si="20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436" t="s">
        <v>155</v>
      </c>
      <c r="B144" s="2437"/>
      <c r="C144" s="992">
        <f>SUM(C114:C143)</f>
        <v>0</v>
      </c>
      <c r="D144" s="993">
        <f>SUM(D114:D143)</f>
        <v>0</v>
      </c>
      <c r="E144" s="994">
        <f>SUM(E114:E143)</f>
        <v>0</v>
      </c>
      <c r="F144" s="995">
        <f>SUM(F114:F143)</f>
        <v>0</v>
      </c>
      <c r="G144" s="996">
        <f t="shared" ref="G144:AA144" si="22">SUM(G114:G143)</f>
        <v>0</v>
      </c>
      <c r="H144" s="995">
        <f t="shared" si="22"/>
        <v>0</v>
      </c>
      <c r="I144" s="996">
        <f t="shared" si="22"/>
        <v>0</v>
      </c>
      <c r="J144" s="995">
        <f t="shared" si="22"/>
        <v>0</v>
      </c>
      <c r="K144" s="996">
        <f t="shared" si="22"/>
        <v>0</v>
      </c>
      <c r="L144" s="995">
        <f t="shared" si="22"/>
        <v>0</v>
      </c>
      <c r="M144" s="996">
        <f t="shared" si="22"/>
        <v>0</v>
      </c>
      <c r="N144" s="995">
        <f t="shared" si="22"/>
        <v>0</v>
      </c>
      <c r="O144" s="996">
        <f t="shared" si="22"/>
        <v>0</v>
      </c>
      <c r="P144" s="995">
        <f t="shared" si="22"/>
        <v>0</v>
      </c>
      <c r="Q144" s="996">
        <f t="shared" si="22"/>
        <v>0</v>
      </c>
      <c r="R144" s="995">
        <f t="shared" si="22"/>
        <v>0</v>
      </c>
      <c r="S144" s="996">
        <f t="shared" si="22"/>
        <v>0</v>
      </c>
      <c r="T144" s="995">
        <f t="shared" si="22"/>
        <v>0</v>
      </c>
      <c r="U144" s="996">
        <f t="shared" si="22"/>
        <v>0</v>
      </c>
      <c r="V144" s="995">
        <f t="shared" si="22"/>
        <v>0</v>
      </c>
      <c r="W144" s="996">
        <f t="shared" si="22"/>
        <v>0</v>
      </c>
      <c r="X144" s="995">
        <f t="shared" si="22"/>
        <v>0</v>
      </c>
      <c r="Y144" s="996">
        <f t="shared" si="22"/>
        <v>0</v>
      </c>
      <c r="Z144" s="997">
        <f t="shared" si="22"/>
        <v>0</v>
      </c>
      <c r="AA144" s="998">
        <f t="shared" si="22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3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727" t="s">
        <v>146</v>
      </c>
      <c r="C146" s="965">
        <f t="shared" ref="C146:C154" si="24">SUM(D146+E146)</f>
        <v>0</v>
      </c>
      <c r="D146" s="318">
        <f t="shared" ref="D146:D154" si="25">SUM(F146+H146+J146+L146+N146+P146+R146+T146+V146+X146+Z146)</f>
        <v>0</v>
      </c>
      <c r="E146" s="319">
        <f t="shared" si="23"/>
        <v>0</v>
      </c>
      <c r="F146" s="160"/>
      <c r="G146" s="253"/>
      <c r="H146" s="966"/>
      <c r="I146" s="73"/>
      <c r="J146" s="966"/>
      <c r="K146" s="73"/>
      <c r="L146" s="348"/>
      <c r="M146" s="73"/>
      <c r="N146" s="966"/>
      <c r="O146" s="73"/>
      <c r="P146" s="966"/>
      <c r="Q146" s="73"/>
      <c r="R146" s="966"/>
      <c r="S146" s="73"/>
      <c r="T146" s="966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721" t="s">
        <v>147</v>
      </c>
      <c r="C147" s="965">
        <f t="shared" si="24"/>
        <v>0</v>
      </c>
      <c r="D147" s="318">
        <f t="shared" si="25"/>
        <v>0</v>
      </c>
      <c r="E147" s="319">
        <f t="shared" si="23"/>
        <v>0</v>
      </c>
      <c r="F147" s="160"/>
      <c r="G147" s="253"/>
      <c r="H147" s="966"/>
      <c r="I147" s="73"/>
      <c r="J147" s="966"/>
      <c r="K147" s="73"/>
      <c r="L147" s="348"/>
      <c r="M147" s="73"/>
      <c r="N147" s="966"/>
      <c r="O147" s="73"/>
      <c r="P147" s="966"/>
      <c r="Q147" s="73"/>
      <c r="R147" s="966"/>
      <c r="S147" s="73"/>
      <c r="T147" s="966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721" t="s">
        <v>148</v>
      </c>
      <c r="C148" s="965">
        <f t="shared" si="24"/>
        <v>0</v>
      </c>
      <c r="D148" s="318">
        <f t="shared" si="25"/>
        <v>0</v>
      </c>
      <c r="E148" s="319">
        <f t="shared" si="23"/>
        <v>0</v>
      </c>
      <c r="F148" s="160"/>
      <c r="G148" s="253"/>
      <c r="H148" s="966"/>
      <c r="I148" s="73"/>
      <c r="J148" s="966"/>
      <c r="K148" s="73"/>
      <c r="L148" s="348"/>
      <c r="M148" s="73"/>
      <c r="N148" s="966"/>
      <c r="O148" s="73"/>
      <c r="P148" s="966"/>
      <c r="Q148" s="73"/>
      <c r="R148" s="966"/>
      <c r="S148" s="73"/>
      <c r="T148" s="966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4"/>
        <v>0</v>
      </c>
      <c r="D149" s="353">
        <f t="shared" si="25"/>
        <v>0</v>
      </c>
      <c r="E149" s="354">
        <f t="shared" si="23"/>
        <v>0</v>
      </c>
      <c r="F149" s="355"/>
      <c r="G149" s="999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420" t="s">
        <v>157</v>
      </c>
      <c r="B150" s="907" t="s">
        <v>145</v>
      </c>
      <c r="C150" s="989">
        <f t="shared" si="24"/>
        <v>0</v>
      </c>
      <c r="D150" s="312">
        <f t="shared" si="25"/>
        <v>0</v>
      </c>
      <c r="E150" s="313">
        <f t="shared" si="23"/>
        <v>0</v>
      </c>
      <c r="F150" s="990"/>
      <c r="G150" s="979"/>
      <c r="H150" s="910"/>
      <c r="I150" s="96"/>
      <c r="J150" s="910"/>
      <c r="K150" s="96"/>
      <c r="L150" s="991"/>
      <c r="M150" s="96"/>
      <c r="N150" s="910"/>
      <c r="O150" s="96"/>
      <c r="P150" s="910"/>
      <c r="Q150" s="96"/>
      <c r="R150" s="910"/>
      <c r="S150" s="96"/>
      <c r="T150" s="910"/>
      <c r="U150" s="96"/>
      <c r="V150" s="973"/>
      <c r="W150" s="96"/>
      <c r="X150" s="973"/>
      <c r="Y150" s="96"/>
      <c r="Z150" s="978"/>
      <c r="AA150" s="316"/>
    </row>
    <row r="151" spans="1:130" ht="16.350000000000001" customHeight="1" x14ac:dyDescent="0.25">
      <c r="A151" s="2380"/>
      <c r="B151" s="727" t="s">
        <v>146</v>
      </c>
      <c r="C151" s="965">
        <f t="shared" si="24"/>
        <v>0</v>
      </c>
      <c r="D151" s="318">
        <f t="shared" si="25"/>
        <v>0</v>
      </c>
      <c r="E151" s="319">
        <f t="shared" si="23"/>
        <v>0</v>
      </c>
      <c r="F151" s="160"/>
      <c r="G151" s="253"/>
      <c r="H151" s="966"/>
      <c r="I151" s="73"/>
      <c r="J151" s="966"/>
      <c r="K151" s="73"/>
      <c r="L151" s="348"/>
      <c r="M151" s="73"/>
      <c r="N151" s="966"/>
      <c r="O151" s="73"/>
      <c r="P151" s="966"/>
      <c r="Q151" s="73"/>
      <c r="R151" s="966"/>
      <c r="S151" s="73"/>
      <c r="T151" s="966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721" t="s">
        <v>147</v>
      </c>
      <c r="C152" s="965">
        <f t="shared" si="24"/>
        <v>0</v>
      </c>
      <c r="D152" s="318">
        <f t="shared" si="25"/>
        <v>0</v>
      </c>
      <c r="E152" s="319">
        <f t="shared" si="23"/>
        <v>0</v>
      </c>
      <c r="F152" s="160"/>
      <c r="G152" s="253"/>
      <c r="H152" s="966"/>
      <c r="I152" s="73"/>
      <c r="J152" s="966"/>
      <c r="K152" s="73"/>
      <c r="L152" s="348"/>
      <c r="M152" s="73"/>
      <c r="N152" s="966"/>
      <c r="O152" s="73"/>
      <c r="P152" s="966"/>
      <c r="Q152" s="73"/>
      <c r="R152" s="966"/>
      <c r="S152" s="73"/>
      <c r="T152" s="966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721" t="s">
        <v>148</v>
      </c>
      <c r="C153" s="965">
        <f t="shared" si="24"/>
        <v>0</v>
      </c>
      <c r="D153" s="318">
        <f t="shared" si="25"/>
        <v>0</v>
      </c>
      <c r="E153" s="319">
        <f t="shared" si="23"/>
        <v>0</v>
      </c>
      <c r="F153" s="160"/>
      <c r="G153" s="253"/>
      <c r="H153" s="966"/>
      <c r="I153" s="73"/>
      <c r="J153" s="966"/>
      <c r="K153" s="73"/>
      <c r="L153" s="348"/>
      <c r="M153" s="73"/>
      <c r="N153" s="966"/>
      <c r="O153" s="73"/>
      <c r="P153" s="966"/>
      <c r="Q153" s="73"/>
      <c r="R153" s="966"/>
      <c r="S153" s="73"/>
      <c r="T153" s="966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191"/>
      <c r="B154" s="720" t="s">
        <v>149</v>
      </c>
      <c r="C154" s="363">
        <f t="shared" si="24"/>
        <v>0</v>
      </c>
      <c r="D154" s="364">
        <f t="shared" si="25"/>
        <v>0</v>
      </c>
      <c r="E154" s="365">
        <f t="shared" si="23"/>
        <v>0</v>
      </c>
      <c r="F154" s="1000"/>
      <c r="G154" s="1001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1002"/>
      <c r="W154" s="368"/>
      <c r="X154" s="1002"/>
      <c r="Y154" s="368"/>
      <c r="Z154" s="371"/>
      <c r="AA154" s="372"/>
    </row>
    <row r="155" spans="1:130" ht="16.350000000000001" customHeight="1" x14ac:dyDescent="0.25">
      <c r="A155" s="2436" t="s">
        <v>155</v>
      </c>
      <c r="B155" s="2437"/>
      <c r="C155" s="992">
        <f>SUM(C145:C154)</f>
        <v>0</v>
      </c>
      <c r="D155" s="993">
        <f>SUM(D145:D154)</f>
        <v>0</v>
      </c>
      <c r="E155" s="994">
        <f>SUM(E145:E154)</f>
        <v>0</v>
      </c>
      <c r="F155" s="992">
        <f>SUM(F145:F154)</f>
        <v>0</v>
      </c>
      <c r="G155" s="996">
        <f t="shared" ref="G155:AA155" si="26">SUM(G145:G154)</f>
        <v>0</v>
      </c>
      <c r="H155" s="992">
        <f t="shared" si="26"/>
        <v>0</v>
      </c>
      <c r="I155" s="996">
        <f t="shared" si="26"/>
        <v>0</v>
      </c>
      <c r="J155" s="992">
        <f t="shared" si="26"/>
        <v>0</v>
      </c>
      <c r="K155" s="996">
        <f t="shared" si="26"/>
        <v>0</v>
      </c>
      <c r="L155" s="992">
        <f t="shared" si="26"/>
        <v>0</v>
      </c>
      <c r="M155" s="996">
        <f t="shared" si="26"/>
        <v>0</v>
      </c>
      <c r="N155" s="992">
        <f t="shared" si="26"/>
        <v>0</v>
      </c>
      <c r="O155" s="996">
        <f t="shared" si="26"/>
        <v>0</v>
      </c>
      <c r="P155" s="992">
        <f t="shared" si="26"/>
        <v>0</v>
      </c>
      <c r="Q155" s="996">
        <f t="shared" si="26"/>
        <v>0</v>
      </c>
      <c r="R155" s="992">
        <f t="shared" si="26"/>
        <v>0</v>
      </c>
      <c r="S155" s="996">
        <f t="shared" si="26"/>
        <v>0</v>
      </c>
      <c r="T155" s="992">
        <f t="shared" si="26"/>
        <v>0</v>
      </c>
      <c r="U155" s="996">
        <f t="shared" si="26"/>
        <v>0</v>
      </c>
      <c r="V155" s="992">
        <f t="shared" si="26"/>
        <v>0</v>
      </c>
      <c r="W155" s="996">
        <f t="shared" si="26"/>
        <v>0</v>
      </c>
      <c r="X155" s="992">
        <f t="shared" si="26"/>
        <v>0</v>
      </c>
      <c r="Y155" s="996">
        <f t="shared" si="26"/>
        <v>0</v>
      </c>
      <c r="Z155" s="1003">
        <f t="shared" si="26"/>
        <v>0</v>
      </c>
      <c r="AA155" s="998">
        <f t="shared" si="26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420" t="s">
        <v>64</v>
      </c>
      <c r="D157" s="2389"/>
      <c r="E157" s="2388"/>
      <c r="F157" s="2411" t="s">
        <v>28</v>
      </c>
      <c r="G157" s="2425"/>
      <c r="H157" s="2425"/>
      <c r="I157" s="2425"/>
      <c r="J157" s="2425"/>
      <c r="K157" s="2425"/>
      <c r="L157" s="2425"/>
      <c r="M157" s="2425"/>
      <c r="N157" s="2425"/>
      <c r="O157" s="2425"/>
      <c r="P157" s="2425"/>
      <c r="Q157" s="2425"/>
      <c r="R157" s="2425"/>
      <c r="S157" s="2425"/>
      <c r="T157" s="2425"/>
      <c r="U157" s="2425"/>
      <c r="V157" s="2425"/>
      <c r="W157" s="2425"/>
      <c r="X157" s="2425"/>
      <c r="Y157" s="2425"/>
      <c r="Z157" s="2425"/>
      <c r="AA157" s="2425"/>
      <c r="AB157" s="2425"/>
      <c r="AC157" s="2425"/>
      <c r="AD157" s="2425"/>
      <c r="AE157" s="2425"/>
      <c r="AF157" s="2425"/>
      <c r="AG157" s="2425"/>
      <c r="AH157" s="2425"/>
      <c r="AI157" s="2425"/>
      <c r="AJ157" s="2425"/>
      <c r="AK157" s="2425"/>
      <c r="AL157" s="2425"/>
      <c r="AM157" s="2412"/>
    </row>
    <row r="158" spans="1:130" ht="16.350000000000001" customHeight="1" x14ac:dyDescent="0.25">
      <c r="A158" s="2228"/>
      <c r="B158" s="2374"/>
      <c r="C158" s="2431"/>
      <c r="D158" s="2259"/>
      <c r="E158" s="2424"/>
      <c r="F158" s="2411" t="s">
        <v>159</v>
      </c>
      <c r="G158" s="2412"/>
      <c r="H158" s="2411" t="s">
        <v>160</v>
      </c>
      <c r="I158" s="2412"/>
      <c r="J158" s="2411" t="s">
        <v>137</v>
      </c>
      <c r="K158" s="2412"/>
      <c r="L158" s="2440" t="s">
        <v>138</v>
      </c>
      <c r="M158" s="2441"/>
      <c r="N158" s="2441" t="s">
        <v>139</v>
      </c>
      <c r="O158" s="2442"/>
      <c r="P158" s="2411" t="s">
        <v>161</v>
      </c>
      <c r="Q158" s="2412"/>
      <c r="R158" s="2425" t="s">
        <v>162</v>
      </c>
      <c r="S158" s="2412"/>
      <c r="T158" s="2425" t="s">
        <v>163</v>
      </c>
      <c r="U158" s="2412"/>
      <c r="V158" s="2411" t="s">
        <v>164</v>
      </c>
      <c r="W158" s="2412"/>
      <c r="X158" s="2425" t="s">
        <v>165</v>
      </c>
      <c r="Y158" s="2412"/>
      <c r="Z158" s="2443" t="s">
        <v>166</v>
      </c>
      <c r="AA158" s="2439"/>
      <c r="AB158" s="2443" t="s">
        <v>167</v>
      </c>
      <c r="AC158" s="2439"/>
      <c r="AD158" s="2443" t="s">
        <v>168</v>
      </c>
      <c r="AE158" s="2439"/>
      <c r="AF158" s="2443" t="s">
        <v>141</v>
      </c>
      <c r="AG158" s="2439"/>
      <c r="AH158" s="2443" t="s">
        <v>169</v>
      </c>
      <c r="AI158" s="2439"/>
      <c r="AJ158" s="2443" t="s">
        <v>170</v>
      </c>
      <c r="AK158" s="2439"/>
      <c r="AL158" s="2438" t="s">
        <v>143</v>
      </c>
      <c r="AM158" s="2439"/>
    </row>
    <row r="159" spans="1:130" ht="16.350000000000001" customHeight="1" x14ac:dyDescent="0.25">
      <c r="A159" s="2259"/>
      <c r="B159" s="2424"/>
      <c r="C159" s="952" t="s">
        <v>17</v>
      </c>
      <c r="D159" s="1007" t="s">
        <v>18</v>
      </c>
      <c r="E159" s="722" t="s">
        <v>19</v>
      </c>
      <c r="F159" s="1008" t="s">
        <v>18</v>
      </c>
      <c r="G159" s="722" t="s">
        <v>19</v>
      </c>
      <c r="H159" s="1008" t="s">
        <v>18</v>
      </c>
      <c r="I159" s="722" t="s">
        <v>19</v>
      </c>
      <c r="J159" s="1008" t="s">
        <v>18</v>
      </c>
      <c r="K159" s="722" t="s">
        <v>19</v>
      </c>
      <c r="L159" s="955" t="s">
        <v>18</v>
      </c>
      <c r="M159" s="380" t="s">
        <v>19</v>
      </c>
      <c r="N159" s="967" t="s">
        <v>18</v>
      </c>
      <c r="O159" s="987" t="s">
        <v>19</v>
      </c>
      <c r="P159" s="967" t="s">
        <v>18</v>
      </c>
      <c r="Q159" s="987" t="s">
        <v>19</v>
      </c>
      <c r="R159" s="953" t="s">
        <v>18</v>
      </c>
      <c r="S159" s="968" t="s">
        <v>19</v>
      </c>
      <c r="T159" s="953" t="s">
        <v>18</v>
      </c>
      <c r="U159" s="968" t="s">
        <v>19</v>
      </c>
      <c r="V159" s="955" t="s">
        <v>18</v>
      </c>
      <c r="W159" s="968" t="s">
        <v>19</v>
      </c>
      <c r="X159" s="953" t="s">
        <v>18</v>
      </c>
      <c r="Y159" s="968" t="s">
        <v>19</v>
      </c>
      <c r="Z159" s="1009" t="s">
        <v>18</v>
      </c>
      <c r="AA159" s="1010" t="s">
        <v>19</v>
      </c>
      <c r="AB159" s="1009" t="s">
        <v>18</v>
      </c>
      <c r="AC159" s="1010" t="s">
        <v>19</v>
      </c>
      <c r="AD159" s="1009" t="s">
        <v>18</v>
      </c>
      <c r="AE159" s="1010" t="s">
        <v>19</v>
      </c>
      <c r="AF159" s="1009" t="s">
        <v>18</v>
      </c>
      <c r="AG159" s="1010" t="s">
        <v>19</v>
      </c>
      <c r="AH159" s="1009" t="s">
        <v>18</v>
      </c>
      <c r="AI159" s="1010" t="s">
        <v>19</v>
      </c>
      <c r="AJ159" s="1009" t="s">
        <v>18</v>
      </c>
      <c r="AK159" s="1010" t="s">
        <v>19</v>
      </c>
      <c r="AL159" s="988" t="s">
        <v>18</v>
      </c>
      <c r="AM159" s="1010" t="s">
        <v>19</v>
      </c>
    </row>
    <row r="160" spans="1:130" ht="16.350000000000001" customHeight="1" x14ac:dyDescent="0.25">
      <c r="A160" s="2401" t="s">
        <v>171</v>
      </c>
      <c r="B160" s="1011" t="s">
        <v>172</v>
      </c>
      <c r="C160" s="989">
        <f t="shared" ref="C160:C165" si="27">SUM(D160+E160)</f>
        <v>0</v>
      </c>
      <c r="D160" s="312">
        <f>SUM(F160+H160+J160+L160+N160+P160+R160+T160+V160+X160+Z160+AB160+AD160+AF160+AH160+AJ160+AL160)</f>
        <v>0</v>
      </c>
      <c r="E160" s="1012">
        <f t="shared" ref="D160:E164" si="28">SUM(G160+I160+K160+M160+O160+Q160+S160+U160+W160+Y160+AA160+AC160+AE160+AG160+AI160+AK160+AM160)</f>
        <v>0</v>
      </c>
      <c r="F160" s="990"/>
      <c r="G160" s="96"/>
      <c r="H160" s="910"/>
      <c r="I160" s="96"/>
      <c r="J160" s="910"/>
      <c r="K160" s="96"/>
      <c r="L160" s="910"/>
      <c r="M160" s="385"/>
      <c r="N160" s="385"/>
      <c r="O160" s="96"/>
      <c r="P160" s="910"/>
      <c r="Q160" s="96"/>
      <c r="R160" s="990"/>
      <c r="S160" s="96"/>
      <c r="T160" s="990"/>
      <c r="U160" s="96"/>
      <c r="V160" s="910"/>
      <c r="W160" s="96"/>
      <c r="X160" s="990"/>
      <c r="Y160" s="96"/>
      <c r="Z160" s="1013"/>
      <c r="AA160" s="316"/>
      <c r="AB160" s="1013"/>
      <c r="AC160" s="316"/>
      <c r="AD160" s="1013"/>
      <c r="AE160" s="316"/>
      <c r="AF160" s="1013"/>
      <c r="AG160" s="316"/>
      <c r="AH160" s="1013"/>
      <c r="AI160" s="316"/>
      <c r="AJ160" s="1013"/>
      <c r="AK160" s="316"/>
      <c r="AL160" s="1014"/>
      <c r="AM160" s="316"/>
    </row>
    <row r="161" spans="1:130" ht="16.350000000000001" customHeight="1" x14ac:dyDescent="0.25">
      <c r="A161" s="2403"/>
      <c r="B161" s="388" t="s">
        <v>173</v>
      </c>
      <c r="C161" s="965">
        <f t="shared" si="27"/>
        <v>0</v>
      </c>
      <c r="D161" s="318">
        <f t="shared" si="28"/>
        <v>0</v>
      </c>
      <c r="E161" s="252">
        <f t="shared" si="28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430"/>
      <c r="B162" s="392" t="s">
        <v>174</v>
      </c>
      <c r="C162" s="363">
        <f t="shared" si="27"/>
        <v>0</v>
      </c>
      <c r="D162" s="364">
        <f t="shared" si="28"/>
        <v>0</v>
      </c>
      <c r="E162" s="1015">
        <f t="shared" si="28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011" t="s">
        <v>172</v>
      </c>
      <c r="C163" s="989">
        <f t="shared" si="27"/>
        <v>0</v>
      </c>
      <c r="D163" s="312">
        <f t="shared" si="28"/>
        <v>0</v>
      </c>
      <c r="E163" s="1012">
        <f t="shared" si="28"/>
        <v>0</v>
      </c>
      <c r="F163" s="990"/>
      <c r="G163" s="96"/>
      <c r="H163" s="910"/>
      <c r="I163" s="96"/>
      <c r="J163" s="910"/>
      <c r="K163" s="96"/>
      <c r="L163" s="910"/>
      <c r="M163" s="385"/>
      <c r="N163" s="385"/>
      <c r="O163" s="96"/>
      <c r="P163" s="910"/>
      <c r="Q163" s="96"/>
      <c r="R163" s="990"/>
      <c r="S163" s="96"/>
      <c r="T163" s="990"/>
      <c r="U163" s="96"/>
      <c r="V163" s="910"/>
      <c r="W163" s="96"/>
      <c r="X163" s="990"/>
      <c r="Y163" s="96"/>
      <c r="Z163" s="1013"/>
      <c r="AA163" s="316"/>
      <c r="AB163" s="1013"/>
      <c r="AC163" s="316"/>
      <c r="AD163" s="1013"/>
      <c r="AE163" s="316"/>
      <c r="AF163" s="1013"/>
      <c r="AG163" s="316"/>
      <c r="AH163" s="1013"/>
      <c r="AI163" s="316"/>
      <c r="AJ163" s="1013"/>
      <c r="AK163" s="316"/>
      <c r="AL163" s="1014"/>
      <c r="AM163" s="316"/>
    </row>
    <row r="164" spans="1:130" ht="16.350000000000001" customHeight="1" x14ac:dyDescent="0.25">
      <c r="A164" s="2403"/>
      <c r="B164" s="388" t="s">
        <v>173</v>
      </c>
      <c r="C164" s="965">
        <f t="shared" si="27"/>
        <v>0</v>
      </c>
      <c r="D164" s="318">
        <f t="shared" si="28"/>
        <v>0</v>
      </c>
      <c r="E164" s="252">
        <f t="shared" si="28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430"/>
      <c r="B165" s="392" t="s">
        <v>174</v>
      </c>
      <c r="C165" s="363">
        <f t="shared" si="27"/>
        <v>0</v>
      </c>
      <c r="D165" s="364">
        <f>SUM(F165+H165+J165+L165+N165+P165+R165+T165+V165+X165+Z165+AB165+AD165+AF165+AH165+AJ165+AL165)</f>
        <v>0</v>
      </c>
      <c r="E165" s="1015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408" t="s">
        <v>25</v>
      </c>
      <c r="B167" s="2408" t="s">
        <v>26</v>
      </c>
      <c r="C167" s="2420" t="s">
        <v>64</v>
      </c>
      <c r="D167" s="2389"/>
      <c r="E167" s="2388"/>
      <c r="F167" s="2411" t="s">
        <v>28</v>
      </c>
      <c r="G167" s="2425"/>
      <c r="H167" s="2425"/>
      <c r="I167" s="2425"/>
      <c r="J167" s="2425"/>
      <c r="K167" s="2425"/>
      <c r="L167" s="2425"/>
      <c r="M167" s="2425"/>
      <c r="N167" s="2425"/>
      <c r="O167" s="241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431"/>
      <c r="D168" s="2259"/>
      <c r="E168" s="2424"/>
      <c r="F168" s="2411" t="s">
        <v>168</v>
      </c>
      <c r="G168" s="2412"/>
      <c r="H168" s="2411" t="s">
        <v>141</v>
      </c>
      <c r="I168" s="2412"/>
      <c r="J168" s="2411" t="s">
        <v>169</v>
      </c>
      <c r="K168" s="2412"/>
      <c r="L168" s="2411" t="s">
        <v>170</v>
      </c>
      <c r="M168" s="2412"/>
      <c r="N168" s="2411" t="s">
        <v>143</v>
      </c>
      <c r="O168" s="2412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952" t="s">
        <v>17</v>
      </c>
      <c r="D169" s="1007" t="s">
        <v>18</v>
      </c>
      <c r="E169" s="722" t="s">
        <v>19</v>
      </c>
      <c r="F169" s="1008" t="s">
        <v>18</v>
      </c>
      <c r="G169" s="722" t="s">
        <v>19</v>
      </c>
      <c r="H169" s="1008" t="s">
        <v>18</v>
      </c>
      <c r="I169" s="722" t="s">
        <v>19</v>
      </c>
      <c r="J169" s="1008" t="s">
        <v>18</v>
      </c>
      <c r="K169" s="722" t="s">
        <v>19</v>
      </c>
      <c r="L169" s="1008" t="s">
        <v>18</v>
      </c>
      <c r="M169" s="722" t="s">
        <v>19</v>
      </c>
      <c r="N169" s="1008" t="s">
        <v>18</v>
      </c>
      <c r="O169" s="722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408" t="s">
        <v>177</v>
      </c>
      <c r="B170" s="1011" t="s">
        <v>178</v>
      </c>
      <c r="C170" s="989">
        <f t="shared" ref="C170:C175" si="29">SUM(D170+E170)</f>
        <v>0</v>
      </c>
      <c r="D170" s="312">
        <f>SUM(F170+H170+J170+L170+N170)</f>
        <v>0</v>
      </c>
      <c r="E170" s="1012">
        <f t="shared" ref="D170:E175" si="30">SUM(G170+I170+K170+M170+O170)</f>
        <v>0</v>
      </c>
      <c r="F170" s="990"/>
      <c r="G170" s="396"/>
      <c r="H170" s="910"/>
      <c r="I170" s="96"/>
      <c r="J170" s="990"/>
      <c r="K170" s="396"/>
      <c r="L170" s="910"/>
      <c r="M170" s="96"/>
      <c r="N170" s="990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9"/>
        <v>0</v>
      </c>
      <c r="D171" s="353">
        <f t="shared" si="30"/>
        <v>0</v>
      </c>
      <c r="E171" s="1016">
        <f t="shared" si="30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9"/>
        <v>0</v>
      </c>
      <c r="D172" s="329">
        <f t="shared" si="30"/>
        <v>0</v>
      </c>
      <c r="E172" s="256">
        <f t="shared" si="30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408" t="s">
        <v>181</v>
      </c>
      <c r="B173" s="1017" t="s">
        <v>178</v>
      </c>
      <c r="C173" s="989">
        <f t="shared" si="29"/>
        <v>0</v>
      </c>
      <c r="D173" s="312">
        <f t="shared" si="30"/>
        <v>0</v>
      </c>
      <c r="E173" s="1012">
        <f t="shared" si="30"/>
        <v>0</v>
      </c>
      <c r="F173" s="910"/>
      <c r="G173" s="96"/>
      <c r="H173" s="910"/>
      <c r="I173" s="396"/>
      <c r="J173" s="910"/>
      <c r="K173" s="96"/>
      <c r="L173" s="990"/>
      <c r="M173" s="396"/>
      <c r="N173" s="910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9"/>
        <v>0</v>
      </c>
      <c r="D174" s="324">
        <f t="shared" si="30"/>
        <v>0</v>
      </c>
      <c r="E174" s="404">
        <f t="shared" si="30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9"/>
        <v>0</v>
      </c>
      <c r="D175" s="326">
        <f t="shared" si="30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420" t="s">
        <v>183</v>
      </c>
      <c r="B177" s="2388"/>
      <c r="C177" s="2420" t="s">
        <v>64</v>
      </c>
      <c r="D177" s="2389"/>
      <c r="E177" s="2388"/>
      <c r="F177" s="2411" t="s">
        <v>28</v>
      </c>
      <c r="G177" s="2425"/>
      <c r="H177" s="2425"/>
      <c r="I177" s="2425"/>
      <c r="J177" s="2425"/>
      <c r="K177" s="2425"/>
      <c r="L177" s="2425"/>
      <c r="M177" s="2425"/>
      <c r="N177" s="2425"/>
      <c r="O177" s="2425"/>
      <c r="P177" s="2425"/>
      <c r="Q177" s="2412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374"/>
      <c r="C178" s="2431"/>
      <c r="D178" s="2259"/>
      <c r="E178" s="2424"/>
      <c r="F178" s="2411" t="s">
        <v>141</v>
      </c>
      <c r="G178" s="2412"/>
      <c r="H178" s="2411" t="s">
        <v>169</v>
      </c>
      <c r="I178" s="2412"/>
      <c r="J178" s="2411" t="s">
        <v>170</v>
      </c>
      <c r="K178" s="2412"/>
      <c r="L178" s="2411" t="s">
        <v>184</v>
      </c>
      <c r="M178" s="2412"/>
      <c r="N178" s="2411" t="s">
        <v>185</v>
      </c>
      <c r="O178" s="2412"/>
      <c r="P178" s="2411" t="s">
        <v>186</v>
      </c>
      <c r="Q178" s="2412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431"/>
      <c r="B179" s="2424"/>
      <c r="C179" s="952" t="s">
        <v>17</v>
      </c>
      <c r="D179" s="1007" t="s">
        <v>18</v>
      </c>
      <c r="E179" s="722" t="s">
        <v>19</v>
      </c>
      <c r="F179" s="1008" t="s">
        <v>18</v>
      </c>
      <c r="G179" s="722" t="s">
        <v>19</v>
      </c>
      <c r="H179" s="1008" t="s">
        <v>18</v>
      </c>
      <c r="I179" s="722" t="s">
        <v>19</v>
      </c>
      <c r="J179" s="1008" t="s">
        <v>18</v>
      </c>
      <c r="K179" s="726" t="s">
        <v>19</v>
      </c>
      <c r="L179" s="1008" t="s">
        <v>18</v>
      </c>
      <c r="M179" s="722" t="s">
        <v>19</v>
      </c>
      <c r="N179" s="1008" t="s">
        <v>18</v>
      </c>
      <c r="O179" s="722" t="s">
        <v>19</v>
      </c>
      <c r="P179" s="1008" t="s">
        <v>18</v>
      </c>
      <c r="Q179" s="726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444" t="s">
        <v>187</v>
      </c>
      <c r="B180" s="2445"/>
      <c r="C180" s="989">
        <f>SUM(D180+E180)</f>
        <v>14</v>
      </c>
      <c r="D180" s="312">
        <f t="shared" ref="D180:E183" si="31">SUM(F180+H180+J180+L180+N180+P180)</f>
        <v>8</v>
      </c>
      <c r="E180" s="1012">
        <f t="shared" si="31"/>
        <v>6</v>
      </c>
      <c r="F180" s="990">
        <v>1</v>
      </c>
      <c r="G180" s="396">
        <v>0</v>
      </c>
      <c r="H180" s="910">
        <v>1</v>
      </c>
      <c r="I180" s="96">
        <v>0</v>
      </c>
      <c r="J180" s="990">
        <v>3</v>
      </c>
      <c r="K180" s="96">
        <v>1</v>
      </c>
      <c r="L180" s="990">
        <v>0</v>
      </c>
      <c r="M180" s="396">
        <v>4</v>
      </c>
      <c r="N180" s="910">
        <v>3</v>
      </c>
      <c r="O180" s="96">
        <v>1</v>
      </c>
      <c r="P180" s="990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99</v>
      </c>
      <c r="D181" s="324">
        <f t="shared" si="31"/>
        <v>49</v>
      </c>
      <c r="E181" s="1016">
        <f t="shared" si="31"/>
        <v>50</v>
      </c>
      <c r="F181" s="355">
        <v>10</v>
      </c>
      <c r="G181" s="399">
        <v>10</v>
      </c>
      <c r="H181" s="357">
        <v>11</v>
      </c>
      <c r="I181" s="358">
        <v>13</v>
      </c>
      <c r="J181" s="355">
        <v>12</v>
      </c>
      <c r="K181" s="358">
        <v>9</v>
      </c>
      <c r="L181" s="355">
        <v>10</v>
      </c>
      <c r="M181" s="399">
        <v>9</v>
      </c>
      <c r="N181" s="357">
        <v>4</v>
      </c>
      <c r="O181" s="358">
        <v>4</v>
      </c>
      <c r="P181" s="355">
        <v>2</v>
      </c>
      <c r="Q181" s="358">
        <v>5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26</v>
      </c>
      <c r="D182" s="324">
        <f t="shared" si="31"/>
        <v>13</v>
      </c>
      <c r="E182" s="404">
        <f t="shared" si="31"/>
        <v>13</v>
      </c>
      <c r="F182" s="165">
        <v>3</v>
      </c>
      <c r="G182" s="169">
        <v>1</v>
      </c>
      <c r="H182" s="82">
        <v>3</v>
      </c>
      <c r="I182" s="83">
        <v>5</v>
      </c>
      <c r="J182" s="165">
        <v>4</v>
      </c>
      <c r="K182" s="83">
        <v>3</v>
      </c>
      <c r="L182" s="165">
        <v>0</v>
      </c>
      <c r="M182" s="169">
        <v>3</v>
      </c>
      <c r="N182" s="82">
        <v>2</v>
      </c>
      <c r="O182" s="83">
        <v>0</v>
      </c>
      <c r="P182" s="165">
        <v>1</v>
      </c>
      <c r="Q182" s="83">
        <v>1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446" t="s">
        <v>190</v>
      </c>
      <c r="B183" s="2447"/>
      <c r="C183" s="409">
        <f>SUM(D183+E183)</f>
        <v>0</v>
      </c>
      <c r="D183" s="364">
        <f>SUM(F183+H183+J183+L183+N183+P183)</f>
        <v>0</v>
      </c>
      <c r="E183" s="1015">
        <f t="shared" si="31"/>
        <v>0</v>
      </c>
      <c r="F183" s="54">
        <v>0</v>
      </c>
      <c r="G183" s="93">
        <v>0</v>
      </c>
      <c r="H183" s="369">
        <v>0</v>
      </c>
      <c r="I183" s="368">
        <v>0</v>
      </c>
      <c r="J183" s="1000">
        <v>0</v>
      </c>
      <c r="K183" s="1001">
        <v>0</v>
      </c>
      <c r="L183" s="54">
        <v>0</v>
      </c>
      <c r="M183" s="93">
        <v>0</v>
      </c>
      <c r="N183" s="369">
        <v>0</v>
      </c>
      <c r="O183" s="368">
        <v>0</v>
      </c>
      <c r="P183" s="1000">
        <v>0</v>
      </c>
      <c r="Q183" s="1001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411" t="s">
        <v>64</v>
      </c>
      <c r="B184" s="2412"/>
      <c r="C184" s="956">
        <f>SUM(C180:C183)</f>
        <v>139</v>
      </c>
      <c r="D184" s="1018">
        <f t="shared" ref="D184:O184" si="32">SUM(D180:D183)</f>
        <v>70</v>
      </c>
      <c r="E184" s="957">
        <f t="shared" si="32"/>
        <v>69</v>
      </c>
      <c r="F184" s="956">
        <f t="shared" si="32"/>
        <v>14</v>
      </c>
      <c r="G184" s="957">
        <f t="shared" si="32"/>
        <v>11</v>
      </c>
      <c r="H184" s="956">
        <f t="shared" si="32"/>
        <v>15</v>
      </c>
      <c r="I184" s="957">
        <f t="shared" si="32"/>
        <v>18</v>
      </c>
      <c r="J184" s="956">
        <f t="shared" si="32"/>
        <v>19</v>
      </c>
      <c r="K184" s="957">
        <f t="shared" si="32"/>
        <v>13</v>
      </c>
      <c r="L184" s="956">
        <f t="shared" si="32"/>
        <v>10</v>
      </c>
      <c r="M184" s="957">
        <f t="shared" si="32"/>
        <v>16</v>
      </c>
      <c r="N184" s="956">
        <f t="shared" si="32"/>
        <v>9</v>
      </c>
      <c r="O184" s="957">
        <f t="shared" si="32"/>
        <v>5</v>
      </c>
      <c r="P184" s="956">
        <f>SUM(P180:P183)</f>
        <v>3</v>
      </c>
      <c r="Q184" s="960">
        <f>SUM(Q180:Q183)</f>
        <v>6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191</v>
      </c>
      <c r="M185" s="1019"/>
      <c r="N185" s="1019"/>
      <c r="O185" s="1019"/>
      <c r="P185" s="1019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420" t="s">
        <v>193</v>
      </c>
      <c r="B187" s="2388"/>
      <c r="C187" s="2449" t="s">
        <v>113</v>
      </c>
      <c r="D187" s="2302"/>
      <c r="E187" s="2303"/>
      <c r="F187" s="2450" t="s">
        <v>28</v>
      </c>
      <c r="G187" s="2451"/>
      <c r="H187" s="2451"/>
      <c r="I187" s="2451"/>
      <c r="J187" s="2451"/>
      <c r="K187" s="2451"/>
      <c r="L187" s="2451"/>
      <c r="M187" s="2451"/>
      <c r="N187" s="2451"/>
      <c r="O187" s="2451"/>
      <c r="P187" s="2451"/>
      <c r="Q187" s="2452"/>
    </row>
    <row r="188" spans="1:130" ht="16.350000000000001" customHeight="1" x14ac:dyDescent="0.25">
      <c r="A188" s="2380"/>
      <c r="B188" s="2374"/>
      <c r="C188" s="2304"/>
      <c r="D188" s="2305"/>
      <c r="E188" s="2306"/>
      <c r="F188" s="2453" t="s">
        <v>114</v>
      </c>
      <c r="G188" s="2442"/>
      <c r="H188" s="2453" t="s">
        <v>115</v>
      </c>
      <c r="I188" s="2442"/>
      <c r="J188" s="2453" t="s">
        <v>116</v>
      </c>
      <c r="K188" s="2442"/>
      <c r="L188" s="2453" t="s">
        <v>117</v>
      </c>
      <c r="M188" s="2442"/>
      <c r="N188" s="2453" t="s">
        <v>118</v>
      </c>
      <c r="O188" s="2442"/>
      <c r="P188" s="2230" t="s">
        <v>194</v>
      </c>
      <c r="Q188" s="2312"/>
    </row>
    <row r="189" spans="1:130" ht="16.350000000000001" customHeight="1" x14ac:dyDescent="0.25">
      <c r="A189" s="2431"/>
      <c r="B189" s="2424"/>
      <c r="C189" s="955" t="s">
        <v>17</v>
      </c>
      <c r="D189" s="967" t="s">
        <v>18</v>
      </c>
      <c r="E189" s="954" t="s">
        <v>19</v>
      </c>
      <c r="F189" s="953" t="s">
        <v>18</v>
      </c>
      <c r="G189" s="987" t="s">
        <v>19</v>
      </c>
      <c r="H189" s="953" t="s">
        <v>18</v>
      </c>
      <c r="I189" s="987" t="s">
        <v>19</v>
      </c>
      <c r="J189" s="953" t="s">
        <v>18</v>
      </c>
      <c r="K189" s="987" t="s">
        <v>19</v>
      </c>
      <c r="L189" s="953" t="s">
        <v>18</v>
      </c>
      <c r="M189" s="987" t="s">
        <v>19</v>
      </c>
      <c r="N189" s="953" t="s">
        <v>18</v>
      </c>
      <c r="O189" s="987" t="s">
        <v>19</v>
      </c>
      <c r="P189" s="953" t="s">
        <v>18</v>
      </c>
      <c r="Q189" s="987" t="s">
        <v>19</v>
      </c>
    </row>
    <row r="190" spans="1:130" ht="16.350000000000001" customHeight="1" x14ac:dyDescent="0.25">
      <c r="A190" s="2454" t="s">
        <v>195</v>
      </c>
      <c r="B190" s="2455"/>
      <c r="C190" s="935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3">SUM(F191+H191+J191+L191+N191+P191)</f>
        <v>0</v>
      </c>
      <c r="E191" s="420">
        <f t="shared" si="33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446" t="s">
        <v>197</v>
      </c>
      <c r="B192" s="2447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4">SUM(F190:F191)</f>
        <v>0</v>
      </c>
      <c r="G192" s="327">
        <f t="shared" si="34"/>
        <v>0</v>
      </c>
      <c r="H192" s="258">
        <f t="shared" si="34"/>
        <v>0</v>
      </c>
      <c r="I192" s="327">
        <f t="shared" si="34"/>
        <v>0</v>
      </c>
      <c r="J192" s="258">
        <f t="shared" si="34"/>
        <v>0</v>
      </c>
      <c r="K192" s="327">
        <f t="shared" si="34"/>
        <v>0</v>
      </c>
      <c r="L192" s="258">
        <f t="shared" si="34"/>
        <v>0</v>
      </c>
      <c r="M192" s="327">
        <f t="shared" si="34"/>
        <v>0</v>
      </c>
      <c r="N192" s="258">
        <f t="shared" si="34"/>
        <v>0</v>
      </c>
      <c r="O192" s="327">
        <f t="shared" si="34"/>
        <v>0</v>
      </c>
      <c r="P192" s="258">
        <f t="shared" si="34"/>
        <v>0</v>
      </c>
      <c r="Q192" s="327">
        <f t="shared" si="34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456" t="s">
        <v>199</v>
      </c>
      <c r="B194" s="2457"/>
      <c r="C194" s="2462" t="s">
        <v>64</v>
      </c>
      <c r="D194" s="2463"/>
      <c r="E194" s="2464"/>
      <c r="F194" s="2467" t="s">
        <v>28</v>
      </c>
      <c r="G194" s="2467"/>
      <c r="H194" s="2467"/>
      <c r="I194" s="2467"/>
      <c r="J194" s="2467"/>
      <c r="K194" s="2467"/>
      <c r="L194" s="2467"/>
      <c r="M194" s="2467"/>
      <c r="N194" s="2467"/>
      <c r="O194" s="2467"/>
      <c r="P194" s="2467"/>
      <c r="Q194" s="2467"/>
      <c r="R194" s="2467"/>
      <c r="S194" s="2467"/>
      <c r="T194" s="2467"/>
      <c r="U194" s="2467"/>
      <c r="V194" s="2467"/>
      <c r="W194" s="2467"/>
      <c r="X194" s="2467"/>
      <c r="Y194" s="2467"/>
      <c r="Z194" s="2467"/>
      <c r="AA194" s="2467"/>
      <c r="AB194" s="2467"/>
      <c r="AC194" s="2468"/>
      <c r="AD194" s="2478" t="s">
        <v>200</v>
      </c>
      <c r="AE194" s="2479"/>
    </row>
    <row r="195" spans="1:130" ht="21" customHeight="1" x14ac:dyDescent="0.25">
      <c r="A195" s="2458"/>
      <c r="B195" s="2459"/>
      <c r="C195" s="2465"/>
      <c r="D195" s="2325"/>
      <c r="E195" s="2466"/>
      <c r="F195" s="2432" t="s">
        <v>201</v>
      </c>
      <c r="G195" s="2434"/>
      <c r="H195" s="2460" t="s">
        <v>202</v>
      </c>
      <c r="I195" s="2461"/>
      <c r="J195" s="2460" t="s">
        <v>203</v>
      </c>
      <c r="K195" s="2461"/>
      <c r="L195" s="2460" t="s">
        <v>204</v>
      </c>
      <c r="M195" s="2461"/>
      <c r="N195" s="2460" t="s">
        <v>205</v>
      </c>
      <c r="O195" s="2461"/>
      <c r="P195" s="2460" t="s">
        <v>206</v>
      </c>
      <c r="Q195" s="2461"/>
      <c r="R195" s="2460" t="s">
        <v>207</v>
      </c>
      <c r="S195" s="2461"/>
      <c r="T195" s="2469" t="s">
        <v>208</v>
      </c>
      <c r="U195" s="2469"/>
      <c r="V195" s="2469" t="s">
        <v>209</v>
      </c>
      <c r="W195" s="2469"/>
      <c r="X195" s="2469" t="s">
        <v>210</v>
      </c>
      <c r="Y195" s="2469"/>
      <c r="Z195" s="2453" t="s">
        <v>114</v>
      </c>
      <c r="AA195" s="2442"/>
      <c r="AB195" s="2453" t="s">
        <v>115</v>
      </c>
      <c r="AC195" s="2470"/>
      <c r="AD195" s="2342"/>
      <c r="AE195" s="2480"/>
    </row>
    <row r="196" spans="1:130" ht="16.350000000000001" customHeight="1" x14ac:dyDescent="0.25">
      <c r="A196" s="2460"/>
      <c r="B196" s="2461"/>
      <c r="C196" s="1021" t="s">
        <v>211</v>
      </c>
      <c r="D196" s="1022" t="s">
        <v>18</v>
      </c>
      <c r="E196" s="723" t="s">
        <v>19</v>
      </c>
      <c r="F196" s="1023" t="s">
        <v>18</v>
      </c>
      <c r="G196" s="1024" t="s">
        <v>19</v>
      </c>
      <c r="H196" s="1023" t="s">
        <v>18</v>
      </c>
      <c r="I196" s="1024" t="s">
        <v>19</v>
      </c>
      <c r="J196" s="1023" t="s">
        <v>18</v>
      </c>
      <c r="K196" s="1024" t="s">
        <v>19</v>
      </c>
      <c r="L196" s="1023" t="s">
        <v>18</v>
      </c>
      <c r="M196" s="1024" t="s">
        <v>19</v>
      </c>
      <c r="N196" s="1023" t="s">
        <v>18</v>
      </c>
      <c r="O196" s="1024" t="s">
        <v>19</v>
      </c>
      <c r="P196" s="1023" t="s">
        <v>18</v>
      </c>
      <c r="Q196" s="1024" t="s">
        <v>19</v>
      </c>
      <c r="R196" s="1023" t="s">
        <v>18</v>
      </c>
      <c r="S196" s="1024" t="s">
        <v>19</v>
      </c>
      <c r="T196" s="1023" t="s">
        <v>18</v>
      </c>
      <c r="U196" s="1024" t="s">
        <v>19</v>
      </c>
      <c r="V196" s="1023" t="s">
        <v>18</v>
      </c>
      <c r="W196" s="1024" t="s">
        <v>19</v>
      </c>
      <c r="X196" s="1023" t="s">
        <v>18</v>
      </c>
      <c r="Y196" s="1024" t="s">
        <v>19</v>
      </c>
      <c r="Z196" s="1023" t="s">
        <v>18</v>
      </c>
      <c r="AA196" s="1024" t="s">
        <v>19</v>
      </c>
      <c r="AB196" s="1023" t="s">
        <v>18</v>
      </c>
      <c r="AC196" s="1025" t="s">
        <v>19</v>
      </c>
      <c r="AD196" s="1026" t="s">
        <v>18</v>
      </c>
      <c r="AE196" s="1024" t="s">
        <v>19</v>
      </c>
    </row>
    <row r="197" spans="1:130" ht="16.350000000000001" customHeight="1" x14ac:dyDescent="0.25">
      <c r="A197" s="2471" t="s">
        <v>212</v>
      </c>
      <c r="B197" s="1027" t="s">
        <v>129</v>
      </c>
      <c r="C197" s="1028">
        <f>SUM(D197+E197)</f>
        <v>0</v>
      </c>
      <c r="D197" s="430">
        <f>SUM(F197+H197+J197+L197+N197+P197+R197+T197+V197+X197+Z197+AB197)</f>
        <v>0</v>
      </c>
      <c r="E197" s="1029">
        <f>SUM(G197+I197+K197+M197+O197+Q197+S197+U197+W197+Y197+AA197+AC197)</f>
        <v>0</v>
      </c>
      <c r="F197" s="1030"/>
      <c r="G197" s="1031"/>
      <c r="H197" s="1030"/>
      <c r="I197" s="1031"/>
      <c r="J197" s="1030"/>
      <c r="K197" s="1031"/>
      <c r="L197" s="1030"/>
      <c r="M197" s="1031"/>
      <c r="N197" s="1030"/>
      <c r="O197" s="1031"/>
      <c r="P197" s="1030"/>
      <c r="Q197" s="1032"/>
      <c r="R197" s="1030"/>
      <c r="S197" s="1032"/>
      <c r="T197" s="1030"/>
      <c r="U197" s="1031"/>
      <c r="V197" s="1030"/>
      <c r="W197" s="1031"/>
      <c r="X197" s="1030"/>
      <c r="Y197" s="1032"/>
      <c r="Z197" s="1030"/>
      <c r="AA197" s="1032"/>
      <c r="AB197" s="1030"/>
      <c r="AC197" s="1033"/>
      <c r="AD197" s="1031"/>
      <c r="AE197" s="1032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034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472" t="s">
        <v>214</v>
      </c>
      <c r="B199" s="2473"/>
      <c r="C199" s="1035">
        <f>SUM(D199+E199)</f>
        <v>0</v>
      </c>
      <c r="D199" s="1036">
        <f>SUM(D197+D198)</f>
        <v>0</v>
      </c>
      <c r="E199" s="1037">
        <f>SUM(E197+E198)</f>
        <v>0</v>
      </c>
      <c r="F199" s="1035">
        <f>SUM(F197+F198)</f>
        <v>0</v>
      </c>
      <c r="G199" s="1038">
        <f t="shared" ref="G199:AC199" si="35">SUM(G197+G198)</f>
        <v>0</v>
      </c>
      <c r="H199" s="1035">
        <f t="shared" si="35"/>
        <v>0</v>
      </c>
      <c r="I199" s="1038">
        <f t="shared" si="35"/>
        <v>0</v>
      </c>
      <c r="J199" s="1035">
        <f t="shared" si="35"/>
        <v>0</v>
      </c>
      <c r="K199" s="1038">
        <f t="shared" si="35"/>
        <v>0</v>
      </c>
      <c r="L199" s="1035">
        <f t="shared" si="35"/>
        <v>0</v>
      </c>
      <c r="M199" s="1038">
        <f t="shared" si="35"/>
        <v>0</v>
      </c>
      <c r="N199" s="1035">
        <f t="shared" si="35"/>
        <v>0</v>
      </c>
      <c r="O199" s="1038">
        <f t="shared" si="35"/>
        <v>0</v>
      </c>
      <c r="P199" s="1035">
        <f t="shared" si="35"/>
        <v>0</v>
      </c>
      <c r="Q199" s="1038">
        <f t="shared" si="35"/>
        <v>0</v>
      </c>
      <c r="R199" s="1035">
        <f t="shared" si="35"/>
        <v>0</v>
      </c>
      <c r="S199" s="1038">
        <f t="shared" si="35"/>
        <v>0</v>
      </c>
      <c r="T199" s="1035">
        <f t="shared" si="35"/>
        <v>0</v>
      </c>
      <c r="U199" s="1038">
        <f t="shared" si="35"/>
        <v>0</v>
      </c>
      <c r="V199" s="1035">
        <f t="shared" si="35"/>
        <v>0</v>
      </c>
      <c r="W199" s="1038">
        <f t="shared" si="35"/>
        <v>0</v>
      </c>
      <c r="X199" s="1035">
        <f t="shared" si="35"/>
        <v>0</v>
      </c>
      <c r="Y199" s="1038">
        <f t="shared" si="35"/>
        <v>0</v>
      </c>
      <c r="Z199" s="1035">
        <f t="shared" si="35"/>
        <v>0</v>
      </c>
      <c r="AA199" s="1038">
        <f t="shared" si="35"/>
        <v>0</v>
      </c>
      <c r="AB199" s="1035">
        <f t="shared" si="35"/>
        <v>0</v>
      </c>
      <c r="AC199" s="1039">
        <f t="shared" si="35"/>
        <v>0</v>
      </c>
      <c r="AD199" s="1040">
        <f>SUM(AD197+AD198)</f>
        <v>0</v>
      </c>
      <c r="AE199" s="1038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456" t="s">
        <v>216</v>
      </c>
      <c r="B201" s="2457"/>
      <c r="C201" s="2462" t="s">
        <v>64</v>
      </c>
      <c r="D201" s="2463"/>
      <c r="E201" s="2464"/>
      <c r="F201" s="2474" t="s">
        <v>28</v>
      </c>
      <c r="G201" s="2475"/>
      <c r="H201" s="2475"/>
      <c r="I201" s="2475"/>
      <c r="J201" s="2475"/>
      <c r="K201" s="2475"/>
      <c r="L201" s="2475"/>
      <c r="M201" s="2475"/>
      <c r="N201" s="2475"/>
      <c r="O201" s="2476"/>
      <c r="P201" s="2477" t="s">
        <v>217</v>
      </c>
      <c r="Q201" s="2457"/>
      <c r="R201" s="2477" t="s">
        <v>67</v>
      </c>
      <c r="S201" s="2457"/>
      <c r="T201" s="2474" t="s">
        <v>218</v>
      </c>
      <c r="U201" s="2475"/>
      <c r="V201" s="2475"/>
      <c r="W201" s="2485"/>
    </row>
    <row r="202" spans="1:130" ht="15.75" customHeight="1" x14ac:dyDescent="0.25">
      <c r="A202" s="2458"/>
      <c r="B202" s="2459"/>
      <c r="C202" s="2465"/>
      <c r="D202" s="2325"/>
      <c r="E202" s="2466"/>
      <c r="F202" s="2486" t="s">
        <v>30</v>
      </c>
      <c r="G202" s="2486"/>
      <c r="H202" s="2486" t="s">
        <v>31</v>
      </c>
      <c r="I202" s="2486"/>
      <c r="J202" s="2486" t="s">
        <v>134</v>
      </c>
      <c r="K202" s="2486"/>
      <c r="L202" s="2486" t="s">
        <v>219</v>
      </c>
      <c r="M202" s="2486"/>
      <c r="N202" s="2486" t="s">
        <v>220</v>
      </c>
      <c r="O202" s="2487"/>
      <c r="P202" s="2339"/>
      <c r="Q202" s="2461"/>
      <c r="R202" s="2339"/>
      <c r="S202" s="2461"/>
      <c r="T202" s="2471" t="s">
        <v>221</v>
      </c>
      <c r="U202" s="2488" t="s">
        <v>222</v>
      </c>
      <c r="V202" s="2471" t="s">
        <v>223</v>
      </c>
      <c r="W202" s="2471" t="s">
        <v>224</v>
      </c>
    </row>
    <row r="203" spans="1:130" s="451" customFormat="1" ht="30.75" customHeight="1" x14ac:dyDescent="0.25">
      <c r="A203" s="2460"/>
      <c r="B203" s="2461"/>
      <c r="C203" s="1021" t="s">
        <v>211</v>
      </c>
      <c r="D203" s="1022" t="s">
        <v>18</v>
      </c>
      <c r="E203" s="723" t="s">
        <v>19</v>
      </c>
      <c r="F203" s="1023" t="s">
        <v>18</v>
      </c>
      <c r="G203" s="1024" t="s">
        <v>19</v>
      </c>
      <c r="H203" s="1023" t="s">
        <v>18</v>
      </c>
      <c r="I203" s="1024" t="s">
        <v>19</v>
      </c>
      <c r="J203" s="1023" t="s">
        <v>18</v>
      </c>
      <c r="K203" s="1024" t="s">
        <v>19</v>
      </c>
      <c r="L203" s="1023" t="s">
        <v>18</v>
      </c>
      <c r="M203" s="1024" t="s">
        <v>19</v>
      </c>
      <c r="N203" s="1023" t="s">
        <v>18</v>
      </c>
      <c r="O203" s="1025" t="s">
        <v>19</v>
      </c>
      <c r="P203" s="1026" t="s">
        <v>18</v>
      </c>
      <c r="Q203" s="1024" t="s">
        <v>19</v>
      </c>
      <c r="R203" s="1026" t="s">
        <v>18</v>
      </c>
      <c r="S203" s="1024" t="s">
        <v>19</v>
      </c>
      <c r="T203" s="2332"/>
      <c r="U203" s="2489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481" t="s">
        <v>225</v>
      </c>
      <c r="B204" s="2482"/>
      <c r="C204" s="1035">
        <f>SUM(D204+E204)</f>
        <v>0</v>
      </c>
      <c r="D204" s="1036">
        <f>SUM(F204+H204+J204+L204+N204)</f>
        <v>0</v>
      </c>
      <c r="E204" s="1037">
        <f>SUM(G204+I204+K204+M204+O204)</f>
        <v>0</v>
      </c>
      <c r="F204" s="1042"/>
      <c r="G204" s="1043"/>
      <c r="H204" s="1042"/>
      <c r="I204" s="1043"/>
      <c r="J204" s="1042"/>
      <c r="K204" s="1043"/>
      <c r="L204" s="1042"/>
      <c r="M204" s="1043"/>
      <c r="N204" s="1042"/>
      <c r="O204" s="1044"/>
      <c r="P204" s="1043"/>
      <c r="Q204" s="1045"/>
      <c r="R204" s="1043"/>
      <c r="S204" s="1045"/>
      <c r="T204" s="1046"/>
      <c r="U204" s="1045"/>
      <c r="V204" s="1046"/>
      <c r="W204" s="1046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456" t="s">
        <v>216</v>
      </c>
      <c r="B206" s="2457"/>
      <c r="C206" s="2411" t="s">
        <v>32</v>
      </c>
      <c r="D206" s="2412"/>
    </row>
    <row r="207" spans="1:130" ht="23.25" customHeight="1" x14ac:dyDescent="0.25">
      <c r="A207" s="2460"/>
      <c r="B207" s="2461"/>
      <c r="C207" s="1023" t="s">
        <v>18</v>
      </c>
      <c r="D207" s="1024" t="s">
        <v>19</v>
      </c>
    </row>
    <row r="208" spans="1:130" ht="21.95" customHeight="1" x14ac:dyDescent="0.25">
      <c r="A208" s="2483" t="s">
        <v>227</v>
      </c>
      <c r="B208" s="2484"/>
      <c r="C208" s="1030"/>
      <c r="D208" s="1032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490" t="s">
        <v>230</v>
      </c>
      <c r="B211" s="2491"/>
      <c r="C211" s="459"/>
      <c r="D211" s="1047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456" t="s">
        <v>232</v>
      </c>
      <c r="B213" s="2457"/>
      <c r="C213" s="2411" t="s">
        <v>233</v>
      </c>
      <c r="D213" s="2425"/>
      <c r="E213" s="2412"/>
      <c r="F213" s="461"/>
    </row>
    <row r="214" spans="1:6" x14ac:dyDescent="0.25">
      <c r="A214" s="2458"/>
      <c r="B214" s="2459"/>
      <c r="C214" s="2492" t="s">
        <v>234</v>
      </c>
      <c r="D214" s="2411" t="s">
        <v>235</v>
      </c>
      <c r="E214" s="2412"/>
      <c r="F214" s="461"/>
    </row>
    <row r="215" spans="1:6" ht="21" x14ac:dyDescent="0.25">
      <c r="A215" s="2460"/>
      <c r="B215" s="2461"/>
      <c r="C215" s="2493"/>
      <c r="D215" s="1048" t="s">
        <v>236</v>
      </c>
      <c r="E215" s="1024" t="s">
        <v>237</v>
      </c>
      <c r="F215" s="461"/>
    </row>
    <row r="216" spans="1:6" x14ac:dyDescent="0.25">
      <c r="A216" s="2483" t="s">
        <v>238</v>
      </c>
      <c r="B216" s="2484"/>
      <c r="C216" s="1049"/>
      <c r="D216" s="1030"/>
      <c r="E216" s="1032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490" t="s">
        <v>242</v>
      </c>
      <c r="B220" s="2491"/>
      <c r="C220" s="105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t="19.5" hidden="1" customHeight="1" x14ac:dyDescent="0.25">
      <c r="A256" s="470">
        <f>SUM(F12:Y14,F19:R40,F45:Q48,F54:I56,F61:O67,C73:C76,C80:E80,C83:E86,F91:I95,F102:Q109,F114:AA143,F145:AA154,F160:AM165,F170:O175,F180:Q182,F190:Q191,F197:S198,F204:W204,C208:D211)</f>
        <v>139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84A471B0-2E31-4E31-9631-9669184B31C1}">
      <formula1>0</formula1>
      <formula2>1E+29</formula2>
    </dataValidation>
    <dataValidation type="whole" allowBlank="1" showInputMessage="1" showErrorMessage="1" sqref="A194:E199 F194:F196 G195:AC196 AD196:AE196 F199:AE199" xr:uid="{1BF82664-F7C5-4845-9228-87A6601B6C55}">
      <formula1>0</formula1>
      <formula2>1E+29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",[3]NOMBRE!B2," - ","( ",[3]NOMBRE!C2,[3]NOMBRE!D2,[3]NOMBRE!E2,[3]NOMBRE!F2,[3]NOMBRE!G2,"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",[3]NOMBRE!B6," - ","( ",[3]NOMBRE!C6,[3]NOMBRE!D6," )")</f>
        <v>MES: FEBRERO - ( 02 )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",[3]NOMBRE!B7)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05" t="s">
        <v>3</v>
      </c>
      <c r="B8" s="506"/>
      <c r="C8" s="506"/>
      <c r="D8" s="506"/>
      <c r="E8" s="506"/>
      <c r="F8" s="19"/>
      <c r="G8" s="20"/>
      <c r="H8" s="485"/>
      <c r="I8" s="472"/>
      <c r="J8" s="20"/>
      <c r="K8" s="1060"/>
      <c r="L8" s="20"/>
      <c r="M8" s="485"/>
      <c r="N8" s="472"/>
      <c r="O8" s="472"/>
      <c r="P8" s="487"/>
      <c r="Q8" s="20"/>
      <c r="R8" s="485"/>
      <c r="S8" s="485"/>
      <c r="T8" s="485"/>
      <c r="U8" s="485"/>
      <c r="V8" s="485"/>
      <c r="W8" s="485"/>
      <c r="X8" s="485"/>
      <c r="Y8" s="472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486" t="s">
        <v>4</v>
      </c>
      <c r="B9" s="2486"/>
      <c r="C9" s="2420" t="s">
        <v>5</v>
      </c>
      <c r="D9" s="2423"/>
      <c r="E9" s="2421"/>
      <c r="F9" s="2411" t="s">
        <v>6</v>
      </c>
      <c r="G9" s="2425"/>
      <c r="H9" s="2425"/>
      <c r="I9" s="2425"/>
      <c r="J9" s="2425"/>
      <c r="K9" s="2425"/>
      <c r="L9" s="2425"/>
      <c r="M9" s="2425"/>
      <c r="N9" s="2425"/>
      <c r="O9" s="2425"/>
      <c r="P9" s="2425"/>
      <c r="Q9" s="2425"/>
      <c r="R9" s="2425"/>
      <c r="S9" s="2425"/>
      <c r="T9" s="2425"/>
      <c r="U9" s="2425"/>
      <c r="V9" s="2425"/>
      <c r="W9" s="2425"/>
      <c r="X9" s="2425"/>
      <c r="Y9" s="2494"/>
      <c r="Z9" s="1061"/>
      <c r="AA9" s="942"/>
    </row>
    <row r="10" spans="1:130" ht="16.350000000000001" customHeight="1" x14ac:dyDescent="0.25">
      <c r="A10" s="2486"/>
      <c r="B10" s="2486"/>
      <c r="C10" s="2272"/>
      <c r="D10" s="2496"/>
      <c r="E10" s="2495"/>
      <c r="F10" s="2411" t="s">
        <v>7</v>
      </c>
      <c r="G10" s="2494"/>
      <c r="H10" s="2411" t="s">
        <v>8</v>
      </c>
      <c r="I10" s="2494"/>
      <c r="J10" s="2411" t="s">
        <v>9</v>
      </c>
      <c r="K10" s="2494"/>
      <c r="L10" s="2411" t="s">
        <v>10</v>
      </c>
      <c r="M10" s="2494"/>
      <c r="N10" s="2411" t="s">
        <v>11</v>
      </c>
      <c r="O10" s="2494"/>
      <c r="P10" s="2411" t="s">
        <v>12</v>
      </c>
      <c r="Q10" s="2494"/>
      <c r="R10" s="2411" t="s">
        <v>13</v>
      </c>
      <c r="S10" s="2494"/>
      <c r="T10" s="2411" t="s">
        <v>14</v>
      </c>
      <c r="U10" s="2494"/>
      <c r="V10" s="2411" t="s">
        <v>15</v>
      </c>
      <c r="W10" s="2494"/>
      <c r="X10" s="2411" t="s">
        <v>16</v>
      </c>
      <c r="Y10" s="2494"/>
      <c r="Z10" s="489"/>
      <c r="AA10" s="7"/>
    </row>
    <row r="11" spans="1:130" ht="16.350000000000001" customHeight="1" x14ac:dyDescent="0.25">
      <c r="A11" s="2486"/>
      <c r="B11" s="2486"/>
      <c r="C11" s="1004" t="s">
        <v>17</v>
      </c>
      <c r="D11" s="1020" t="s">
        <v>18</v>
      </c>
      <c r="E11" s="1062" t="s">
        <v>19</v>
      </c>
      <c r="F11" s="1008" t="s">
        <v>18</v>
      </c>
      <c r="G11" s="1062" t="s">
        <v>19</v>
      </c>
      <c r="H11" s="1008" t="s">
        <v>18</v>
      </c>
      <c r="I11" s="1062" t="s">
        <v>19</v>
      </c>
      <c r="J11" s="1008" t="s">
        <v>18</v>
      </c>
      <c r="K11" s="1062" t="s">
        <v>19</v>
      </c>
      <c r="L11" s="1008" t="s">
        <v>18</v>
      </c>
      <c r="M11" s="1062" t="s">
        <v>19</v>
      </c>
      <c r="N11" s="1008" t="s">
        <v>18</v>
      </c>
      <c r="O11" s="1062" t="s">
        <v>19</v>
      </c>
      <c r="P11" s="1008" t="s">
        <v>18</v>
      </c>
      <c r="Q11" s="1062" t="s">
        <v>19</v>
      </c>
      <c r="R11" s="1008" t="s">
        <v>18</v>
      </c>
      <c r="S11" s="1062" t="s">
        <v>19</v>
      </c>
      <c r="T11" s="1008" t="s">
        <v>18</v>
      </c>
      <c r="U11" s="1062" t="s">
        <v>19</v>
      </c>
      <c r="V11" s="1008" t="s">
        <v>18</v>
      </c>
      <c r="W11" s="1062" t="s">
        <v>19</v>
      </c>
      <c r="X11" s="1008" t="s">
        <v>18</v>
      </c>
      <c r="Y11" s="1062" t="s">
        <v>19</v>
      </c>
      <c r="Z11" s="1063"/>
      <c r="AA11" s="887"/>
    </row>
    <row r="12" spans="1:130" ht="16.350000000000001" customHeight="1" x14ac:dyDescent="0.25">
      <c r="A12" s="2486" t="s">
        <v>20</v>
      </c>
      <c r="B12" s="2486"/>
      <c r="C12" s="1064">
        <f>SUM(D12+E12)</f>
        <v>0</v>
      </c>
      <c r="D12" s="1065">
        <f>SUM(F12+H12+J12+L12+N12+P12+R12+T12+V12+X12)</f>
        <v>0</v>
      </c>
      <c r="E12" s="1066">
        <f>SUM(G12+I12+K12+M12+O12+Q12+S12+U12+W12+Y12)</f>
        <v>0</v>
      </c>
      <c r="F12" s="1067"/>
      <c r="G12" s="1068"/>
      <c r="H12" s="1067"/>
      <c r="I12" s="1068"/>
      <c r="J12" s="1067"/>
      <c r="K12" s="1068"/>
      <c r="L12" s="1067"/>
      <c r="M12" s="1068"/>
      <c r="N12" s="1067"/>
      <c r="O12" s="1068"/>
      <c r="P12" s="1067"/>
      <c r="Q12" s="1068"/>
      <c r="R12" s="1067"/>
      <c r="S12" s="1068"/>
      <c r="T12" s="1067"/>
      <c r="U12" s="1068"/>
      <c r="V12" s="1067"/>
      <c r="W12" s="1068"/>
      <c r="X12" s="1067"/>
      <c r="Y12" s="1068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421" t="s">
        <v>21</v>
      </c>
      <c r="B13" s="1069" t="s">
        <v>22</v>
      </c>
      <c r="C13" s="1070">
        <f>SUM(D13+E13)</f>
        <v>0</v>
      </c>
      <c r="D13" s="44">
        <f>SUM(F13+H13+J13+L13+N13+P13+R13+T13+V13+X13)</f>
        <v>0</v>
      </c>
      <c r="E13" s="1071">
        <f>SUM(G13+I13+K13+M13+O13+Q13+S13+U13+W13+Y13)</f>
        <v>0</v>
      </c>
      <c r="F13" s="1072"/>
      <c r="G13" s="1073"/>
      <c r="H13" s="1072"/>
      <c r="I13" s="1073"/>
      <c r="J13" s="1072"/>
      <c r="K13" s="1073"/>
      <c r="L13" s="1072"/>
      <c r="M13" s="1073"/>
      <c r="N13" s="1072"/>
      <c r="O13" s="1073"/>
      <c r="P13" s="1072"/>
      <c r="Q13" s="1073"/>
      <c r="R13" s="1072"/>
      <c r="S13" s="1073"/>
      <c r="T13" s="1072"/>
      <c r="U13" s="1073"/>
      <c r="V13" s="1072"/>
      <c r="W13" s="1073"/>
      <c r="X13" s="1072"/>
      <c r="Y13" s="1073"/>
      <c r="Z13" s="482"/>
      <c r="AA13" s="942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495"/>
      <c r="B14" s="858" t="s">
        <v>23</v>
      </c>
      <c r="C14" s="49">
        <f>SUM(D14+E14)</f>
        <v>0</v>
      </c>
      <c r="D14" s="514">
        <f t="shared" ref="D14" si="0">SUM(F14+H14+J14+L14+N14+P14+R14+T14+V14+X14)</f>
        <v>0</v>
      </c>
      <c r="E14" s="51">
        <f>SUM(G14+I14+K14+M14+O14+Q14+S14+U14+W14+Y14)</f>
        <v>0</v>
      </c>
      <c r="F14" s="1074"/>
      <c r="G14" s="1075"/>
      <c r="H14" s="54"/>
      <c r="I14" s="55"/>
      <c r="J14" s="54"/>
      <c r="K14" s="55"/>
      <c r="L14" s="1074"/>
      <c r="M14" s="1075"/>
      <c r="N14" s="1074"/>
      <c r="O14" s="1075"/>
      <c r="P14" s="1074"/>
      <c r="Q14" s="1075"/>
      <c r="R14" s="1074"/>
      <c r="S14" s="1075"/>
      <c r="T14" s="1074"/>
      <c r="U14" s="1076"/>
      <c r="V14" s="1074"/>
      <c r="W14" s="1076"/>
      <c r="X14" s="1074"/>
      <c r="Y14" s="1075"/>
      <c r="Z14" s="482"/>
      <c r="AA14" s="493"/>
    </row>
    <row r="15" spans="1:130" ht="31.35" customHeight="1" x14ac:dyDescent="0.25">
      <c r="A15" s="505" t="s">
        <v>24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19"/>
      <c r="Q15" s="857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498" t="s">
        <v>25</v>
      </c>
      <c r="B16" s="2498" t="s">
        <v>26</v>
      </c>
      <c r="C16" s="2420" t="s">
        <v>27</v>
      </c>
      <c r="D16" s="2423"/>
      <c r="E16" s="2421"/>
      <c r="F16" s="2432" t="s">
        <v>28</v>
      </c>
      <c r="G16" s="2433"/>
      <c r="H16" s="2433"/>
      <c r="I16" s="2433"/>
      <c r="J16" s="2433"/>
      <c r="K16" s="2433"/>
      <c r="L16" s="2433"/>
      <c r="M16" s="2433"/>
      <c r="N16" s="2433"/>
      <c r="O16" s="2433"/>
      <c r="P16" s="2433"/>
      <c r="Q16" s="2500"/>
      <c r="R16" s="2421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272"/>
      <c r="D17" s="2496"/>
      <c r="E17" s="2495"/>
      <c r="F17" s="2411" t="s">
        <v>30</v>
      </c>
      <c r="G17" s="2494"/>
      <c r="H17" s="2411" t="s">
        <v>31</v>
      </c>
      <c r="I17" s="2494"/>
      <c r="J17" s="2411" t="s">
        <v>15</v>
      </c>
      <c r="K17" s="2494"/>
      <c r="L17" s="2411" t="s">
        <v>32</v>
      </c>
      <c r="M17" s="2494"/>
      <c r="N17" s="2411" t="s">
        <v>33</v>
      </c>
      <c r="O17" s="2494"/>
      <c r="P17" s="2411" t="s">
        <v>34</v>
      </c>
      <c r="Q17" s="2497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257"/>
      <c r="B18" s="2257"/>
      <c r="C18" s="952" t="s">
        <v>17</v>
      </c>
      <c r="D18" s="1005" t="s">
        <v>18</v>
      </c>
      <c r="E18" s="1062" t="s">
        <v>19</v>
      </c>
      <c r="F18" s="1004" t="s">
        <v>18</v>
      </c>
      <c r="G18" s="1062" t="s">
        <v>19</v>
      </c>
      <c r="H18" s="1004" t="s">
        <v>18</v>
      </c>
      <c r="I18" s="1062" t="s">
        <v>19</v>
      </c>
      <c r="J18" s="1004" t="s">
        <v>18</v>
      </c>
      <c r="K18" s="1062" t="s">
        <v>19</v>
      </c>
      <c r="L18" s="1004" t="s">
        <v>18</v>
      </c>
      <c r="M18" s="1062" t="s">
        <v>19</v>
      </c>
      <c r="N18" s="1004" t="s">
        <v>18</v>
      </c>
      <c r="O18" s="1062" t="s">
        <v>19</v>
      </c>
      <c r="P18" s="1004" t="s">
        <v>18</v>
      </c>
      <c r="Q18" s="1077" t="s">
        <v>19</v>
      </c>
      <c r="R18" s="2495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411" t="s">
        <v>35</v>
      </c>
      <c r="B19" s="2494"/>
      <c r="C19" s="976">
        <f>SUM(D19+E19)</f>
        <v>0</v>
      </c>
      <c r="D19" s="977">
        <f>SUM(F19+H19+J19+L19+N19+P19)</f>
        <v>0</v>
      </c>
      <c r="E19" s="1078">
        <f>SUM(G19+I19+K19+M19+O19+Q19)</f>
        <v>0</v>
      </c>
      <c r="F19" s="1067"/>
      <c r="G19" s="1079"/>
      <c r="H19" s="1067"/>
      <c r="I19" s="1079"/>
      <c r="J19" s="1067"/>
      <c r="K19" s="1079"/>
      <c r="L19" s="1067"/>
      <c r="M19" s="1079"/>
      <c r="N19" s="1080"/>
      <c r="O19" s="1079"/>
      <c r="P19" s="1080"/>
      <c r="Q19" s="1081"/>
      <c r="R19" s="1068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498" t="s">
        <v>36</v>
      </c>
      <c r="B20" s="907" t="s">
        <v>22</v>
      </c>
      <c r="C20" s="1082">
        <f>SUM(D20+E20)</f>
        <v>0</v>
      </c>
      <c r="D20" s="71">
        <f t="shared" ref="D20:E35" si="1">SUM(F20+H20+J20+L20+N20+P20)</f>
        <v>0</v>
      </c>
      <c r="E20" s="970">
        <f t="shared" si="1"/>
        <v>0</v>
      </c>
      <c r="F20" s="966"/>
      <c r="G20" s="73"/>
      <c r="H20" s="966"/>
      <c r="I20" s="73"/>
      <c r="J20" s="966"/>
      <c r="K20" s="73"/>
      <c r="L20" s="966"/>
      <c r="M20" s="73"/>
      <c r="N20" s="1083"/>
      <c r="O20" s="73"/>
      <c r="P20" s="1083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084" t="s">
        <v>37</v>
      </c>
      <c r="C21" s="935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855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257"/>
      <c r="B23" s="856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499" t="s">
        <v>40</v>
      </c>
      <c r="B24" s="907" t="s">
        <v>41</v>
      </c>
      <c r="C24" s="1082">
        <f t="shared" si="2"/>
        <v>0</v>
      </c>
      <c r="D24" s="71">
        <f t="shared" si="1"/>
        <v>0</v>
      </c>
      <c r="E24" s="970">
        <f t="shared" si="1"/>
        <v>0</v>
      </c>
      <c r="F24" s="1072"/>
      <c r="G24" s="96"/>
      <c r="H24" s="1072"/>
      <c r="I24" s="96"/>
      <c r="J24" s="1072"/>
      <c r="K24" s="96"/>
      <c r="L24" s="1072"/>
      <c r="M24" s="96"/>
      <c r="N24" s="973"/>
      <c r="O24" s="96"/>
      <c r="P24" s="973"/>
      <c r="Q24" s="98"/>
      <c r="R24" s="979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085" t="s">
        <v>42</v>
      </c>
      <c r="C25" s="935">
        <f t="shared" si="2"/>
        <v>0</v>
      </c>
      <c r="D25" s="80">
        <f t="shared" si="1"/>
        <v>0</v>
      </c>
      <c r="E25" s="473">
        <f t="shared" si="1"/>
        <v>0</v>
      </c>
      <c r="F25" s="966"/>
      <c r="G25" s="73"/>
      <c r="H25" s="966"/>
      <c r="I25" s="73"/>
      <c r="J25" s="966"/>
      <c r="K25" s="73"/>
      <c r="L25" s="966"/>
      <c r="M25" s="73"/>
      <c r="N25" s="1083"/>
      <c r="O25" s="73"/>
      <c r="P25" s="1083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085" t="s">
        <v>43</v>
      </c>
      <c r="C26" s="935">
        <f t="shared" si="2"/>
        <v>0</v>
      </c>
      <c r="D26" s="80">
        <f t="shared" si="1"/>
        <v>0</v>
      </c>
      <c r="E26" s="473">
        <f t="shared" si="1"/>
        <v>0</v>
      </c>
      <c r="F26" s="966"/>
      <c r="G26" s="73"/>
      <c r="H26" s="966"/>
      <c r="I26" s="73"/>
      <c r="J26" s="966"/>
      <c r="K26" s="73"/>
      <c r="L26" s="966"/>
      <c r="M26" s="73"/>
      <c r="N26" s="1083"/>
      <c r="O26" s="73"/>
      <c r="P26" s="1083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086" t="s">
        <v>44</v>
      </c>
      <c r="C27" s="1087">
        <f t="shared" si="2"/>
        <v>0</v>
      </c>
      <c r="D27" s="102">
        <f t="shared" si="1"/>
        <v>0</v>
      </c>
      <c r="E27" s="476">
        <f t="shared" si="1"/>
        <v>0</v>
      </c>
      <c r="F27" s="966"/>
      <c r="G27" s="73"/>
      <c r="H27" s="966"/>
      <c r="I27" s="73"/>
      <c r="J27" s="966"/>
      <c r="K27" s="73"/>
      <c r="L27" s="966"/>
      <c r="M27" s="73"/>
      <c r="N27" s="1083"/>
      <c r="O27" s="73"/>
      <c r="P27" s="1083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086" t="s">
        <v>45</v>
      </c>
      <c r="C28" s="1087">
        <f t="shared" si="2"/>
        <v>0</v>
      </c>
      <c r="D28" s="102">
        <f t="shared" si="1"/>
        <v>0</v>
      </c>
      <c r="E28" s="476">
        <f t="shared" si="1"/>
        <v>0</v>
      </c>
      <c r="F28" s="966"/>
      <c r="G28" s="73"/>
      <c r="H28" s="966"/>
      <c r="I28" s="73"/>
      <c r="J28" s="966"/>
      <c r="K28" s="73"/>
      <c r="L28" s="966"/>
      <c r="M28" s="73"/>
      <c r="N28" s="1083"/>
      <c r="O28" s="73"/>
      <c r="P28" s="1083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086" t="s">
        <v>46</v>
      </c>
      <c r="C29" s="1087">
        <f>SUM(D29:E29)</f>
        <v>0</v>
      </c>
      <c r="D29" s="102">
        <f t="shared" si="1"/>
        <v>0</v>
      </c>
      <c r="E29" s="476">
        <f t="shared" si="1"/>
        <v>0</v>
      </c>
      <c r="F29" s="966"/>
      <c r="G29" s="73"/>
      <c r="H29" s="966"/>
      <c r="I29" s="73"/>
      <c r="J29" s="966"/>
      <c r="K29" s="73"/>
      <c r="L29" s="966"/>
      <c r="M29" s="73"/>
      <c r="N29" s="1083"/>
      <c r="O29" s="73"/>
      <c r="P29" s="1083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086" t="s">
        <v>47</v>
      </c>
      <c r="C30" s="1087">
        <f>SUM(D30:E30)</f>
        <v>0</v>
      </c>
      <c r="D30" s="80">
        <f t="shared" si="1"/>
        <v>0</v>
      </c>
      <c r="E30" s="473">
        <f t="shared" si="1"/>
        <v>0</v>
      </c>
      <c r="F30" s="966"/>
      <c r="G30" s="73"/>
      <c r="H30" s="966"/>
      <c r="I30" s="73"/>
      <c r="J30" s="966"/>
      <c r="K30" s="73"/>
      <c r="L30" s="966"/>
      <c r="M30" s="73"/>
      <c r="N30" s="1083"/>
      <c r="O30" s="73"/>
      <c r="P30" s="1083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086" t="s">
        <v>48</v>
      </c>
      <c r="C31" s="935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855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499" t="s">
        <v>54</v>
      </c>
      <c r="B38" s="648" t="s">
        <v>37</v>
      </c>
      <c r="C38" s="641">
        <f t="shared" si="3"/>
        <v>0</v>
      </c>
      <c r="D38" s="642">
        <f t="shared" si="4"/>
        <v>0</v>
      </c>
      <c r="E38" s="970">
        <f t="shared" si="4"/>
        <v>0</v>
      </c>
      <c r="F38" s="1072"/>
      <c r="G38" s="96"/>
      <c r="H38" s="1072"/>
      <c r="I38" s="96"/>
      <c r="J38" s="1072"/>
      <c r="K38" s="96"/>
      <c r="L38" s="1072"/>
      <c r="M38" s="96"/>
      <c r="N38" s="1072"/>
      <c r="O38" s="96"/>
      <c r="P38" s="973"/>
      <c r="Q38" s="98"/>
      <c r="R38" s="979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855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257"/>
      <c r="B40" s="856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649" t="s">
        <v>55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501" t="s">
        <v>56</v>
      </c>
      <c r="B42" s="2388"/>
      <c r="C42" s="2501" t="s">
        <v>27</v>
      </c>
      <c r="D42" s="2389"/>
      <c r="E42" s="2388"/>
      <c r="F42" s="2502" t="s">
        <v>28</v>
      </c>
      <c r="G42" s="2503"/>
      <c r="H42" s="2503"/>
      <c r="I42" s="2503"/>
      <c r="J42" s="2503"/>
      <c r="K42" s="2503"/>
      <c r="L42" s="2503"/>
      <c r="M42" s="2503"/>
      <c r="N42" s="2503"/>
      <c r="O42" s="2503"/>
      <c r="P42" s="2503"/>
      <c r="Q42" s="2504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272"/>
      <c r="D43" s="2496"/>
      <c r="E43" s="2495"/>
      <c r="F43" s="2505" t="s">
        <v>30</v>
      </c>
      <c r="G43" s="2506"/>
      <c r="H43" s="2505" t="s">
        <v>31</v>
      </c>
      <c r="I43" s="2506"/>
      <c r="J43" s="2505" t="s">
        <v>15</v>
      </c>
      <c r="K43" s="2506"/>
      <c r="L43" s="2505" t="s">
        <v>32</v>
      </c>
      <c r="M43" s="2506"/>
      <c r="N43" s="2505" t="s">
        <v>33</v>
      </c>
      <c r="O43" s="2506"/>
      <c r="P43" s="2505" t="s">
        <v>34</v>
      </c>
      <c r="Q43" s="250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272"/>
      <c r="B44" s="2495"/>
      <c r="C44" s="638" t="s">
        <v>17</v>
      </c>
      <c r="D44" s="868" t="s">
        <v>18</v>
      </c>
      <c r="E44" s="859" t="s">
        <v>19</v>
      </c>
      <c r="F44" s="867" t="s">
        <v>18</v>
      </c>
      <c r="G44" s="862" t="s">
        <v>19</v>
      </c>
      <c r="H44" s="867" t="s">
        <v>18</v>
      </c>
      <c r="I44" s="862" t="s">
        <v>19</v>
      </c>
      <c r="J44" s="867" t="s">
        <v>18</v>
      </c>
      <c r="K44" s="862" t="s">
        <v>19</v>
      </c>
      <c r="L44" s="867" t="s">
        <v>18</v>
      </c>
      <c r="M44" s="862" t="s">
        <v>19</v>
      </c>
      <c r="N44" s="867" t="s">
        <v>18</v>
      </c>
      <c r="O44" s="862" t="s">
        <v>19</v>
      </c>
      <c r="P44" s="867" t="s">
        <v>18</v>
      </c>
      <c r="Q44" s="862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511" t="s">
        <v>37</v>
      </c>
      <c r="B45" s="2512"/>
      <c r="C45" s="1088">
        <f>SUM(D45+E45)</f>
        <v>0</v>
      </c>
      <c r="D45" s="132">
        <f t="shared" ref="D45:E48" si="5">SUM(F45+H45+J45+L45+N45+P45)</f>
        <v>0</v>
      </c>
      <c r="E45" s="595">
        <f t="shared" si="5"/>
        <v>0</v>
      </c>
      <c r="F45" s="1072"/>
      <c r="G45" s="592"/>
      <c r="H45" s="1072"/>
      <c r="I45" s="592"/>
      <c r="J45" s="1072"/>
      <c r="K45" s="96"/>
      <c r="L45" s="1072"/>
      <c r="M45" s="96"/>
      <c r="N45" s="973"/>
      <c r="O45" s="96"/>
      <c r="P45" s="973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IF(C45&lt;&gt;[3]A05!C89,"*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089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966"/>
      <c r="I46" s="253"/>
      <c r="J46" s="966"/>
      <c r="K46" s="73"/>
      <c r="L46" s="966"/>
      <c r="M46" s="73"/>
      <c r="N46" s="1083"/>
      <c r="O46" s="73"/>
      <c r="P46" s="1083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IF(C46&lt;&gt;[3]A05!C90,"*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IF(C47&lt;&gt;[3]A05!C91,"*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513" t="s">
        <v>57</v>
      </c>
      <c r="B48" s="2514"/>
      <c r="C48" s="652">
        <f>SUM(D48:E48)</f>
        <v>0</v>
      </c>
      <c r="D48" s="653">
        <f t="shared" si="5"/>
        <v>0</v>
      </c>
      <c r="E48" s="654">
        <f t="shared" si="5"/>
        <v>0</v>
      </c>
      <c r="F48" s="632"/>
      <c r="G48" s="633"/>
      <c r="H48" s="632"/>
      <c r="I48" s="633"/>
      <c r="J48" s="632"/>
      <c r="K48" s="644"/>
      <c r="L48" s="632"/>
      <c r="M48" s="644"/>
      <c r="N48" s="645"/>
      <c r="O48" s="644"/>
      <c r="P48" s="645"/>
      <c r="Q48" s="64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IF(C48&lt;&gt;[3]A05!C92,"*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05" t="s">
        <v>58</v>
      </c>
      <c r="B49" s="506"/>
      <c r="C49" s="506"/>
      <c r="D49" s="506"/>
      <c r="E49" s="506"/>
      <c r="F49" s="506"/>
      <c r="G49" s="506"/>
      <c r="H49" s="506"/>
      <c r="I49" s="50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515" t="s">
        <v>21</v>
      </c>
      <c r="B50" s="2401"/>
      <c r="C50" s="2501" t="s">
        <v>5</v>
      </c>
      <c r="D50" s="2389"/>
      <c r="E50" s="2388"/>
      <c r="F50" s="2507" t="s">
        <v>28</v>
      </c>
      <c r="G50" s="2507"/>
      <c r="H50" s="2507"/>
      <c r="I50" s="250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272"/>
      <c r="D51" s="2496"/>
      <c r="E51" s="2495"/>
      <c r="F51" s="2505" t="s">
        <v>8</v>
      </c>
      <c r="G51" s="2506"/>
      <c r="H51" s="2505" t="s">
        <v>9</v>
      </c>
      <c r="I51" s="250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270"/>
      <c r="B52" s="2516"/>
      <c r="C52" s="638" t="s">
        <v>17</v>
      </c>
      <c r="D52" s="868" t="s">
        <v>18</v>
      </c>
      <c r="E52" s="859" t="s">
        <v>19</v>
      </c>
      <c r="F52" s="867" t="s">
        <v>18</v>
      </c>
      <c r="G52" s="864" t="s">
        <v>19</v>
      </c>
      <c r="H52" s="867" t="s">
        <v>18</v>
      </c>
      <c r="I52" s="864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508" t="s">
        <v>59</v>
      </c>
      <c r="B53" s="2509"/>
      <c r="C53" s="655">
        <f>SUM(D53+E53)</f>
        <v>0</v>
      </c>
      <c r="D53" s="656">
        <f t="shared" ref="D53:E56" si="6">SUM(F53+H53)</f>
        <v>0</v>
      </c>
      <c r="E53" s="643">
        <f t="shared" si="6"/>
        <v>0</v>
      </c>
      <c r="F53" s="657">
        <f>SUM(F54:F56)</f>
        <v>0</v>
      </c>
      <c r="G53" s="654">
        <f>SUM(G54:G56)</f>
        <v>0</v>
      </c>
      <c r="H53" s="658">
        <f>SUM(H54:H56)</f>
        <v>0</v>
      </c>
      <c r="I53" s="65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510" t="s">
        <v>22</v>
      </c>
      <c r="B54" s="2395"/>
      <c r="C54" s="1090">
        <f>SUM(D54+E54)</f>
        <v>0</v>
      </c>
      <c r="D54" s="150">
        <f t="shared" si="6"/>
        <v>0</v>
      </c>
      <c r="E54" s="473">
        <f t="shared" si="6"/>
        <v>0</v>
      </c>
      <c r="F54" s="966"/>
      <c r="G54" s="253"/>
      <c r="H54" s="1083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05" t="s">
        <v>62</v>
      </c>
      <c r="B57" s="506"/>
      <c r="C57" s="506"/>
      <c r="D57" s="506"/>
      <c r="E57" s="506"/>
      <c r="F57" s="506"/>
      <c r="G57" s="506"/>
      <c r="H57" s="506"/>
      <c r="I57" s="506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501" t="s">
        <v>63</v>
      </c>
      <c r="B58" s="2389"/>
      <c r="C58" s="2501" t="s">
        <v>64</v>
      </c>
      <c r="D58" s="2389"/>
      <c r="E58" s="2388"/>
      <c r="F58" s="2505" t="s">
        <v>65</v>
      </c>
      <c r="G58" s="2517"/>
      <c r="H58" s="2517"/>
      <c r="I58" s="2517"/>
      <c r="J58" s="2517"/>
      <c r="K58" s="2517"/>
      <c r="L58" s="2517"/>
      <c r="M58" s="2517"/>
      <c r="N58" s="2517"/>
      <c r="O58" s="2518"/>
      <c r="P58" s="2519" t="s">
        <v>66</v>
      </c>
      <c r="Q58" s="2388" t="s">
        <v>67</v>
      </c>
      <c r="R58" s="4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272"/>
      <c r="D59" s="2496"/>
      <c r="E59" s="2495"/>
      <c r="F59" s="2505" t="s">
        <v>68</v>
      </c>
      <c r="G59" s="2506"/>
      <c r="H59" s="2517" t="s">
        <v>69</v>
      </c>
      <c r="I59" s="2506"/>
      <c r="J59" s="2517" t="s">
        <v>70</v>
      </c>
      <c r="K59" s="2517"/>
      <c r="L59" s="2505" t="s">
        <v>71</v>
      </c>
      <c r="M59" s="2506"/>
      <c r="N59" s="2505" t="s">
        <v>72</v>
      </c>
      <c r="O59" s="2518"/>
      <c r="P59" s="2230"/>
      <c r="Q59" s="2204"/>
      <c r="R59" s="4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272"/>
      <c r="B60" s="2496"/>
      <c r="C60" s="867" t="s">
        <v>17</v>
      </c>
      <c r="D60" s="868" t="s">
        <v>18</v>
      </c>
      <c r="E60" s="864" t="s">
        <v>19</v>
      </c>
      <c r="F60" s="867" t="s">
        <v>18</v>
      </c>
      <c r="G60" s="864" t="s">
        <v>19</v>
      </c>
      <c r="H60" s="867" t="s">
        <v>18</v>
      </c>
      <c r="I60" s="864" t="s">
        <v>19</v>
      </c>
      <c r="J60" s="867" t="s">
        <v>18</v>
      </c>
      <c r="K60" s="865" t="s">
        <v>19</v>
      </c>
      <c r="L60" s="867" t="s">
        <v>18</v>
      </c>
      <c r="M60" s="864" t="s">
        <v>19</v>
      </c>
      <c r="N60" s="867" t="s">
        <v>18</v>
      </c>
      <c r="O60" s="866" t="s">
        <v>19</v>
      </c>
      <c r="P60" s="2520"/>
      <c r="Q60" s="2495"/>
      <c r="R60" s="4"/>
      <c r="S60" s="3"/>
      <c r="T60" s="3"/>
      <c r="U60" s="3"/>
      <c r="V60" s="3"/>
      <c r="W60" s="3"/>
      <c r="X60" s="3"/>
      <c r="Y60" s="3"/>
      <c r="Z60" s="3"/>
      <c r="AA60" s="558"/>
      <c r="AB60" s="556"/>
    </row>
    <row r="61" spans="1:130" ht="16.350000000000001" customHeight="1" x14ac:dyDescent="0.25">
      <c r="A61" s="2513" t="s">
        <v>73</v>
      </c>
      <c r="B61" s="2514"/>
      <c r="C61" s="655">
        <f t="shared" ref="C61:C67" si="7">SUM(D61+E61)</f>
        <v>0</v>
      </c>
      <c r="D61" s="656">
        <f>SUM(F61+H61+J61+L61+N61)</f>
        <v>0</v>
      </c>
      <c r="E61" s="643">
        <f>SUM(G61+I61+K61+M61+O61)</f>
        <v>0</v>
      </c>
      <c r="F61" s="632"/>
      <c r="G61" s="644"/>
      <c r="H61" s="661"/>
      <c r="I61" s="644"/>
      <c r="J61" s="661"/>
      <c r="K61" s="662"/>
      <c r="L61" s="632"/>
      <c r="M61" s="644"/>
      <c r="N61" s="632"/>
      <c r="O61" s="646"/>
      <c r="P61" s="759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091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521" t="s">
        <v>74</v>
      </c>
      <c r="B62" s="2521"/>
      <c r="C62" s="935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966"/>
      <c r="G62" s="73"/>
      <c r="H62" s="160"/>
      <c r="I62" s="73"/>
      <c r="J62" s="160"/>
      <c r="K62" s="161"/>
      <c r="L62" s="1092"/>
      <c r="M62" s="163"/>
      <c r="N62" s="1092"/>
      <c r="O62" s="164"/>
      <c r="P62" s="165"/>
      <c r="Q62" s="83"/>
      <c r="R62" s="4" t="str">
        <f>CA62&amp;CB62</f>
        <v/>
      </c>
      <c r="S62" s="3"/>
      <c r="T62" s="3"/>
      <c r="U62" s="3"/>
      <c r="V62" s="3"/>
      <c r="W62" s="3"/>
      <c r="X62" s="3"/>
      <c r="Y62" s="3"/>
      <c r="Z62" s="3"/>
      <c r="AA62" s="1093"/>
      <c r="AB62" s="1091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 t="str">
        <f t="shared" ref="R63:R67" si="9">CA63&amp;CB63</f>
        <v/>
      </c>
      <c r="S63" s="3"/>
      <c r="T63" s="3"/>
      <c r="U63" s="3"/>
      <c r="V63" s="3"/>
      <c r="W63" s="3"/>
      <c r="X63" s="3"/>
      <c r="Y63" s="3"/>
      <c r="Z63" s="3"/>
      <c r="AA63" s="1093"/>
      <c r="AB63" s="1091"/>
      <c r="CA63" s="665" t="str">
        <f t="shared" ref="CA63:CA67" si="10">IF(CG63=1," * El Número de menores pertenecientes a Pueblos Originarios NO puede ser mayor al Número Total de Menores. ","")</f>
        <v/>
      </c>
      <c r="CB63" s="665" t="str">
        <f t="shared" ref="CB63:CB67" si="11">IF(CH63=1," * El Número de menores pertenecientes a Población Migrante NO puede ser mayor al Número Total de Menores. ","")</f>
        <v/>
      </c>
      <c r="CG63" s="665">
        <f t="shared" ref="CG63:CH67" si="12">IF(P63&gt;$C63,1,0)</f>
        <v>0</v>
      </c>
      <c r="CH63" s="665">
        <f t="shared" si="12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094"/>
      <c r="G64" s="1095"/>
      <c r="H64" s="176"/>
      <c r="I64" s="1095"/>
      <c r="J64" s="176"/>
      <c r="K64" s="934"/>
      <c r="L64" s="170"/>
      <c r="M64" s="171"/>
      <c r="N64" s="172"/>
      <c r="O64" s="173"/>
      <c r="P64" s="165"/>
      <c r="Q64" s="83"/>
      <c r="R64" s="4" t="str">
        <f t="shared" si="9"/>
        <v/>
      </c>
      <c r="S64" s="178"/>
      <c r="T64" s="178"/>
      <c r="U64" s="7"/>
      <c r="V64" s="7"/>
      <c r="W64" s="7"/>
      <c r="X64" s="7"/>
      <c r="Y64" s="7"/>
      <c r="Z64" s="7"/>
      <c r="AA64" s="1096"/>
      <c r="AB64" s="1091"/>
      <c r="CA64" s="665" t="str">
        <f t="shared" si="10"/>
        <v/>
      </c>
      <c r="CB64" s="665" t="str">
        <f t="shared" si="11"/>
        <v/>
      </c>
      <c r="CG64" s="665">
        <f t="shared" si="12"/>
        <v>0</v>
      </c>
      <c r="CH64" s="665">
        <f t="shared" si="12"/>
        <v>0</v>
      </c>
    </row>
    <row r="65" spans="1:130" ht="16.350000000000001" customHeight="1" x14ac:dyDescent="0.25">
      <c r="A65" s="2237" t="s">
        <v>77</v>
      </c>
      <c r="B65" s="2237"/>
      <c r="C65" s="935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934"/>
      <c r="L65" s="82"/>
      <c r="M65" s="83"/>
      <c r="N65" s="82"/>
      <c r="O65" s="85"/>
      <c r="P65" s="165"/>
      <c r="Q65" s="83"/>
      <c r="R65" s="4" t="str">
        <f t="shared" si="9"/>
        <v/>
      </c>
      <c r="S65" s="178"/>
      <c r="T65" s="178"/>
      <c r="U65" s="7"/>
      <c r="V65" s="7"/>
      <c r="W65" s="7"/>
      <c r="X65" s="7"/>
      <c r="Y65" s="7"/>
      <c r="Z65" s="7"/>
      <c r="AA65" s="497"/>
      <c r="CA65" s="665" t="str">
        <f t="shared" si="10"/>
        <v/>
      </c>
      <c r="CB65" s="665" t="str">
        <f t="shared" si="11"/>
        <v/>
      </c>
      <c r="CG65" s="665">
        <f t="shared" si="12"/>
        <v>0</v>
      </c>
      <c r="CH65" s="665">
        <f t="shared" si="12"/>
        <v>0</v>
      </c>
    </row>
    <row r="66" spans="1:130" ht="16.350000000000001" customHeight="1" x14ac:dyDescent="0.25">
      <c r="A66" s="2416" t="s">
        <v>78</v>
      </c>
      <c r="B66" s="2416"/>
      <c r="C66" s="935">
        <f t="shared" si="7"/>
        <v>0</v>
      </c>
      <c r="D66" s="89">
        <f t="shared" ref="D66:D67" si="13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934"/>
      <c r="L66" s="82"/>
      <c r="M66" s="83"/>
      <c r="N66" s="82"/>
      <c r="O66" s="85"/>
      <c r="P66" s="165"/>
      <c r="Q66" s="83"/>
      <c r="R66" s="4" t="str">
        <f t="shared" si="9"/>
        <v/>
      </c>
      <c r="S66" s="178"/>
      <c r="T66" s="178"/>
      <c r="U66" s="7"/>
      <c r="V66" s="7"/>
      <c r="W66" s="7"/>
      <c r="X66" s="7"/>
      <c r="Y66" s="7"/>
      <c r="Z66" s="7"/>
      <c r="AA66" s="497"/>
      <c r="CA66" s="665" t="str">
        <f t="shared" si="10"/>
        <v/>
      </c>
      <c r="CB66" s="665" t="str">
        <f t="shared" si="11"/>
        <v/>
      </c>
      <c r="CG66" s="665">
        <f t="shared" si="12"/>
        <v>0</v>
      </c>
      <c r="CH66" s="665">
        <f t="shared" si="12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3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498"/>
      <c r="N67" s="370"/>
      <c r="O67" s="194"/>
      <c r="P67" s="195"/>
      <c r="Q67" s="93"/>
      <c r="R67" s="4" t="str">
        <f t="shared" si="9"/>
        <v/>
      </c>
      <c r="S67" s="178"/>
      <c r="T67" s="178"/>
      <c r="U67" s="7"/>
      <c r="V67" s="7"/>
      <c r="W67" s="7"/>
      <c r="X67" s="7"/>
      <c r="Y67" s="7"/>
      <c r="Z67" s="7"/>
      <c r="AA67" s="497"/>
      <c r="CA67" s="665" t="str">
        <f t="shared" si="10"/>
        <v/>
      </c>
      <c r="CB67" s="665" t="str">
        <f t="shared" si="11"/>
        <v/>
      </c>
      <c r="CG67" s="665">
        <f t="shared" si="12"/>
        <v>0</v>
      </c>
      <c r="CH67" s="665">
        <f t="shared" si="12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097"/>
      <c r="V68" s="1097"/>
      <c r="W68" s="1097"/>
      <c r="X68" s="1097"/>
      <c r="Y68" s="1097"/>
      <c r="Z68" s="1096"/>
      <c r="AA68" s="1096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096"/>
      <c r="V69" s="1096"/>
      <c r="W69" s="1096"/>
      <c r="X69" s="1096"/>
      <c r="Y69" s="1096"/>
      <c r="Z69" s="1096"/>
      <c r="AA69" s="1096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498" t="s">
        <v>82</v>
      </c>
      <c r="B70" s="2498"/>
      <c r="C70" s="2498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096"/>
      <c r="S70" s="1096"/>
      <c r="T70" s="1096"/>
      <c r="U70" s="1096"/>
      <c r="V70" s="1096"/>
      <c r="W70" s="1096"/>
      <c r="X70" s="1096"/>
      <c r="Y70" s="1096"/>
      <c r="Z70" s="1096"/>
      <c r="AA70" s="1096"/>
    </row>
    <row r="71" spans="1:130" ht="16.350000000000001" customHeight="1" x14ac:dyDescent="0.25">
      <c r="A71" s="2257"/>
      <c r="B71" s="2257"/>
      <c r="C71" s="2257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096"/>
      <c r="S71" s="1096"/>
      <c r="T71" s="1096"/>
      <c r="U71" s="1096"/>
      <c r="V71" s="1096"/>
      <c r="W71" s="1096"/>
      <c r="X71" s="1096"/>
      <c r="Y71" s="1096"/>
      <c r="Z71" s="1096"/>
      <c r="AA71" s="1096"/>
    </row>
    <row r="72" spans="1:130" ht="16.350000000000001" customHeight="1" x14ac:dyDescent="0.25">
      <c r="A72" s="2409" t="s">
        <v>64</v>
      </c>
      <c r="B72" s="2409"/>
      <c r="C72" s="937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096"/>
      <c r="S72" s="1096"/>
      <c r="T72" s="1098"/>
      <c r="U72" s="1098"/>
      <c r="V72" s="1098"/>
      <c r="W72" s="1098"/>
      <c r="X72" s="1098"/>
      <c r="Y72" s="1098"/>
      <c r="Z72" s="1096"/>
      <c r="AA72" s="1096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096"/>
      <c r="S73" s="1096"/>
      <c r="T73" s="1098"/>
      <c r="U73" s="1098"/>
      <c r="V73" s="1098"/>
      <c r="W73" s="1098"/>
      <c r="X73" s="1098"/>
      <c r="Y73" s="1098"/>
      <c r="Z73" s="1096"/>
      <c r="AA73" s="1096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096"/>
      <c r="S74" s="1096"/>
      <c r="T74" s="1098"/>
      <c r="U74" s="1098"/>
      <c r="V74" s="1098"/>
      <c r="W74" s="1098"/>
      <c r="X74" s="1098"/>
      <c r="Y74" s="1098"/>
      <c r="Z74" s="1096"/>
      <c r="AA74" s="1096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096"/>
      <c r="S75" s="1096"/>
      <c r="T75" s="1098"/>
      <c r="U75" s="1098"/>
      <c r="V75" s="1098"/>
      <c r="W75" s="1098"/>
      <c r="X75" s="1098"/>
      <c r="Y75" s="1098"/>
      <c r="Z75" s="1096"/>
      <c r="AA75" s="1096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096"/>
      <c r="S76" s="1096"/>
      <c r="T76" s="1098"/>
      <c r="U76" s="1098"/>
      <c r="V76" s="1098"/>
      <c r="W76" s="1098"/>
      <c r="X76" s="1098"/>
      <c r="Y76" s="1098"/>
      <c r="Z76" s="1096"/>
      <c r="AA76" s="1096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096"/>
      <c r="S77" s="1096"/>
      <c r="T77" s="1096"/>
      <c r="U77" s="1098"/>
      <c r="V77" s="1098"/>
      <c r="W77" s="1098"/>
      <c r="X77" s="1098"/>
      <c r="Y77" s="1098"/>
      <c r="Z77" s="1096"/>
      <c r="AA77" s="1096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411" t="s">
        <v>87</v>
      </c>
      <c r="B78" s="2494"/>
      <c r="C78" s="1041" t="s">
        <v>88</v>
      </c>
      <c r="D78" s="1041" t="s">
        <v>38</v>
      </c>
      <c r="E78" s="1041" t="s">
        <v>89</v>
      </c>
      <c r="F78" s="1041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096"/>
      <c r="S78" s="1096"/>
      <c r="T78" s="1096"/>
      <c r="U78" s="1098"/>
      <c r="V78" s="1098"/>
      <c r="W78" s="1098"/>
      <c r="X78" s="1098"/>
      <c r="Y78" s="1098"/>
      <c r="Z78" s="1096"/>
      <c r="AA78" s="1096"/>
      <c r="CG78" s="10">
        <v>0</v>
      </c>
    </row>
    <row r="79" spans="1:130" ht="21.75" customHeight="1" x14ac:dyDescent="0.25">
      <c r="A79" s="2413" t="s">
        <v>91</v>
      </c>
      <c r="B79" s="2414"/>
      <c r="C79" s="940"/>
      <c r="D79" s="940"/>
      <c r="E79" s="940"/>
      <c r="F79" s="940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096"/>
      <c r="S79" s="1096"/>
      <c r="T79" s="1096"/>
      <c r="U79" s="1098"/>
      <c r="V79" s="1098"/>
      <c r="W79" s="1098"/>
      <c r="X79" s="1098"/>
      <c r="Y79" s="1098"/>
      <c r="Z79" s="1096"/>
      <c r="AA79" s="1096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522" t="s">
        <v>92</v>
      </c>
      <c r="B80" s="2523"/>
      <c r="C80" s="496"/>
      <c r="D80" s="496"/>
      <c r="E80" s="496"/>
      <c r="F80" s="496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096"/>
      <c r="S80" s="1096"/>
      <c r="T80" s="1096"/>
      <c r="U80" s="1096"/>
      <c r="V80" s="1096"/>
      <c r="W80" s="1096"/>
      <c r="X80" s="1096"/>
      <c r="Y80" s="1096"/>
      <c r="Z80" s="1096"/>
      <c r="AA80" s="1096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568"/>
      <c r="J81" s="569"/>
      <c r="K81" s="568"/>
      <c r="L81" s="1096"/>
      <c r="M81" s="1096"/>
      <c r="N81" s="1096"/>
      <c r="O81" s="1096"/>
      <c r="P81" s="1099"/>
      <c r="Q81" s="569"/>
      <c r="R81" s="1096"/>
      <c r="S81" s="1096"/>
      <c r="T81" s="1096"/>
      <c r="U81" s="1096"/>
      <c r="V81" s="1096"/>
      <c r="W81" s="1096"/>
      <c r="X81" s="1096"/>
      <c r="Y81" s="1096"/>
      <c r="Z81" s="1096"/>
      <c r="AA81" s="1096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420" t="s">
        <v>94</v>
      </c>
      <c r="B82" s="2421"/>
      <c r="C82" s="1100" t="s">
        <v>88</v>
      </c>
      <c r="D82" s="945" t="s">
        <v>95</v>
      </c>
      <c r="E82" s="945" t="s">
        <v>96</v>
      </c>
      <c r="F82" s="945" t="s">
        <v>97</v>
      </c>
      <c r="G82" s="215"/>
      <c r="H82" s="215"/>
      <c r="I82" s="574"/>
      <c r="J82" s="574"/>
      <c r="K82" s="568"/>
      <c r="L82" s="1096"/>
      <c r="M82" s="1096"/>
      <c r="N82" s="1096"/>
      <c r="O82" s="1096"/>
      <c r="P82" s="1096"/>
      <c r="Q82" s="1096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421" t="s">
        <v>98</v>
      </c>
      <c r="B83" s="947" t="s">
        <v>99</v>
      </c>
      <c r="C83" s="940"/>
      <c r="D83" s="948"/>
      <c r="E83" s="940"/>
      <c r="F83" s="940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101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096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096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096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569"/>
      <c r="L87" s="1102"/>
      <c r="M87" s="1102"/>
      <c r="N87" s="1096"/>
      <c r="O87" s="1096"/>
      <c r="P87" s="1096"/>
      <c r="Q87" s="1096"/>
      <c r="R87" s="1096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423" t="s">
        <v>105</v>
      </c>
      <c r="B88" s="2421"/>
      <c r="C88" s="2411" t="s">
        <v>64</v>
      </c>
      <c r="D88" s="2425"/>
      <c r="E88" s="2494"/>
      <c r="F88" s="2411" t="s">
        <v>106</v>
      </c>
      <c r="G88" s="2494"/>
      <c r="H88" s="2411" t="s">
        <v>107</v>
      </c>
      <c r="I88" s="2494"/>
      <c r="J88" s="200"/>
      <c r="K88" s="580"/>
      <c r="L88" s="1098"/>
      <c r="M88" s="1098"/>
      <c r="N88" s="1102"/>
      <c r="O88" s="1102"/>
      <c r="P88" s="1098"/>
      <c r="Q88" s="1098"/>
      <c r="R88" s="1096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495"/>
      <c r="C89" s="952" t="s">
        <v>17</v>
      </c>
      <c r="D89" s="1020" t="s">
        <v>18</v>
      </c>
      <c r="E89" s="1062" t="s">
        <v>19</v>
      </c>
      <c r="F89" s="1004" t="s">
        <v>18</v>
      </c>
      <c r="G89" s="1062" t="s">
        <v>19</v>
      </c>
      <c r="H89" s="1004" t="s">
        <v>18</v>
      </c>
      <c r="I89" s="1062" t="s">
        <v>19</v>
      </c>
      <c r="J89" s="3"/>
      <c r="K89" s="200"/>
      <c r="L89" s="1098"/>
      <c r="M89" s="1098"/>
      <c r="N89" s="1098"/>
      <c r="O89" s="1102"/>
      <c r="P89" s="1102"/>
      <c r="Q89" s="1098"/>
      <c r="R89" s="1098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411" t="s">
        <v>64</v>
      </c>
      <c r="B90" s="2494"/>
      <c r="C90" s="956">
        <f>SUM(C91:C95)</f>
        <v>0</v>
      </c>
      <c r="D90" s="957">
        <f t="shared" ref="D90:I90" si="14">SUM(D91:D95)</f>
        <v>0</v>
      </c>
      <c r="E90" s="1103">
        <f t="shared" si="14"/>
        <v>0</v>
      </c>
      <c r="F90" s="959">
        <f>SUM(F91:F95)</f>
        <v>0</v>
      </c>
      <c r="G90" s="960">
        <f t="shared" si="14"/>
        <v>0</v>
      </c>
      <c r="H90" s="959">
        <f t="shared" si="14"/>
        <v>0</v>
      </c>
      <c r="I90" s="960">
        <f t="shared" si="14"/>
        <v>0</v>
      </c>
      <c r="J90" s="19"/>
      <c r="K90" s="19"/>
      <c r="L90" s="1099"/>
      <c r="M90" s="1098"/>
      <c r="N90" s="1098"/>
      <c r="O90" s="1102"/>
      <c r="P90" s="1102"/>
      <c r="Q90" s="1104"/>
      <c r="R90" s="1104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524" t="s">
        <v>22</v>
      </c>
      <c r="B91" s="2525"/>
      <c r="C91" s="581">
        <f>SUM(D91+E91)</f>
        <v>0</v>
      </c>
      <c r="D91" s="668">
        <f>SUM(F91+H91)</f>
        <v>0</v>
      </c>
      <c r="E91" s="582">
        <f t="shared" ref="D91:E95" si="15">SUM(G91+I91)</f>
        <v>0</v>
      </c>
      <c r="F91" s="583"/>
      <c r="G91" s="584"/>
      <c r="H91" s="583"/>
      <c r="I91" s="584"/>
      <c r="J91" s="200"/>
      <c r="K91" s="200"/>
      <c r="L91" s="1098"/>
      <c r="M91" s="1098"/>
      <c r="N91" s="1098"/>
      <c r="O91" s="1102"/>
      <c r="P91" s="1102"/>
      <c r="Q91" s="1104"/>
      <c r="R91" s="1104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965">
        <f>SUM(D92+E92)</f>
        <v>0</v>
      </c>
      <c r="D92" s="251">
        <f t="shared" si="15"/>
        <v>0</v>
      </c>
      <c r="E92" s="252">
        <f t="shared" si="15"/>
        <v>0</v>
      </c>
      <c r="F92" s="966"/>
      <c r="G92" s="253"/>
      <c r="H92" s="966"/>
      <c r="I92" s="253"/>
      <c r="J92" s="200"/>
      <c r="K92" s="200"/>
      <c r="L92" s="1098"/>
      <c r="M92" s="1098"/>
      <c r="N92" s="1098"/>
      <c r="O92" s="1102"/>
      <c r="P92" s="1102"/>
      <c r="Q92" s="1104"/>
      <c r="R92" s="1104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965">
        <f>SUM(D93+E93)</f>
        <v>0</v>
      </c>
      <c r="D93" s="251">
        <f t="shared" si="15"/>
        <v>0</v>
      </c>
      <c r="E93" s="252">
        <f t="shared" si="15"/>
        <v>0</v>
      </c>
      <c r="F93" s="82"/>
      <c r="G93" s="86"/>
      <c r="H93" s="82"/>
      <c r="I93" s="86"/>
      <c r="J93" s="200"/>
      <c r="K93" s="200"/>
      <c r="L93" s="1098"/>
      <c r="M93" s="1098"/>
      <c r="N93" s="1098"/>
      <c r="O93" s="1102"/>
      <c r="P93" s="1102"/>
      <c r="Q93" s="1104"/>
      <c r="R93" s="1104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5"/>
        <v>0</v>
      </c>
      <c r="E94" s="256">
        <f t="shared" si="15"/>
        <v>0</v>
      </c>
      <c r="F94" s="105"/>
      <c r="G94" s="109"/>
      <c r="H94" s="105"/>
      <c r="I94" s="109"/>
      <c r="J94" s="200"/>
      <c r="K94" s="200"/>
      <c r="L94" s="1098"/>
      <c r="M94" s="1098"/>
      <c r="N94" s="1098"/>
      <c r="O94" s="1102"/>
      <c r="P94" s="1102"/>
      <c r="Q94" s="1104"/>
      <c r="R94" s="1104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5"/>
        <v>0</v>
      </c>
      <c r="E95" s="140">
        <f t="shared" si="15"/>
        <v>0</v>
      </c>
      <c r="F95" s="54"/>
      <c r="G95" s="55"/>
      <c r="H95" s="54"/>
      <c r="I95" s="55"/>
      <c r="J95" s="200"/>
      <c r="K95" s="200"/>
      <c r="L95" s="1098"/>
      <c r="M95" s="1098"/>
      <c r="N95" s="1098"/>
      <c r="O95" s="1102"/>
      <c r="P95" s="1102"/>
      <c r="Q95" s="1104"/>
      <c r="R95" s="1104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428" t="s">
        <v>112</v>
      </c>
      <c r="B98" s="2401"/>
      <c r="C98" s="2420" t="s">
        <v>113</v>
      </c>
      <c r="D98" s="2389"/>
      <c r="E98" s="2388"/>
      <c r="F98" s="2432" t="s">
        <v>28</v>
      </c>
      <c r="G98" s="2433"/>
      <c r="H98" s="2433"/>
      <c r="I98" s="2433"/>
      <c r="J98" s="2433"/>
      <c r="K98" s="2433"/>
      <c r="L98" s="2433"/>
      <c r="M98" s="2433"/>
      <c r="N98" s="2433"/>
      <c r="O98" s="2433"/>
      <c r="P98" s="2433"/>
      <c r="Q98" s="2433"/>
      <c r="R98" s="2433"/>
      <c r="S98" s="2433"/>
      <c r="T98" s="2433"/>
      <c r="U98" s="2528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191"/>
      <c r="D99" s="2259"/>
      <c r="E99" s="2527"/>
      <c r="F99" s="2411" t="s">
        <v>114</v>
      </c>
      <c r="G99" s="2425"/>
      <c r="H99" s="2411" t="s">
        <v>115</v>
      </c>
      <c r="I99" s="2494"/>
      <c r="J99" s="2411" t="s">
        <v>116</v>
      </c>
      <c r="K99" s="2494"/>
      <c r="L99" s="2411" t="s">
        <v>117</v>
      </c>
      <c r="M99" s="2494"/>
      <c r="N99" s="2411" t="s">
        <v>118</v>
      </c>
      <c r="O99" s="2494"/>
      <c r="P99" s="2411" t="s">
        <v>119</v>
      </c>
      <c r="Q99" s="2494"/>
      <c r="R99" s="2411" t="s">
        <v>120</v>
      </c>
      <c r="S99" s="2494"/>
      <c r="T99" s="2411" t="s">
        <v>121</v>
      </c>
      <c r="U99" s="2494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224"/>
      <c r="B100" s="2526"/>
      <c r="C100" s="952" t="s">
        <v>17</v>
      </c>
      <c r="D100" s="1005" t="s">
        <v>18</v>
      </c>
      <c r="E100" s="1105" t="s">
        <v>19</v>
      </c>
      <c r="F100" s="1004" t="s">
        <v>18</v>
      </c>
      <c r="G100" s="861" t="s">
        <v>19</v>
      </c>
      <c r="H100" s="1004" t="s">
        <v>18</v>
      </c>
      <c r="I100" s="862" t="s">
        <v>19</v>
      </c>
      <c r="J100" s="1004" t="s">
        <v>18</v>
      </c>
      <c r="K100" s="862" t="s">
        <v>19</v>
      </c>
      <c r="L100" s="1004" t="s">
        <v>18</v>
      </c>
      <c r="M100" s="862" t="s">
        <v>19</v>
      </c>
      <c r="N100" s="1004" t="s">
        <v>18</v>
      </c>
      <c r="O100" s="862" t="s">
        <v>19</v>
      </c>
      <c r="P100" s="1004" t="s">
        <v>18</v>
      </c>
      <c r="Q100" s="862" t="s">
        <v>19</v>
      </c>
      <c r="R100" s="1004" t="s">
        <v>18</v>
      </c>
      <c r="S100" s="862" t="s">
        <v>19</v>
      </c>
      <c r="T100" s="1004" t="s">
        <v>18</v>
      </c>
      <c r="U100" s="862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426" t="s">
        <v>122</v>
      </c>
      <c r="B101" s="2426"/>
      <c r="C101" s="1106">
        <f>SUM(D101+E101)</f>
        <v>0</v>
      </c>
      <c r="D101" s="44">
        <f>+H101+J101+L101+N101+P101+R101+T101</f>
        <v>0</v>
      </c>
      <c r="E101" s="970">
        <f>+I101+K101+M101+O101+Q101+S101+U101</f>
        <v>0</v>
      </c>
      <c r="F101" s="1107"/>
      <c r="G101" s="972"/>
      <c r="H101" s="1072"/>
      <c r="I101" s="96"/>
      <c r="J101" s="1072"/>
      <c r="K101" s="96"/>
      <c r="L101" s="1072"/>
      <c r="M101" s="96"/>
      <c r="N101" s="1072"/>
      <c r="O101" s="96"/>
      <c r="P101" s="973"/>
      <c r="Q101" s="96"/>
      <c r="R101" s="973"/>
      <c r="S101" s="96"/>
      <c r="T101" s="973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6">SUM(D102+E102)</f>
        <v>0</v>
      </c>
      <c r="D102" s="275">
        <f>SUM(J102+L102+N102+P102+R102+T102)</f>
        <v>0</v>
      </c>
      <c r="E102" s="90">
        <f t="shared" ref="D102:E104" si="17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6"/>
        <v>0</v>
      </c>
      <c r="D103" s="275">
        <f t="shared" si="17"/>
        <v>0</v>
      </c>
      <c r="E103" s="90">
        <f t="shared" si="17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6"/>
        <v>0</v>
      </c>
      <c r="D104" s="275">
        <f t="shared" si="17"/>
        <v>0</v>
      </c>
      <c r="E104" s="90">
        <f t="shared" si="17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6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6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498" t="s">
        <v>128</v>
      </c>
      <c r="B107" s="975" t="s">
        <v>129</v>
      </c>
      <c r="C107" s="976">
        <f t="shared" si="16"/>
        <v>0</v>
      </c>
      <c r="D107" s="977">
        <f>SUM(F107+H107+J107+L107+N107+P107+R107+T107)</f>
        <v>0</v>
      </c>
      <c r="E107" s="970">
        <f>SUM(G107+I107+K107+M107+O107+Q107+S107+U107)</f>
        <v>0</v>
      </c>
      <c r="F107" s="1072"/>
      <c r="G107" s="978"/>
      <c r="H107" s="1072"/>
      <c r="I107" s="979"/>
      <c r="J107" s="1072"/>
      <c r="K107" s="96"/>
      <c r="L107" s="1072"/>
      <c r="M107" s="96"/>
      <c r="N107" s="1072"/>
      <c r="O107" s="979"/>
      <c r="P107" s="1072"/>
      <c r="Q107" s="979"/>
      <c r="R107" s="1072"/>
      <c r="S107" s="979"/>
      <c r="T107" s="1072"/>
      <c r="U107" s="979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6"/>
        <v>0</v>
      </c>
      <c r="D108" s="115">
        <f t="shared" ref="D108:E109" si="18">SUM(F108+H108+J108+L108+N108+P108+R108+T108)</f>
        <v>0</v>
      </c>
      <c r="E108" s="294">
        <f t="shared" si="18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198"/>
      <c r="B109" s="138" t="s">
        <v>131</v>
      </c>
      <c r="C109" s="49">
        <f t="shared" si="16"/>
        <v>0</v>
      </c>
      <c r="D109" s="92">
        <f t="shared" si="18"/>
        <v>0</v>
      </c>
      <c r="E109" s="186">
        <f t="shared" si="18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1108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526"/>
    </row>
    <row r="112" spans="1:130" ht="16.350000000000001" customHeight="1" x14ac:dyDescent="0.25">
      <c r="A112" s="2379"/>
      <c r="B112" s="2379"/>
      <c r="C112" s="2191"/>
      <c r="D112" s="2259"/>
      <c r="E112" s="2527"/>
      <c r="F112" s="2425" t="s">
        <v>133</v>
      </c>
      <c r="G112" s="2494"/>
      <c r="H112" s="2411" t="s">
        <v>134</v>
      </c>
      <c r="I112" s="2494"/>
      <c r="J112" s="2411" t="s">
        <v>135</v>
      </c>
      <c r="K112" s="2494"/>
      <c r="L112" s="2425" t="s">
        <v>136</v>
      </c>
      <c r="M112" s="2494"/>
      <c r="N112" s="2411" t="s">
        <v>137</v>
      </c>
      <c r="O112" s="2494"/>
      <c r="P112" s="2411" t="s">
        <v>138</v>
      </c>
      <c r="Q112" s="2494"/>
      <c r="R112" s="2411" t="s">
        <v>139</v>
      </c>
      <c r="S112" s="2494"/>
      <c r="T112" s="2411" t="s">
        <v>140</v>
      </c>
      <c r="U112" s="2494"/>
      <c r="V112" s="2411" t="s">
        <v>141</v>
      </c>
      <c r="W112" s="2494"/>
      <c r="X112" s="2411" t="s">
        <v>142</v>
      </c>
      <c r="Y112" s="2494"/>
      <c r="Z112" s="2438" t="s">
        <v>143</v>
      </c>
      <c r="AA112" s="2530"/>
    </row>
    <row r="113" spans="1:28" ht="16.350000000000001" customHeight="1" x14ac:dyDescent="0.25">
      <c r="A113" s="2198"/>
      <c r="B113" s="2198"/>
      <c r="C113" s="1004" t="s">
        <v>17</v>
      </c>
      <c r="D113" s="1005" t="s">
        <v>18</v>
      </c>
      <c r="E113" s="1006" t="s">
        <v>19</v>
      </c>
      <c r="F113" s="1020" t="s">
        <v>18</v>
      </c>
      <c r="G113" s="1105" t="s">
        <v>19</v>
      </c>
      <c r="H113" s="1004" t="s">
        <v>18</v>
      </c>
      <c r="I113" s="1105" t="s">
        <v>19</v>
      </c>
      <c r="J113" s="1004" t="s">
        <v>18</v>
      </c>
      <c r="K113" s="1105" t="s">
        <v>19</v>
      </c>
      <c r="L113" s="1020" t="s">
        <v>18</v>
      </c>
      <c r="M113" s="1105" t="s">
        <v>19</v>
      </c>
      <c r="N113" s="1004" t="s">
        <v>18</v>
      </c>
      <c r="O113" s="1105" t="s">
        <v>19</v>
      </c>
      <c r="P113" s="1004" t="s">
        <v>18</v>
      </c>
      <c r="Q113" s="1105" t="s">
        <v>19</v>
      </c>
      <c r="R113" s="1004" t="s">
        <v>18</v>
      </c>
      <c r="S113" s="1041" t="s">
        <v>19</v>
      </c>
      <c r="T113" s="1004" t="s">
        <v>18</v>
      </c>
      <c r="U113" s="1105" t="s">
        <v>19</v>
      </c>
      <c r="V113" s="1004" t="s">
        <v>18</v>
      </c>
      <c r="W113" s="1105" t="s">
        <v>19</v>
      </c>
      <c r="X113" s="1004" t="s">
        <v>18</v>
      </c>
      <c r="Y113" s="1105" t="s">
        <v>19</v>
      </c>
      <c r="Z113" s="988" t="s">
        <v>18</v>
      </c>
      <c r="AA113" s="309" t="s">
        <v>19</v>
      </c>
      <c r="AB113" s="480"/>
    </row>
    <row r="114" spans="1:28" ht="16.350000000000001" customHeight="1" x14ac:dyDescent="0.25">
      <c r="A114" s="2435" t="s">
        <v>144</v>
      </c>
      <c r="B114" s="907" t="s">
        <v>145</v>
      </c>
      <c r="C114" s="1109">
        <f t="shared" ref="C114:C143" si="19">SUM(D114+E114)</f>
        <v>0</v>
      </c>
      <c r="D114" s="312">
        <f>SUM(F114+H114+J114+L114+N114+P114+R114+T114+V114+X114+Z114)</f>
        <v>0</v>
      </c>
      <c r="E114" s="313">
        <f t="shared" ref="E114:E143" si="20">SUM(G114+I114+K114+M114+O114+Q114+S114+U114+W114+Y114+AA114)</f>
        <v>0</v>
      </c>
      <c r="F114" s="990"/>
      <c r="G114" s="979"/>
      <c r="H114" s="1072"/>
      <c r="I114" s="96"/>
      <c r="J114" s="1072"/>
      <c r="K114" s="96"/>
      <c r="L114" s="991"/>
      <c r="M114" s="96"/>
      <c r="N114" s="1072"/>
      <c r="O114" s="96"/>
      <c r="P114" s="1072"/>
      <c r="Q114" s="96"/>
      <c r="R114" s="1072"/>
      <c r="S114" s="96"/>
      <c r="T114" s="1072"/>
      <c r="U114" s="96"/>
      <c r="V114" s="973"/>
      <c r="W114" s="96"/>
      <c r="X114" s="973"/>
      <c r="Y114" s="96"/>
      <c r="Z114" s="978"/>
      <c r="AA114" s="316"/>
    </row>
    <row r="115" spans="1:28" ht="16.350000000000001" customHeight="1" x14ac:dyDescent="0.25">
      <c r="A115" s="2279"/>
      <c r="B115" s="869" t="s">
        <v>146</v>
      </c>
      <c r="C115" s="965">
        <f t="shared" si="19"/>
        <v>0</v>
      </c>
      <c r="D115" s="318">
        <f t="shared" ref="D115:D143" si="21">SUM(F115+H115+J115+L115+N115+P115+R115+T115+V115+X115+Z115)</f>
        <v>0</v>
      </c>
      <c r="E115" s="319">
        <f t="shared" si="20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855" t="s">
        <v>147</v>
      </c>
      <c r="C116" s="965">
        <f t="shared" si="19"/>
        <v>0</v>
      </c>
      <c r="D116" s="318">
        <f t="shared" si="21"/>
        <v>0</v>
      </c>
      <c r="E116" s="319">
        <f t="shared" si="20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855" t="s">
        <v>148</v>
      </c>
      <c r="C117" s="323">
        <f t="shared" si="19"/>
        <v>0</v>
      </c>
      <c r="D117" s="324">
        <f t="shared" si="21"/>
        <v>0</v>
      </c>
      <c r="E117" s="325">
        <f t="shared" si="20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856" t="s">
        <v>149</v>
      </c>
      <c r="C118" s="257">
        <f t="shared" si="19"/>
        <v>0</v>
      </c>
      <c r="D118" s="326">
        <f t="shared" si="21"/>
        <v>0</v>
      </c>
      <c r="E118" s="327">
        <f t="shared" si="20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435" t="s">
        <v>150</v>
      </c>
      <c r="B119" s="907" t="s">
        <v>145</v>
      </c>
      <c r="C119" s="1109">
        <f t="shared" si="19"/>
        <v>0</v>
      </c>
      <c r="D119" s="312">
        <f t="shared" si="21"/>
        <v>0</v>
      </c>
      <c r="E119" s="313">
        <f t="shared" si="20"/>
        <v>0</v>
      </c>
      <c r="F119" s="990"/>
      <c r="G119" s="979"/>
      <c r="H119" s="1072"/>
      <c r="I119" s="96"/>
      <c r="J119" s="1072"/>
      <c r="K119" s="96"/>
      <c r="L119" s="991"/>
      <c r="M119" s="96"/>
      <c r="N119" s="1072"/>
      <c r="O119" s="96"/>
      <c r="P119" s="1072"/>
      <c r="Q119" s="96"/>
      <c r="R119" s="1072"/>
      <c r="S119" s="96"/>
      <c r="T119" s="1072"/>
      <c r="U119" s="96"/>
      <c r="V119" s="973"/>
      <c r="W119" s="96"/>
      <c r="X119" s="973"/>
      <c r="Y119" s="96"/>
      <c r="Z119" s="978"/>
      <c r="AA119" s="316"/>
    </row>
    <row r="120" spans="1:28" ht="16.350000000000001" customHeight="1" x14ac:dyDescent="0.25">
      <c r="A120" s="2279"/>
      <c r="B120" s="869" t="s">
        <v>146</v>
      </c>
      <c r="C120" s="965">
        <f t="shared" si="19"/>
        <v>0</v>
      </c>
      <c r="D120" s="318">
        <f t="shared" si="21"/>
        <v>0</v>
      </c>
      <c r="E120" s="319">
        <f t="shared" si="20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855" t="s">
        <v>147</v>
      </c>
      <c r="C121" s="965">
        <f t="shared" si="19"/>
        <v>0</v>
      </c>
      <c r="D121" s="318">
        <f t="shared" si="21"/>
        <v>0</v>
      </c>
      <c r="E121" s="319">
        <f t="shared" si="20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855" t="s">
        <v>148</v>
      </c>
      <c r="C122" s="323">
        <f t="shared" si="19"/>
        <v>0</v>
      </c>
      <c r="D122" s="324">
        <f t="shared" si="21"/>
        <v>0</v>
      </c>
      <c r="E122" s="325">
        <f t="shared" si="20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856" t="s">
        <v>149</v>
      </c>
      <c r="C123" s="257">
        <f t="shared" si="19"/>
        <v>0</v>
      </c>
      <c r="D123" s="326">
        <f t="shared" si="21"/>
        <v>0</v>
      </c>
      <c r="E123" s="327">
        <f t="shared" si="20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498" t="s">
        <v>151</v>
      </c>
      <c r="B124" s="907" t="s">
        <v>145</v>
      </c>
      <c r="C124" s="1109">
        <f t="shared" si="19"/>
        <v>0</v>
      </c>
      <c r="D124" s="312">
        <f t="shared" si="21"/>
        <v>0</v>
      </c>
      <c r="E124" s="313">
        <f t="shared" si="20"/>
        <v>0</v>
      </c>
      <c r="F124" s="990"/>
      <c r="G124" s="979"/>
      <c r="H124" s="1072"/>
      <c r="I124" s="96"/>
      <c r="J124" s="1072"/>
      <c r="K124" s="96"/>
      <c r="L124" s="991"/>
      <c r="M124" s="96"/>
      <c r="N124" s="1072"/>
      <c r="O124" s="96"/>
      <c r="P124" s="1072"/>
      <c r="Q124" s="96"/>
      <c r="R124" s="1072"/>
      <c r="S124" s="96"/>
      <c r="T124" s="1072"/>
      <c r="U124" s="96"/>
      <c r="V124" s="973"/>
      <c r="W124" s="96"/>
      <c r="X124" s="973"/>
      <c r="Y124" s="96"/>
      <c r="Z124" s="978"/>
      <c r="AA124" s="316"/>
    </row>
    <row r="125" spans="1:28" ht="16.350000000000001" customHeight="1" x14ac:dyDescent="0.25">
      <c r="A125" s="2379"/>
      <c r="B125" s="869" t="s">
        <v>146</v>
      </c>
      <c r="C125" s="965">
        <f t="shared" si="19"/>
        <v>0</v>
      </c>
      <c r="D125" s="318">
        <f t="shared" si="21"/>
        <v>0</v>
      </c>
      <c r="E125" s="319">
        <f t="shared" si="20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855" t="s">
        <v>147</v>
      </c>
      <c r="C126" s="965">
        <f t="shared" si="19"/>
        <v>0</v>
      </c>
      <c r="D126" s="318">
        <f t="shared" si="21"/>
        <v>0</v>
      </c>
      <c r="E126" s="319">
        <f t="shared" si="20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855" t="s">
        <v>148</v>
      </c>
      <c r="C127" s="323">
        <f t="shared" si="19"/>
        <v>0</v>
      </c>
      <c r="D127" s="324">
        <f t="shared" si="21"/>
        <v>0</v>
      </c>
      <c r="E127" s="325">
        <f t="shared" si="20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856" t="s">
        <v>149</v>
      </c>
      <c r="C128" s="257">
        <f t="shared" si="19"/>
        <v>0</v>
      </c>
      <c r="D128" s="326">
        <f t="shared" si="21"/>
        <v>0</v>
      </c>
      <c r="E128" s="327">
        <f t="shared" si="20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435" t="s">
        <v>152</v>
      </c>
      <c r="B129" s="907" t="s">
        <v>145</v>
      </c>
      <c r="C129" s="1109">
        <f t="shared" si="19"/>
        <v>0</v>
      </c>
      <c r="D129" s="312">
        <f t="shared" si="21"/>
        <v>0</v>
      </c>
      <c r="E129" s="313">
        <f t="shared" si="20"/>
        <v>0</v>
      </c>
      <c r="F129" s="990"/>
      <c r="G129" s="979"/>
      <c r="H129" s="1072"/>
      <c r="I129" s="96"/>
      <c r="J129" s="1072"/>
      <c r="K129" s="96"/>
      <c r="L129" s="991"/>
      <c r="M129" s="96"/>
      <c r="N129" s="1072"/>
      <c r="O129" s="96"/>
      <c r="P129" s="1072"/>
      <c r="Q129" s="96"/>
      <c r="R129" s="1072"/>
      <c r="S129" s="96"/>
      <c r="T129" s="1072"/>
      <c r="U129" s="96"/>
      <c r="V129" s="973"/>
      <c r="W129" s="96"/>
      <c r="X129" s="973"/>
      <c r="Y129" s="96"/>
      <c r="Z129" s="978"/>
      <c r="AA129" s="316"/>
    </row>
    <row r="130" spans="1:27" ht="16.350000000000001" customHeight="1" x14ac:dyDescent="0.25">
      <c r="A130" s="2279"/>
      <c r="B130" s="869" t="s">
        <v>146</v>
      </c>
      <c r="C130" s="965">
        <f t="shared" si="19"/>
        <v>0</v>
      </c>
      <c r="D130" s="318">
        <f t="shared" si="21"/>
        <v>0</v>
      </c>
      <c r="E130" s="319">
        <f t="shared" si="20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855" t="s">
        <v>147</v>
      </c>
      <c r="C131" s="965">
        <f t="shared" si="19"/>
        <v>0</v>
      </c>
      <c r="D131" s="318">
        <f t="shared" si="21"/>
        <v>0</v>
      </c>
      <c r="E131" s="319">
        <f t="shared" si="20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855" t="s">
        <v>148</v>
      </c>
      <c r="C132" s="323">
        <f t="shared" si="19"/>
        <v>0</v>
      </c>
      <c r="D132" s="324">
        <f t="shared" si="21"/>
        <v>0</v>
      </c>
      <c r="E132" s="325">
        <f t="shared" si="20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856" t="s">
        <v>149</v>
      </c>
      <c r="C133" s="257">
        <f t="shared" si="19"/>
        <v>0</v>
      </c>
      <c r="D133" s="326">
        <f t="shared" si="21"/>
        <v>0</v>
      </c>
      <c r="E133" s="327">
        <f t="shared" si="20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435" t="s">
        <v>153</v>
      </c>
      <c r="B134" s="907" t="s">
        <v>145</v>
      </c>
      <c r="C134" s="1109">
        <f t="shared" si="19"/>
        <v>0</v>
      </c>
      <c r="D134" s="312">
        <f t="shared" si="21"/>
        <v>0</v>
      </c>
      <c r="E134" s="313">
        <f t="shared" si="20"/>
        <v>0</v>
      </c>
      <c r="F134" s="990"/>
      <c r="G134" s="979"/>
      <c r="H134" s="1072"/>
      <c r="I134" s="96"/>
      <c r="J134" s="1072"/>
      <c r="K134" s="96"/>
      <c r="L134" s="991"/>
      <c r="M134" s="96"/>
      <c r="N134" s="1072"/>
      <c r="O134" s="96"/>
      <c r="P134" s="1072"/>
      <c r="Q134" s="96"/>
      <c r="R134" s="1072"/>
      <c r="S134" s="96"/>
      <c r="T134" s="1072"/>
      <c r="U134" s="96"/>
      <c r="V134" s="973"/>
      <c r="W134" s="96"/>
      <c r="X134" s="973"/>
      <c r="Y134" s="96"/>
      <c r="Z134" s="978"/>
      <c r="AA134" s="316"/>
    </row>
    <row r="135" spans="1:27" ht="16.350000000000001" customHeight="1" x14ac:dyDescent="0.25">
      <c r="A135" s="2279"/>
      <c r="B135" s="869" t="s">
        <v>146</v>
      </c>
      <c r="C135" s="965">
        <f t="shared" si="19"/>
        <v>0</v>
      </c>
      <c r="D135" s="318">
        <f t="shared" si="21"/>
        <v>0</v>
      </c>
      <c r="E135" s="319">
        <f t="shared" si="20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855" t="s">
        <v>147</v>
      </c>
      <c r="C136" s="965">
        <f t="shared" si="19"/>
        <v>0</v>
      </c>
      <c r="D136" s="318">
        <f t="shared" si="21"/>
        <v>0</v>
      </c>
      <c r="E136" s="319">
        <f t="shared" si="20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855" t="s">
        <v>148</v>
      </c>
      <c r="C137" s="323">
        <f t="shared" si="19"/>
        <v>0</v>
      </c>
      <c r="D137" s="324">
        <f t="shared" si="21"/>
        <v>0</v>
      </c>
      <c r="E137" s="325">
        <f t="shared" si="20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856" t="s">
        <v>149</v>
      </c>
      <c r="C138" s="257">
        <f t="shared" si="19"/>
        <v>0</v>
      </c>
      <c r="D138" s="326">
        <f t="shared" si="21"/>
        <v>0</v>
      </c>
      <c r="E138" s="327">
        <f t="shared" si="20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498" t="s">
        <v>154</v>
      </c>
      <c r="B139" s="907" t="s">
        <v>145</v>
      </c>
      <c r="C139" s="1109">
        <f t="shared" si="19"/>
        <v>0</v>
      </c>
      <c r="D139" s="312">
        <f t="shared" si="21"/>
        <v>0</v>
      </c>
      <c r="E139" s="313">
        <f t="shared" si="20"/>
        <v>0</v>
      </c>
      <c r="F139" s="990"/>
      <c r="G139" s="979"/>
      <c r="H139" s="1072"/>
      <c r="I139" s="96"/>
      <c r="J139" s="1072"/>
      <c r="K139" s="96"/>
      <c r="L139" s="991"/>
      <c r="M139" s="96"/>
      <c r="N139" s="1072"/>
      <c r="O139" s="96"/>
      <c r="P139" s="1072"/>
      <c r="Q139" s="96"/>
      <c r="R139" s="1072"/>
      <c r="S139" s="96"/>
      <c r="T139" s="1072"/>
      <c r="U139" s="96"/>
      <c r="V139" s="973"/>
      <c r="W139" s="96"/>
      <c r="X139" s="973"/>
      <c r="Y139" s="96"/>
      <c r="Z139" s="978"/>
      <c r="AA139" s="316"/>
    </row>
    <row r="140" spans="1:27" ht="16.350000000000001" customHeight="1" x14ac:dyDescent="0.25">
      <c r="A140" s="2379"/>
      <c r="B140" s="869" t="s">
        <v>146</v>
      </c>
      <c r="C140" s="965">
        <f t="shared" si="19"/>
        <v>0</v>
      </c>
      <c r="D140" s="318">
        <f t="shared" si="21"/>
        <v>0</v>
      </c>
      <c r="E140" s="319">
        <f t="shared" si="20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855" t="s">
        <v>147</v>
      </c>
      <c r="C141" s="965">
        <f t="shared" si="19"/>
        <v>0</v>
      </c>
      <c r="D141" s="318">
        <f t="shared" si="21"/>
        <v>0</v>
      </c>
      <c r="E141" s="319">
        <f t="shared" si="20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855" t="s">
        <v>148</v>
      </c>
      <c r="C142" s="323">
        <f t="shared" si="19"/>
        <v>0</v>
      </c>
      <c r="D142" s="324">
        <f t="shared" si="21"/>
        <v>0</v>
      </c>
      <c r="E142" s="325">
        <f t="shared" si="20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9"/>
        <v>0</v>
      </c>
      <c r="D143" s="329">
        <f t="shared" si="21"/>
        <v>0</v>
      </c>
      <c r="E143" s="330">
        <f t="shared" si="20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436" t="s">
        <v>155</v>
      </c>
      <c r="B144" s="2529"/>
      <c r="C144" s="992">
        <f>SUM(C114:C143)</f>
        <v>0</v>
      </c>
      <c r="D144" s="993">
        <f>SUM(D114:D143)</f>
        <v>0</v>
      </c>
      <c r="E144" s="994">
        <f>SUM(E114:E143)</f>
        <v>0</v>
      </c>
      <c r="F144" s="995">
        <f>SUM(F114:F143)</f>
        <v>0</v>
      </c>
      <c r="G144" s="1110">
        <f t="shared" ref="G144:AA144" si="22">SUM(G114:G143)</f>
        <v>0</v>
      </c>
      <c r="H144" s="995">
        <f t="shared" si="22"/>
        <v>0</v>
      </c>
      <c r="I144" s="1110">
        <f t="shared" si="22"/>
        <v>0</v>
      </c>
      <c r="J144" s="995">
        <f t="shared" si="22"/>
        <v>0</v>
      </c>
      <c r="K144" s="1110">
        <f t="shared" si="22"/>
        <v>0</v>
      </c>
      <c r="L144" s="995">
        <f t="shared" si="22"/>
        <v>0</v>
      </c>
      <c r="M144" s="1110">
        <f t="shared" si="22"/>
        <v>0</v>
      </c>
      <c r="N144" s="995">
        <f t="shared" si="22"/>
        <v>0</v>
      </c>
      <c r="O144" s="1110">
        <f t="shared" si="22"/>
        <v>0</v>
      </c>
      <c r="P144" s="995">
        <f t="shared" si="22"/>
        <v>0</v>
      </c>
      <c r="Q144" s="1110">
        <f t="shared" si="22"/>
        <v>0</v>
      </c>
      <c r="R144" s="995">
        <f t="shared" si="22"/>
        <v>0</v>
      </c>
      <c r="S144" s="1110">
        <f t="shared" si="22"/>
        <v>0</v>
      </c>
      <c r="T144" s="995">
        <f t="shared" si="22"/>
        <v>0</v>
      </c>
      <c r="U144" s="1110">
        <f t="shared" si="22"/>
        <v>0</v>
      </c>
      <c r="V144" s="995">
        <f t="shared" si="22"/>
        <v>0</v>
      </c>
      <c r="W144" s="1110">
        <f t="shared" si="22"/>
        <v>0</v>
      </c>
      <c r="X144" s="995">
        <f t="shared" si="22"/>
        <v>0</v>
      </c>
      <c r="Y144" s="1110">
        <f t="shared" si="22"/>
        <v>0</v>
      </c>
      <c r="Z144" s="997">
        <f t="shared" si="22"/>
        <v>0</v>
      </c>
      <c r="AA144" s="1111">
        <f t="shared" si="22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3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869" t="s">
        <v>146</v>
      </c>
      <c r="C146" s="965">
        <f t="shared" ref="C146:C154" si="24">SUM(D146+E146)</f>
        <v>0</v>
      </c>
      <c r="D146" s="318">
        <f t="shared" ref="D146:D154" si="25">SUM(F146+H146+J146+L146+N146+P146+R146+T146+V146+X146+Z146)</f>
        <v>0</v>
      </c>
      <c r="E146" s="319">
        <f t="shared" si="23"/>
        <v>0</v>
      </c>
      <c r="F146" s="160"/>
      <c r="G146" s="253"/>
      <c r="H146" s="966"/>
      <c r="I146" s="73"/>
      <c r="J146" s="966"/>
      <c r="K146" s="73"/>
      <c r="L146" s="348"/>
      <c r="M146" s="73"/>
      <c r="N146" s="966"/>
      <c r="O146" s="73"/>
      <c r="P146" s="966"/>
      <c r="Q146" s="73"/>
      <c r="R146" s="966"/>
      <c r="S146" s="73"/>
      <c r="T146" s="966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855" t="s">
        <v>147</v>
      </c>
      <c r="C147" s="965">
        <f t="shared" si="24"/>
        <v>0</v>
      </c>
      <c r="D147" s="318">
        <f t="shared" si="25"/>
        <v>0</v>
      </c>
      <c r="E147" s="319">
        <f t="shared" si="23"/>
        <v>0</v>
      </c>
      <c r="F147" s="160"/>
      <c r="G147" s="253"/>
      <c r="H147" s="966"/>
      <c r="I147" s="73"/>
      <c r="J147" s="966"/>
      <c r="K147" s="73"/>
      <c r="L147" s="348"/>
      <c r="M147" s="73"/>
      <c r="N147" s="966"/>
      <c r="O147" s="73"/>
      <c r="P147" s="966"/>
      <c r="Q147" s="73"/>
      <c r="R147" s="966"/>
      <c r="S147" s="73"/>
      <c r="T147" s="966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855" t="s">
        <v>148</v>
      </c>
      <c r="C148" s="965">
        <f t="shared" si="24"/>
        <v>0</v>
      </c>
      <c r="D148" s="318">
        <f t="shared" si="25"/>
        <v>0</v>
      </c>
      <c r="E148" s="319">
        <f t="shared" si="23"/>
        <v>0</v>
      </c>
      <c r="F148" s="160"/>
      <c r="G148" s="253"/>
      <c r="H148" s="966"/>
      <c r="I148" s="73"/>
      <c r="J148" s="966"/>
      <c r="K148" s="73"/>
      <c r="L148" s="348"/>
      <c r="M148" s="73"/>
      <c r="N148" s="966"/>
      <c r="O148" s="73"/>
      <c r="P148" s="966"/>
      <c r="Q148" s="73"/>
      <c r="R148" s="966"/>
      <c r="S148" s="73"/>
      <c r="T148" s="966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4"/>
        <v>0</v>
      </c>
      <c r="D149" s="353">
        <f t="shared" si="25"/>
        <v>0</v>
      </c>
      <c r="E149" s="354">
        <f t="shared" si="23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420" t="s">
        <v>157</v>
      </c>
      <c r="B150" s="907" t="s">
        <v>145</v>
      </c>
      <c r="C150" s="1109">
        <f t="shared" si="24"/>
        <v>0</v>
      </c>
      <c r="D150" s="312">
        <f t="shared" si="25"/>
        <v>0</v>
      </c>
      <c r="E150" s="313">
        <f t="shared" si="23"/>
        <v>0</v>
      </c>
      <c r="F150" s="990"/>
      <c r="G150" s="979"/>
      <c r="H150" s="1072"/>
      <c r="I150" s="96"/>
      <c r="J150" s="1072"/>
      <c r="K150" s="96"/>
      <c r="L150" s="991"/>
      <c r="M150" s="96"/>
      <c r="N150" s="1072"/>
      <c r="O150" s="96"/>
      <c r="P150" s="1072"/>
      <c r="Q150" s="96"/>
      <c r="R150" s="1072"/>
      <c r="S150" s="96"/>
      <c r="T150" s="1072"/>
      <c r="U150" s="96"/>
      <c r="V150" s="973"/>
      <c r="W150" s="96"/>
      <c r="X150" s="973"/>
      <c r="Y150" s="96"/>
      <c r="Z150" s="978"/>
      <c r="AA150" s="316"/>
    </row>
    <row r="151" spans="1:130" ht="16.350000000000001" customHeight="1" x14ac:dyDescent="0.25">
      <c r="A151" s="2380"/>
      <c r="B151" s="869" t="s">
        <v>146</v>
      </c>
      <c r="C151" s="965">
        <f t="shared" si="24"/>
        <v>0</v>
      </c>
      <c r="D151" s="318">
        <f t="shared" si="25"/>
        <v>0</v>
      </c>
      <c r="E151" s="319">
        <f t="shared" si="23"/>
        <v>0</v>
      </c>
      <c r="F151" s="160"/>
      <c r="G151" s="253"/>
      <c r="H151" s="966"/>
      <c r="I151" s="73"/>
      <c r="J151" s="966"/>
      <c r="K151" s="73"/>
      <c r="L151" s="348"/>
      <c r="M151" s="73"/>
      <c r="N151" s="966"/>
      <c r="O151" s="73"/>
      <c r="P151" s="966"/>
      <c r="Q151" s="73"/>
      <c r="R151" s="966"/>
      <c r="S151" s="73"/>
      <c r="T151" s="966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855" t="s">
        <v>147</v>
      </c>
      <c r="C152" s="965">
        <f t="shared" si="24"/>
        <v>0</v>
      </c>
      <c r="D152" s="318">
        <f t="shared" si="25"/>
        <v>0</v>
      </c>
      <c r="E152" s="319">
        <f t="shared" si="23"/>
        <v>0</v>
      </c>
      <c r="F152" s="160"/>
      <c r="G152" s="253"/>
      <c r="H152" s="966"/>
      <c r="I152" s="73"/>
      <c r="J152" s="966"/>
      <c r="K152" s="73"/>
      <c r="L152" s="348"/>
      <c r="M152" s="73"/>
      <c r="N152" s="966"/>
      <c r="O152" s="73"/>
      <c r="P152" s="966"/>
      <c r="Q152" s="73"/>
      <c r="R152" s="966"/>
      <c r="S152" s="73"/>
      <c r="T152" s="966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855" t="s">
        <v>148</v>
      </c>
      <c r="C153" s="965">
        <f t="shared" si="24"/>
        <v>0</v>
      </c>
      <c r="D153" s="318">
        <f t="shared" si="25"/>
        <v>0</v>
      </c>
      <c r="E153" s="319">
        <f t="shared" si="23"/>
        <v>0</v>
      </c>
      <c r="F153" s="160"/>
      <c r="G153" s="253"/>
      <c r="H153" s="966"/>
      <c r="I153" s="73"/>
      <c r="J153" s="966"/>
      <c r="K153" s="73"/>
      <c r="L153" s="348"/>
      <c r="M153" s="73"/>
      <c r="N153" s="966"/>
      <c r="O153" s="73"/>
      <c r="P153" s="966"/>
      <c r="Q153" s="73"/>
      <c r="R153" s="966"/>
      <c r="S153" s="73"/>
      <c r="T153" s="966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191"/>
      <c r="B154" s="856" t="s">
        <v>149</v>
      </c>
      <c r="C154" s="363">
        <f t="shared" si="24"/>
        <v>0</v>
      </c>
      <c r="D154" s="364">
        <f t="shared" si="25"/>
        <v>0</v>
      </c>
      <c r="E154" s="365">
        <f t="shared" si="23"/>
        <v>0</v>
      </c>
      <c r="F154" s="1112"/>
      <c r="G154" s="1113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193"/>
      <c r="W154" s="368"/>
      <c r="X154" s="193"/>
      <c r="Y154" s="368"/>
      <c r="Z154" s="371"/>
      <c r="AA154" s="372"/>
    </row>
    <row r="155" spans="1:130" ht="16.350000000000001" customHeight="1" x14ac:dyDescent="0.25">
      <c r="A155" s="2436" t="s">
        <v>155</v>
      </c>
      <c r="B155" s="2529"/>
      <c r="C155" s="992">
        <f>SUM(C145:C154)</f>
        <v>0</v>
      </c>
      <c r="D155" s="993">
        <f>SUM(D145:D154)</f>
        <v>0</v>
      </c>
      <c r="E155" s="994">
        <f>SUM(E145:E154)</f>
        <v>0</v>
      </c>
      <c r="F155" s="992">
        <f>SUM(F145:F154)</f>
        <v>0</v>
      </c>
      <c r="G155" s="1110">
        <f t="shared" ref="G155:AA155" si="26">SUM(G145:G154)</f>
        <v>0</v>
      </c>
      <c r="H155" s="992">
        <f t="shared" si="26"/>
        <v>0</v>
      </c>
      <c r="I155" s="1110">
        <f t="shared" si="26"/>
        <v>0</v>
      </c>
      <c r="J155" s="992">
        <f t="shared" si="26"/>
        <v>0</v>
      </c>
      <c r="K155" s="1110">
        <f t="shared" si="26"/>
        <v>0</v>
      </c>
      <c r="L155" s="992">
        <f t="shared" si="26"/>
        <v>0</v>
      </c>
      <c r="M155" s="1110">
        <f t="shared" si="26"/>
        <v>0</v>
      </c>
      <c r="N155" s="992">
        <f t="shared" si="26"/>
        <v>0</v>
      </c>
      <c r="O155" s="1110">
        <f t="shared" si="26"/>
        <v>0</v>
      </c>
      <c r="P155" s="992">
        <f t="shared" si="26"/>
        <v>0</v>
      </c>
      <c r="Q155" s="1110">
        <f t="shared" si="26"/>
        <v>0</v>
      </c>
      <c r="R155" s="992">
        <f t="shared" si="26"/>
        <v>0</v>
      </c>
      <c r="S155" s="1110">
        <f t="shared" si="26"/>
        <v>0</v>
      </c>
      <c r="T155" s="992">
        <f t="shared" si="26"/>
        <v>0</v>
      </c>
      <c r="U155" s="1110">
        <f t="shared" si="26"/>
        <v>0</v>
      </c>
      <c r="V155" s="992">
        <f t="shared" si="26"/>
        <v>0</v>
      </c>
      <c r="W155" s="1110">
        <f t="shared" si="26"/>
        <v>0</v>
      </c>
      <c r="X155" s="992">
        <f t="shared" si="26"/>
        <v>0</v>
      </c>
      <c r="Y155" s="1110">
        <f t="shared" si="26"/>
        <v>0</v>
      </c>
      <c r="Z155" s="1003">
        <f t="shared" si="26"/>
        <v>0</v>
      </c>
      <c r="AA155" s="1111">
        <f t="shared" si="26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420" t="s">
        <v>64</v>
      </c>
      <c r="D157" s="2389"/>
      <c r="E157" s="2388"/>
      <c r="F157" s="2411" t="s">
        <v>28</v>
      </c>
      <c r="G157" s="2425"/>
      <c r="H157" s="2425"/>
      <c r="I157" s="2425"/>
      <c r="J157" s="2425"/>
      <c r="K157" s="2425"/>
      <c r="L157" s="2425"/>
      <c r="M157" s="2425"/>
      <c r="N157" s="2425"/>
      <c r="O157" s="2425"/>
      <c r="P157" s="2425"/>
      <c r="Q157" s="2425"/>
      <c r="R157" s="2425"/>
      <c r="S157" s="2425"/>
      <c r="T157" s="2425"/>
      <c r="U157" s="2425"/>
      <c r="V157" s="2425"/>
      <c r="W157" s="2425"/>
      <c r="X157" s="2425"/>
      <c r="Y157" s="2425"/>
      <c r="Z157" s="2425"/>
      <c r="AA157" s="2425"/>
      <c r="AB157" s="2425"/>
      <c r="AC157" s="2425"/>
      <c r="AD157" s="2425"/>
      <c r="AE157" s="2425"/>
      <c r="AF157" s="2425"/>
      <c r="AG157" s="2425"/>
      <c r="AH157" s="2425"/>
      <c r="AI157" s="2425"/>
      <c r="AJ157" s="2425"/>
      <c r="AK157" s="2425"/>
      <c r="AL157" s="2425"/>
      <c r="AM157" s="2494"/>
    </row>
    <row r="158" spans="1:130" ht="16.350000000000001" customHeight="1" x14ac:dyDescent="0.25">
      <c r="A158" s="2228"/>
      <c r="B158" s="2204"/>
      <c r="C158" s="2191"/>
      <c r="D158" s="2259"/>
      <c r="E158" s="2527"/>
      <c r="F158" s="2411" t="s">
        <v>159</v>
      </c>
      <c r="G158" s="2494"/>
      <c r="H158" s="2411" t="s">
        <v>160</v>
      </c>
      <c r="I158" s="2494"/>
      <c r="J158" s="2411" t="s">
        <v>137</v>
      </c>
      <c r="K158" s="2494"/>
      <c r="L158" s="2440" t="s">
        <v>138</v>
      </c>
      <c r="M158" s="2441"/>
      <c r="N158" s="2441" t="s">
        <v>139</v>
      </c>
      <c r="O158" s="2442"/>
      <c r="P158" s="2411" t="s">
        <v>161</v>
      </c>
      <c r="Q158" s="2494"/>
      <c r="R158" s="2425" t="s">
        <v>162</v>
      </c>
      <c r="S158" s="2494"/>
      <c r="T158" s="2425" t="s">
        <v>163</v>
      </c>
      <c r="U158" s="2494"/>
      <c r="V158" s="2411" t="s">
        <v>164</v>
      </c>
      <c r="W158" s="2494"/>
      <c r="X158" s="2425" t="s">
        <v>165</v>
      </c>
      <c r="Y158" s="2494"/>
      <c r="Z158" s="2443" t="s">
        <v>166</v>
      </c>
      <c r="AA158" s="2530"/>
      <c r="AB158" s="2443" t="s">
        <v>167</v>
      </c>
      <c r="AC158" s="2530"/>
      <c r="AD158" s="2443" t="s">
        <v>168</v>
      </c>
      <c r="AE158" s="2530"/>
      <c r="AF158" s="2443" t="s">
        <v>141</v>
      </c>
      <c r="AG158" s="2530"/>
      <c r="AH158" s="2443" t="s">
        <v>169</v>
      </c>
      <c r="AI158" s="2530"/>
      <c r="AJ158" s="2443" t="s">
        <v>170</v>
      </c>
      <c r="AK158" s="2530"/>
      <c r="AL158" s="2438" t="s">
        <v>143</v>
      </c>
      <c r="AM158" s="2530"/>
    </row>
    <row r="159" spans="1:130" ht="16.350000000000001" customHeight="1" x14ac:dyDescent="0.25">
      <c r="A159" s="2259"/>
      <c r="B159" s="2527"/>
      <c r="C159" s="952" t="s">
        <v>17</v>
      </c>
      <c r="D159" s="1007" t="s">
        <v>18</v>
      </c>
      <c r="E159" s="854" t="s">
        <v>19</v>
      </c>
      <c r="F159" s="1008" t="s">
        <v>18</v>
      </c>
      <c r="G159" s="854" t="s">
        <v>19</v>
      </c>
      <c r="H159" s="1008" t="s">
        <v>18</v>
      </c>
      <c r="I159" s="854" t="s">
        <v>19</v>
      </c>
      <c r="J159" s="1008" t="s">
        <v>18</v>
      </c>
      <c r="K159" s="854" t="s">
        <v>19</v>
      </c>
      <c r="L159" s="1004" t="s">
        <v>18</v>
      </c>
      <c r="M159" s="380" t="s">
        <v>19</v>
      </c>
      <c r="N159" s="1005" t="s">
        <v>18</v>
      </c>
      <c r="O159" s="1006" t="s">
        <v>19</v>
      </c>
      <c r="P159" s="1005" t="s">
        <v>18</v>
      </c>
      <c r="Q159" s="1006" t="s">
        <v>19</v>
      </c>
      <c r="R159" s="1020" t="s">
        <v>18</v>
      </c>
      <c r="S159" s="1105" t="s">
        <v>19</v>
      </c>
      <c r="T159" s="1020" t="s">
        <v>18</v>
      </c>
      <c r="U159" s="1105" t="s">
        <v>19</v>
      </c>
      <c r="V159" s="1004" t="s">
        <v>18</v>
      </c>
      <c r="W159" s="1105" t="s">
        <v>19</v>
      </c>
      <c r="X159" s="1020" t="s">
        <v>18</v>
      </c>
      <c r="Y159" s="1105" t="s">
        <v>19</v>
      </c>
      <c r="Z159" s="1009" t="s">
        <v>18</v>
      </c>
      <c r="AA159" s="1114" t="s">
        <v>19</v>
      </c>
      <c r="AB159" s="1009" t="s">
        <v>18</v>
      </c>
      <c r="AC159" s="1114" t="s">
        <v>19</v>
      </c>
      <c r="AD159" s="1009" t="s">
        <v>18</v>
      </c>
      <c r="AE159" s="1114" t="s">
        <v>19</v>
      </c>
      <c r="AF159" s="1009" t="s">
        <v>18</v>
      </c>
      <c r="AG159" s="1114" t="s">
        <v>19</v>
      </c>
      <c r="AH159" s="1009" t="s">
        <v>18</v>
      </c>
      <c r="AI159" s="1114" t="s">
        <v>19</v>
      </c>
      <c r="AJ159" s="1009" t="s">
        <v>18</v>
      </c>
      <c r="AK159" s="1114" t="s">
        <v>19</v>
      </c>
      <c r="AL159" s="988" t="s">
        <v>18</v>
      </c>
      <c r="AM159" s="1114" t="s">
        <v>19</v>
      </c>
    </row>
    <row r="160" spans="1:130" ht="16.350000000000001" customHeight="1" x14ac:dyDescent="0.25">
      <c r="A160" s="2401" t="s">
        <v>171</v>
      </c>
      <c r="B160" s="1011" t="s">
        <v>172</v>
      </c>
      <c r="C160" s="1109">
        <f t="shared" ref="C160:C165" si="27">SUM(D160+E160)</f>
        <v>0</v>
      </c>
      <c r="D160" s="312">
        <f>SUM(F160+H160+J160+L160+N160+P160+R160+T160+V160+X160+Z160+AB160+AD160+AF160+AH160+AJ160+AL160)</f>
        <v>0</v>
      </c>
      <c r="E160" s="1012">
        <f t="shared" ref="D160:E164" si="28">SUM(G160+I160+K160+M160+O160+Q160+S160+U160+W160+Y160+AA160+AC160+AE160+AG160+AI160+AK160+AM160)</f>
        <v>0</v>
      </c>
      <c r="F160" s="990"/>
      <c r="G160" s="96"/>
      <c r="H160" s="1072"/>
      <c r="I160" s="96"/>
      <c r="J160" s="1072"/>
      <c r="K160" s="96"/>
      <c r="L160" s="1072"/>
      <c r="M160" s="385"/>
      <c r="N160" s="385"/>
      <c r="O160" s="96"/>
      <c r="P160" s="1072"/>
      <c r="Q160" s="96"/>
      <c r="R160" s="990"/>
      <c r="S160" s="96"/>
      <c r="T160" s="990"/>
      <c r="U160" s="96"/>
      <c r="V160" s="1072"/>
      <c r="W160" s="96"/>
      <c r="X160" s="990"/>
      <c r="Y160" s="96"/>
      <c r="Z160" s="1115"/>
      <c r="AA160" s="316"/>
      <c r="AB160" s="1115"/>
      <c r="AC160" s="316"/>
      <c r="AD160" s="1115"/>
      <c r="AE160" s="316"/>
      <c r="AF160" s="1115"/>
      <c r="AG160" s="316"/>
      <c r="AH160" s="1115"/>
      <c r="AI160" s="316"/>
      <c r="AJ160" s="1115"/>
      <c r="AK160" s="316"/>
      <c r="AL160" s="1014"/>
      <c r="AM160" s="316"/>
    </row>
    <row r="161" spans="1:130" ht="16.350000000000001" customHeight="1" x14ac:dyDescent="0.25">
      <c r="A161" s="2223"/>
      <c r="B161" s="388" t="s">
        <v>173</v>
      </c>
      <c r="C161" s="965">
        <f t="shared" si="27"/>
        <v>0</v>
      </c>
      <c r="D161" s="318">
        <f t="shared" si="28"/>
        <v>0</v>
      </c>
      <c r="E161" s="252">
        <f t="shared" si="28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526"/>
      <c r="B162" s="392" t="s">
        <v>174</v>
      </c>
      <c r="C162" s="363">
        <f t="shared" si="27"/>
        <v>0</v>
      </c>
      <c r="D162" s="364">
        <f t="shared" si="28"/>
        <v>0</v>
      </c>
      <c r="E162" s="1116">
        <f t="shared" si="28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011" t="s">
        <v>172</v>
      </c>
      <c r="C163" s="1109">
        <f t="shared" si="27"/>
        <v>0</v>
      </c>
      <c r="D163" s="312">
        <f t="shared" si="28"/>
        <v>0</v>
      </c>
      <c r="E163" s="1012">
        <f t="shared" si="28"/>
        <v>0</v>
      </c>
      <c r="F163" s="990"/>
      <c r="G163" s="96"/>
      <c r="H163" s="1072"/>
      <c r="I163" s="96"/>
      <c r="J163" s="1072"/>
      <c r="K163" s="96"/>
      <c r="L163" s="1072"/>
      <c r="M163" s="385"/>
      <c r="N163" s="385"/>
      <c r="O163" s="96"/>
      <c r="P163" s="1072"/>
      <c r="Q163" s="96"/>
      <c r="R163" s="990"/>
      <c r="S163" s="96"/>
      <c r="T163" s="990"/>
      <c r="U163" s="96"/>
      <c r="V163" s="1072"/>
      <c r="W163" s="96"/>
      <c r="X163" s="990"/>
      <c r="Y163" s="96"/>
      <c r="Z163" s="1115"/>
      <c r="AA163" s="316"/>
      <c r="AB163" s="1115"/>
      <c r="AC163" s="316"/>
      <c r="AD163" s="1115"/>
      <c r="AE163" s="316"/>
      <c r="AF163" s="1115"/>
      <c r="AG163" s="316"/>
      <c r="AH163" s="1115"/>
      <c r="AI163" s="316"/>
      <c r="AJ163" s="1115"/>
      <c r="AK163" s="316"/>
      <c r="AL163" s="1014"/>
      <c r="AM163" s="316"/>
    </row>
    <row r="164" spans="1:130" ht="16.350000000000001" customHeight="1" x14ac:dyDescent="0.25">
      <c r="A164" s="2223"/>
      <c r="B164" s="388" t="s">
        <v>173</v>
      </c>
      <c r="C164" s="965">
        <f t="shared" si="27"/>
        <v>0</v>
      </c>
      <c r="D164" s="318">
        <f t="shared" si="28"/>
        <v>0</v>
      </c>
      <c r="E164" s="252">
        <f t="shared" si="28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526"/>
      <c r="B165" s="392" t="s">
        <v>174</v>
      </c>
      <c r="C165" s="363">
        <f t="shared" si="27"/>
        <v>0</v>
      </c>
      <c r="D165" s="364">
        <f>SUM(F165+H165+J165+L165+N165+P165+R165+T165+V165+X165+Z165+AB165+AD165+AF165+AH165+AJ165+AL165)</f>
        <v>0</v>
      </c>
      <c r="E165" s="1116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498" t="s">
        <v>25</v>
      </c>
      <c r="B167" s="2498" t="s">
        <v>26</v>
      </c>
      <c r="C167" s="2420" t="s">
        <v>64</v>
      </c>
      <c r="D167" s="2389"/>
      <c r="E167" s="2388"/>
      <c r="F167" s="2411" t="s">
        <v>28</v>
      </c>
      <c r="G167" s="2425"/>
      <c r="H167" s="2425"/>
      <c r="I167" s="2425"/>
      <c r="J167" s="2425"/>
      <c r="K167" s="2425"/>
      <c r="L167" s="2425"/>
      <c r="M167" s="2425"/>
      <c r="N167" s="2425"/>
      <c r="O167" s="249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259"/>
      <c r="E168" s="2527"/>
      <c r="F168" s="2411" t="s">
        <v>168</v>
      </c>
      <c r="G168" s="2494"/>
      <c r="H168" s="2411" t="s">
        <v>141</v>
      </c>
      <c r="I168" s="2494"/>
      <c r="J168" s="2411" t="s">
        <v>169</v>
      </c>
      <c r="K168" s="2494"/>
      <c r="L168" s="2411" t="s">
        <v>170</v>
      </c>
      <c r="M168" s="2494"/>
      <c r="N168" s="2411" t="s">
        <v>143</v>
      </c>
      <c r="O168" s="2494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952" t="s">
        <v>17</v>
      </c>
      <c r="D169" s="1007" t="s">
        <v>18</v>
      </c>
      <c r="E169" s="854" t="s">
        <v>19</v>
      </c>
      <c r="F169" s="1008" t="s">
        <v>18</v>
      </c>
      <c r="G169" s="854" t="s">
        <v>19</v>
      </c>
      <c r="H169" s="1008" t="s">
        <v>18</v>
      </c>
      <c r="I169" s="854" t="s">
        <v>19</v>
      </c>
      <c r="J169" s="1008" t="s">
        <v>18</v>
      </c>
      <c r="K169" s="854" t="s">
        <v>19</v>
      </c>
      <c r="L169" s="1008" t="s">
        <v>18</v>
      </c>
      <c r="M169" s="854" t="s">
        <v>19</v>
      </c>
      <c r="N169" s="1008" t="s">
        <v>18</v>
      </c>
      <c r="O169" s="854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498" t="s">
        <v>177</v>
      </c>
      <c r="B170" s="1011" t="s">
        <v>178</v>
      </c>
      <c r="C170" s="1109">
        <f t="shared" ref="C170:C175" si="29">SUM(D170+E170)</f>
        <v>0</v>
      </c>
      <c r="D170" s="312">
        <f>SUM(F170+H170+J170+L170+N170)</f>
        <v>0</v>
      </c>
      <c r="E170" s="1012">
        <f t="shared" ref="D170:E175" si="30">SUM(G170+I170+K170+M170+O170)</f>
        <v>0</v>
      </c>
      <c r="F170" s="990"/>
      <c r="G170" s="396"/>
      <c r="H170" s="1072"/>
      <c r="I170" s="96"/>
      <c r="J170" s="990"/>
      <c r="K170" s="396"/>
      <c r="L170" s="1072"/>
      <c r="M170" s="96"/>
      <c r="N170" s="990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9"/>
        <v>0</v>
      </c>
      <c r="D171" s="353">
        <f t="shared" si="30"/>
        <v>0</v>
      </c>
      <c r="E171" s="398">
        <f t="shared" si="30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9"/>
        <v>0</v>
      </c>
      <c r="D172" s="329">
        <f t="shared" si="30"/>
        <v>0</v>
      </c>
      <c r="E172" s="256">
        <f t="shared" si="30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498" t="s">
        <v>181</v>
      </c>
      <c r="B173" s="1017" t="s">
        <v>178</v>
      </c>
      <c r="C173" s="1109">
        <f t="shared" si="29"/>
        <v>0</v>
      </c>
      <c r="D173" s="312">
        <f t="shared" si="30"/>
        <v>0</v>
      </c>
      <c r="E173" s="1012">
        <f t="shared" si="30"/>
        <v>0</v>
      </c>
      <c r="F173" s="1072"/>
      <c r="G173" s="96"/>
      <c r="H173" s="1072"/>
      <c r="I173" s="396"/>
      <c r="J173" s="1072"/>
      <c r="K173" s="96"/>
      <c r="L173" s="990"/>
      <c r="M173" s="396"/>
      <c r="N173" s="1072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9"/>
        <v>0</v>
      </c>
      <c r="D174" s="324">
        <f t="shared" si="30"/>
        <v>0</v>
      </c>
      <c r="E174" s="404">
        <f t="shared" si="30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9"/>
        <v>0</v>
      </c>
      <c r="D175" s="326">
        <f t="shared" si="30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420" t="s">
        <v>183</v>
      </c>
      <c r="B177" s="2388"/>
      <c r="C177" s="2420" t="s">
        <v>64</v>
      </c>
      <c r="D177" s="2389"/>
      <c r="E177" s="2388"/>
      <c r="F177" s="2411" t="s">
        <v>28</v>
      </c>
      <c r="G177" s="2425"/>
      <c r="H177" s="2425"/>
      <c r="I177" s="2425"/>
      <c r="J177" s="2425"/>
      <c r="K177" s="2425"/>
      <c r="L177" s="2425"/>
      <c r="M177" s="2425"/>
      <c r="N177" s="2425"/>
      <c r="O177" s="2425"/>
      <c r="P177" s="2425"/>
      <c r="Q177" s="2494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191"/>
      <c r="D178" s="2259"/>
      <c r="E178" s="2527"/>
      <c r="F178" s="2411" t="s">
        <v>141</v>
      </c>
      <c r="G178" s="2494"/>
      <c r="H178" s="2411" t="s">
        <v>169</v>
      </c>
      <c r="I178" s="2494"/>
      <c r="J178" s="2411" t="s">
        <v>170</v>
      </c>
      <c r="K178" s="2494"/>
      <c r="L178" s="2411" t="s">
        <v>184</v>
      </c>
      <c r="M178" s="2494"/>
      <c r="N178" s="2411" t="s">
        <v>185</v>
      </c>
      <c r="O178" s="2494"/>
      <c r="P178" s="2411" t="s">
        <v>186</v>
      </c>
      <c r="Q178" s="2494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2527"/>
      <c r="C179" s="952" t="s">
        <v>17</v>
      </c>
      <c r="D179" s="1007" t="s">
        <v>18</v>
      </c>
      <c r="E179" s="854" t="s">
        <v>19</v>
      </c>
      <c r="F179" s="1008" t="s">
        <v>18</v>
      </c>
      <c r="G179" s="854" t="s">
        <v>19</v>
      </c>
      <c r="H179" s="1008" t="s">
        <v>18</v>
      </c>
      <c r="I179" s="854" t="s">
        <v>19</v>
      </c>
      <c r="J179" s="1008" t="s">
        <v>18</v>
      </c>
      <c r="K179" s="860" t="s">
        <v>19</v>
      </c>
      <c r="L179" s="1008" t="s">
        <v>18</v>
      </c>
      <c r="M179" s="854" t="s">
        <v>19</v>
      </c>
      <c r="N179" s="1008" t="s">
        <v>18</v>
      </c>
      <c r="O179" s="854" t="s">
        <v>19</v>
      </c>
      <c r="P179" s="1008" t="s">
        <v>18</v>
      </c>
      <c r="Q179" s="860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444" t="s">
        <v>187</v>
      </c>
      <c r="B180" s="2445"/>
      <c r="C180" s="1109">
        <f>SUM(D180+E180)</f>
        <v>19</v>
      </c>
      <c r="D180" s="312">
        <f t="shared" ref="D180:E183" si="31">SUM(F180+H180+J180+L180+N180+P180)</f>
        <v>6</v>
      </c>
      <c r="E180" s="1012">
        <f t="shared" si="31"/>
        <v>13</v>
      </c>
      <c r="F180" s="990">
        <v>1</v>
      </c>
      <c r="G180" s="396">
        <v>4</v>
      </c>
      <c r="H180" s="1072">
        <v>1</v>
      </c>
      <c r="I180" s="96">
        <v>3</v>
      </c>
      <c r="J180" s="990">
        <v>2</v>
      </c>
      <c r="K180" s="96">
        <v>1</v>
      </c>
      <c r="L180" s="990">
        <v>2</v>
      </c>
      <c r="M180" s="396">
        <v>4</v>
      </c>
      <c r="N180" s="1072">
        <v>0</v>
      </c>
      <c r="O180" s="96">
        <v>0</v>
      </c>
      <c r="P180" s="990">
        <v>0</v>
      </c>
      <c r="Q180" s="96">
        <v>1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86</v>
      </c>
      <c r="D181" s="324">
        <f t="shared" si="31"/>
        <v>58</v>
      </c>
      <c r="E181" s="398">
        <f t="shared" si="31"/>
        <v>28</v>
      </c>
      <c r="F181" s="355">
        <v>15</v>
      </c>
      <c r="G181" s="399">
        <v>4</v>
      </c>
      <c r="H181" s="357">
        <v>7</v>
      </c>
      <c r="I181" s="358">
        <v>7</v>
      </c>
      <c r="J181" s="355">
        <v>18</v>
      </c>
      <c r="K181" s="358">
        <v>2</v>
      </c>
      <c r="L181" s="355">
        <v>7</v>
      </c>
      <c r="M181" s="399">
        <v>7</v>
      </c>
      <c r="N181" s="357">
        <v>8</v>
      </c>
      <c r="O181" s="358">
        <v>3</v>
      </c>
      <c r="P181" s="355">
        <v>3</v>
      </c>
      <c r="Q181" s="358">
        <v>5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19</v>
      </c>
      <c r="D182" s="324">
        <f t="shared" si="31"/>
        <v>10</v>
      </c>
      <c r="E182" s="404">
        <f t="shared" si="31"/>
        <v>9</v>
      </c>
      <c r="F182" s="165">
        <v>3</v>
      </c>
      <c r="G182" s="169">
        <v>2</v>
      </c>
      <c r="H182" s="82">
        <v>2</v>
      </c>
      <c r="I182" s="83">
        <v>3</v>
      </c>
      <c r="J182" s="165">
        <v>1</v>
      </c>
      <c r="K182" s="83">
        <v>0</v>
      </c>
      <c r="L182" s="165">
        <v>3</v>
      </c>
      <c r="M182" s="169">
        <v>1</v>
      </c>
      <c r="N182" s="82">
        <v>1</v>
      </c>
      <c r="O182" s="83">
        <v>1</v>
      </c>
      <c r="P182" s="165">
        <v>0</v>
      </c>
      <c r="Q182" s="83">
        <v>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531" t="s">
        <v>190</v>
      </c>
      <c r="B183" s="2532"/>
      <c r="C183" s="409">
        <f>SUM(D183+E183)</f>
        <v>0</v>
      </c>
      <c r="D183" s="364">
        <f>SUM(F183+H183+J183+L183+N183+P183)</f>
        <v>0</v>
      </c>
      <c r="E183" s="1116">
        <f t="shared" si="31"/>
        <v>0</v>
      </c>
      <c r="F183" s="54">
        <v>0</v>
      </c>
      <c r="G183" s="93">
        <v>0</v>
      </c>
      <c r="H183" s="369">
        <v>0</v>
      </c>
      <c r="I183" s="368">
        <v>0</v>
      </c>
      <c r="J183" s="1112">
        <v>0</v>
      </c>
      <c r="K183" s="1113">
        <v>0</v>
      </c>
      <c r="L183" s="54">
        <v>0</v>
      </c>
      <c r="M183" s="93">
        <v>0</v>
      </c>
      <c r="N183" s="369">
        <v>0</v>
      </c>
      <c r="O183" s="368">
        <v>0</v>
      </c>
      <c r="P183" s="1112">
        <v>0</v>
      </c>
      <c r="Q183" s="1113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411" t="s">
        <v>64</v>
      </c>
      <c r="B184" s="2494"/>
      <c r="C184" s="956">
        <f>SUM(C180:C183)</f>
        <v>124</v>
      </c>
      <c r="D184" s="1018">
        <f t="shared" ref="D184:O184" si="32">SUM(D180:D183)</f>
        <v>74</v>
      </c>
      <c r="E184" s="957">
        <f t="shared" si="32"/>
        <v>50</v>
      </c>
      <c r="F184" s="956">
        <f t="shared" si="32"/>
        <v>19</v>
      </c>
      <c r="G184" s="957">
        <f t="shared" si="32"/>
        <v>10</v>
      </c>
      <c r="H184" s="956">
        <f t="shared" si="32"/>
        <v>10</v>
      </c>
      <c r="I184" s="957">
        <f t="shared" si="32"/>
        <v>13</v>
      </c>
      <c r="J184" s="956">
        <f t="shared" si="32"/>
        <v>21</v>
      </c>
      <c r="K184" s="957">
        <f t="shared" si="32"/>
        <v>3</v>
      </c>
      <c r="L184" s="956">
        <f t="shared" si="32"/>
        <v>12</v>
      </c>
      <c r="M184" s="957">
        <f t="shared" si="32"/>
        <v>12</v>
      </c>
      <c r="N184" s="956">
        <f t="shared" si="32"/>
        <v>9</v>
      </c>
      <c r="O184" s="957">
        <f t="shared" si="32"/>
        <v>4</v>
      </c>
      <c r="P184" s="956">
        <f>SUM(P180:P183)</f>
        <v>3</v>
      </c>
      <c r="Q184" s="960">
        <f>SUM(Q180:Q183)</f>
        <v>8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191</v>
      </c>
      <c r="M185" s="1117"/>
      <c r="N185" s="1117"/>
      <c r="O185" s="1117"/>
      <c r="P185" s="111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420" t="s">
        <v>193</v>
      </c>
      <c r="B187" s="2388"/>
      <c r="C187" s="2533" t="s">
        <v>113</v>
      </c>
      <c r="D187" s="2302"/>
      <c r="E187" s="2303"/>
      <c r="F187" s="2450" t="s">
        <v>28</v>
      </c>
      <c r="G187" s="2451"/>
      <c r="H187" s="2451"/>
      <c r="I187" s="2451"/>
      <c r="J187" s="2451"/>
      <c r="K187" s="2451"/>
      <c r="L187" s="2451"/>
      <c r="M187" s="2451"/>
      <c r="N187" s="2451"/>
      <c r="O187" s="2451"/>
      <c r="P187" s="2451"/>
      <c r="Q187" s="2452"/>
    </row>
    <row r="188" spans="1:130" ht="16.350000000000001" customHeight="1" x14ac:dyDescent="0.25">
      <c r="A188" s="2380"/>
      <c r="B188" s="2204"/>
      <c r="C188" s="2304"/>
      <c r="D188" s="2305"/>
      <c r="E188" s="2306"/>
      <c r="F188" s="2453" t="s">
        <v>114</v>
      </c>
      <c r="G188" s="2442"/>
      <c r="H188" s="2453" t="s">
        <v>115</v>
      </c>
      <c r="I188" s="2442"/>
      <c r="J188" s="2453" t="s">
        <v>116</v>
      </c>
      <c r="K188" s="2442"/>
      <c r="L188" s="2453" t="s">
        <v>117</v>
      </c>
      <c r="M188" s="2442"/>
      <c r="N188" s="2453" t="s">
        <v>118</v>
      </c>
      <c r="O188" s="2442"/>
      <c r="P188" s="2230" t="s">
        <v>194</v>
      </c>
      <c r="Q188" s="2312"/>
    </row>
    <row r="189" spans="1:130" ht="16.350000000000001" customHeight="1" x14ac:dyDescent="0.25">
      <c r="A189" s="2191"/>
      <c r="B189" s="2527"/>
      <c r="C189" s="1004" t="s">
        <v>17</v>
      </c>
      <c r="D189" s="1005" t="s">
        <v>18</v>
      </c>
      <c r="E189" s="1062" t="s">
        <v>19</v>
      </c>
      <c r="F189" s="1020" t="s">
        <v>18</v>
      </c>
      <c r="G189" s="1006" t="s">
        <v>19</v>
      </c>
      <c r="H189" s="1020" t="s">
        <v>18</v>
      </c>
      <c r="I189" s="1006" t="s">
        <v>19</v>
      </c>
      <c r="J189" s="1020" t="s">
        <v>18</v>
      </c>
      <c r="K189" s="1006" t="s">
        <v>19</v>
      </c>
      <c r="L189" s="1020" t="s">
        <v>18</v>
      </c>
      <c r="M189" s="1006" t="s">
        <v>19</v>
      </c>
      <c r="N189" s="1020" t="s">
        <v>18</v>
      </c>
      <c r="O189" s="1006" t="s">
        <v>19</v>
      </c>
      <c r="P189" s="1020" t="s">
        <v>18</v>
      </c>
      <c r="Q189" s="1006" t="s">
        <v>19</v>
      </c>
    </row>
    <row r="190" spans="1:130" ht="16.350000000000001" customHeight="1" x14ac:dyDescent="0.25">
      <c r="A190" s="2454" t="s">
        <v>195</v>
      </c>
      <c r="B190" s="2455"/>
      <c r="C190" s="935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3">SUM(F191+H191+J191+L191+N191+P191)</f>
        <v>0</v>
      </c>
      <c r="E191" s="420">
        <f t="shared" si="33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2532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4">SUM(F190:F191)</f>
        <v>0</v>
      </c>
      <c r="G192" s="327">
        <f t="shared" si="34"/>
        <v>0</v>
      </c>
      <c r="H192" s="258">
        <f t="shared" si="34"/>
        <v>0</v>
      </c>
      <c r="I192" s="327">
        <f t="shared" si="34"/>
        <v>0</v>
      </c>
      <c r="J192" s="258">
        <f t="shared" si="34"/>
        <v>0</v>
      </c>
      <c r="K192" s="327">
        <f t="shared" si="34"/>
        <v>0</v>
      </c>
      <c r="L192" s="258">
        <f t="shared" si="34"/>
        <v>0</v>
      </c>
      <c r="M192" s="327">
        <f t="shared" si="34"/>
        <v>0</v>
      </c>
      <c r="N192" s="258">
        <f t="shared" si="34"/>
        <v>0</v>
      </c>
      <c r="O192" s="327">
        <f t="shared" si="34"/>
        <v>0</v>
      </c>
      <c r="P192" s="258">
        <f t="shared" si="34"/>
        <v>0</v>
      </c>
      <c r="Q192" s="327">
        <f t="shared" si="34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456" t="s">
        <v>199</v>
      </c>
      <c r="B194" s="2457"/>
      <c r="C194" s="2462" t="s">
        <v>64</v>
      </c>
      <c r="D194" s="2463"/>
      <c r="E194" s="2464"/>
      <c r="F194" s="2467" t="s">
        <v>28</v>
      </c>
      <c r="G194" s="2467"/>
      <c r="H194" s="2467"/>
      <c r="I194" s="2467"/>
      <c r="J194" s="2467"/>
      <c r="K194" s="2467"/>
      <c r="L194" s="2467"/>
      <c r="M194" s="2467"/>
      <c r="N194" s="2467"/>
      <c r="O194" s="2467"/>
      <c r="P194" s="2467"/>
      <c r="Q194" s="2467"/>
      <c r="R194" s="2467"/>
      <c r="S194" s="2467"/>
      <c r="T194" s="2467"/>
      <c r="U194" s="2467"/>
      <c r="V194" s="2467"/>
      <c r="W194" s="2467"/>
      <c r="X194" s="2467"/>
      <c r="Y194" s="2467"/>
      <c r="Z194" s="2467"/>
      <c r="AA194" s="2467"/>
      <c r="AB194" s="2467"/>
      <c r="AC194" s="2468"/>
      <c r="AD194" s="2478" t="s">
        <v>200</v>
      </c>
      <c r="AE194" s="2479"/>
    </row>
    <row r="195" spans="1:130" ht="21" customHeight="1" x14ac:dyDescent="0.25">
      <c r="A195" s="2458"/>
      <c r="B195" s="2318"/>
      <c r="C195" s="2536"/>
      <c r="D195" s="2325"/>
      <c r="E195" s="2537"/>
      <c r="F195" s="2432" t="s">
        <v>201</v>
      </c>
      <c r="G195" s="2528"/>
      <c r="H195" s="2534" t="s">
        <v>202</v>
      </c>
      <c r="I195" s="2535"/>
      <c r="J195" s="2534" t="s">
        <v>203</v>
      </c>
      <c r="K195" s="2535"/>
      <c r="L195" s="2534" t="s">
        <v>204</v>
      </c>
      <c r="M195" s="2535"/>
      <c r="N195" s="2534" t="s">
        <v>205</v>
      </c>
      <c r="O195" s="2535"/>
      <c r="P195" s="2534" t="s">
        <v>206</v>
      </c>
      <c r="Q195" s="2535"/>
      <c r="R195" s="2534" t="s">
        <v>207</v>
      </c>
      <c r="S195" s="2535"/>
      <c r="T195" s="2469" t="s">
        <v>208</v>
      </c>
      <c r="U195" s="2469"/>
      <c r="V195" s="2469" t="s">
        <v>209</v>
      </c>
      <c r="W195" s="2469"/>
      <c r="X195" s="2469" t="s">
        <v>210</v>
      </c>
      <c r="Y195" s="2469"/>
      <c r="Z195" s="2453" t="s">
        <v>114</v>
      </c>
      <c r="AA195" s="2442"/>
      <c r="AB195" s="2453" t="s">
        <v>115</v>
      </c>
      <c r="AC195" s="2470"/>
      <c r="AD195" s="2342"/>
      <c r="AE195" s="2541"/>
    </row>
    <row r="196" spans="1:130" ht="16.350000000000001" customHeight="1" x14ac:dyDescent="0.25">
      <c r="A196" s="2534"/>
      <c r="B196" s="2535"/>
      <c r="C196" s="1021" t="s">
        <v>211</v>
      </c>
      <c r="D196" s="1022" t="s">
        <v>18</v>
      </c>
      <c r="E196" s="863" t="s">
        <v>19</v>
      </c>
      <c r="F196" s="1023" t="s">
        <v>18</v>
      </c>
      <c r="G196" s="1024" t="s">
        <v>19</v>
      </c>
      <c r="H196" s="1023" t="s">
        <v>18</v>
      </c>
      <c r="I196" s="1024" t="s">
        <v>19</v>
      </c>
      <c r="J196" s="1023" t="s">
        <v>18</v>
      </c>
      <c r="K196" s="1024" t="s">
        <v>19</v>
      </c>
      <c r="L196" s="1023" t="s">
        <v>18</v>
      </c>
      <c r="M196" s="1024" t="s">
        <v>19</v>
      </c>
      <c r="N196" s="1023" t="s">
        <v>18</v>
      </c>
      <c r="O196" s="1024" t="s">
        <v>19</v>
      </c>
      <c r="P196" s="1023" t="s">
        <v>18</v>
      </c>
      <c r="Q196" s="1024" t="s">
        <v>19</v>
      </c>
      <c r="R196" s="1023" t="s">
        <v>18</v>
      </c>
      <c r="S196" s="1024" t="s">
        <v>19</v>
      </c>
      <c r="T196" s="1023" t="s">
        <v>18</v>
      </c>
      <c r="U196" s="1024" t="s">
        <v>19</v>
      </c>
      <c r="V196" s="1023" t="s">
        <v>18</v>
      </c>
      <c r="W196" s="1024" t="s">
        <v>19</v>
      </c>
      <c r="X196" s="1023" t="s">
        <v>18</v>
      </c>
      <c r="Y196" s="1024" t="s">
        <v>19</v>
      </c>
      <c r="Z196" s="1023" t="s">
        <v>18</v>
      </c>
      <c r="AA196" s="1024" t="s">
        <v>19</v>
      </c>
      <c r="AB196" s="1023" t="s">
        <v>18</v>
      </c>
      <c r="AC196" s="1025" t="s">
        <v>19</v>
      </c>
      <c r="AD196" s="1026" t="s">
        <v>18</v>
      </c>
      <c r="AE196" s="1024" t="s">
        <v>19</v>
      </c>
    </row>
    <row r="197" spans="1:130" ht="16.350000000000001" customHeight="1" x14ac:dyDescent="0.25">
      <c r="A197" s="2538" t="s">
        <v>212</v>
      </c>
      <c r="B197" s="1027" t="s">
        <v>129</v>
      </c>
      <c r="C197" s="1118">
        <f>SUM(D197+E197)</f>
        <v>0</v>
      </c>
      <c r="D197" s="430">
        <f>SUM(F197+H197+J197+L197+N197+P197+R197+T197+V197+X197+Z197+AB197)</f>
        <v>0</v>
      </c>
      <c r="E197" s="1029">
        <f>SUM(G197+I197+K197+M197+O197+Q197+S197+U197+W197+Y197+AA197+AC197)</f>
        <v>0</v>
      </c>
      <c r="F197" s="1119"/>
      <c r="G197" s="1031"/>
      <c r="H197" s="1119"/>
      <c r="I197" s="1031"/>
      <c r="J197" s="1119"/>
      <c r="K197" s="1031"/>
      <c r="L197" s="1119"/>
      <c r="M197" s="1031"/>
      <c r="N197" s="1119"/>
      <c r="O197" s="1031"/>
      <c r="P197" s="1119"/>
      <c r="Q197" s="1032"/>
      <c r="R197" s="1119"/>
      <c r="S197" s="1032"/>
      <c r="T197" s="1119"/>
      <c r="U197" s="1031"/>
      <c r="V197" s="1119"/>
      <c r="W197" s="1031"/>
      <c r="X197" s="1119"/>
      <c r="Y197" s="1032"/>
      <c r="Z197" s="1119"/>
      <c r="AA197" s="1032"/>
      <c r="AB197" s="1119"/>
      <c r="AC197" s="1033"/>
      <c r="AD197" s="1031"/>
      <c r="AE197" s="1032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034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2540"/>
      <c r="C199" s="1035">
        <f>SUM(D199+E199)</f>
        <v>0</v>
      </c>
      <c r="D199" s="1036">
        <f>SUM(D197+D198)</f>
        <v>0</v>
      </c>
      <c r="E199" s="1120">
        <f>SUM(E197+E198)</f>
        <v>0</v>
      </c>
      <c r="F199" s="1035">
        <f>SUM(F197+F198)</f>
        <v>0</v>
      </c>
      <c r="G199" s="1038">
        <f t="shared" ref="G199:AC199" si="35">SUM(G197+G198)</f>
        <v>0</v>
      </c>
      <c r="H199" s="1035">
        <f t="shared" si="35"/>
        <v>0</v>
      </c>
      <c r="I199" s="1038">
        <f t="shared" si="35"/>
        <v>0</v>
      </c>
      <c r="J199" s="1035">
        <f t="shared" si="35"/>
        <v>0</v>
      </c>
      <c r="K199" s="1038">
        <f t="shared" si="35"/>
        <v>0</v>
      </c>
      <c r="L199" s="1035">
        <f t="shared" si="35"/>
        <v>0</v>
      </c>
      <c r="M199" s="1038">
        <f t="shared" si="35"/>
        <v>0</v>
      </c>
      <c r="N199" s="1035">
        <f t="shared" si="35"/>
        <v>0</v>
      </c>
      <c r="O199" s="1038">
        <f t="shared" si="35"/>
        <v>0</v>
      </c>
      <c r="P199" s="1035">
        <f t="shared" si="35"/>
        <v>0</v>
      </c>
      <c r="Q199" s="1038">
        <f t="shared" si="35"/>
        <v>0</v>
      </c>
      <c r="R199" s="1035">
        <f t="shared" si="35"/>
        <v>0</v>
      </c>
      <c r="S199" s="1038">
        <f t="shared" si="35"/>
        <v>0</v>
      </c>
      <c r="T199" s="1035">
        <f t="shared" si="35"/>
        <v>0</v>
      </c>
      <c r="U199" s="1038">
        <f t="shared" si="35"/>
        <v>0</v>
      </c>
      <c r="V199" s="1035">
        <f t="shared" si="35"/>
        <v>0</v>
      </c>
      <c r="W199" s="1038">
        <f t="shared" si="35"/>
        <v>0</v>
      </c>
      <c r="X199" s="1035">
        <f t="shared" si="35"/>
        <v>0</v>
      </c>
      <c r="Y199" s="1038">
        <f t="shared" si="35"/>
        <v>0</v>
      </c>
      <c r="Z199" s="1035">
        <f t="shared" si="35"/>
        <v>0</v>
      </c>
      <c r="AA199" s="1038">
        <f t="shared" si="35"/>
        <v>0</v>
      </c>
      <c r="AB199" s="1035">
        <f t="shared" si="35"/>
        <v>0</v>
      </c>
      <c r="AC199" s="1039">
        <f t="shared" si="35"/>
        <v>0</v>
      </c>
      <c r="AD199" s="1040">
        <f>SUM(AD197+AD198)</f>
        <v>0</v>
      </c>
      <c r="AE199" s="1038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456" t="s">
        <v>216</v>
      </c>
      <c r="B201" s="2457"/>
      <c r="C201" s="2462" t="s">
        <v>64</v>
      </c>
      <c r="D201" s="2463"/>
      <c r="E201" s="2464"/>
      <c r="F201" s="2474" t="s">
        <v>28</v>
      </c>
      <c r="G201" s="2475"/>
      <c r="H201" s="2475"/>
      <c r="I201" s="2475"/>
      <c r="J201" s="2475"/>
      <c r="K201" s="2475"/>
      <c r="L201" s="2475"/>
      <c r="M201" s="2475"/>
      <c r="N201" s="2475"/>
      <c r="O201" s="2476"/>
      <c r="P201" s="2477" t="s">
        <v>217</v>
      </c>
      <c r="Q201" s="2457"/>
      <c r="R201" s="2477" t="s">
        <v>67</v>
      </c>
      <c r="S201" s="2457"/>
      <c r="T201" s="2474" t="s">
        <v>218</v>
      </c>
      <c r="U201" s="2475"/>
      <c r="V201" s="2475"/>
      <c r="W201" s="2543"/>
    </row>
    <row r="202" spans="1:130" ht="15.75" customHeight="1" x14ac:dyDescent="0.25">
      <c r="A202" s="2458"/>
      <c r="B202" s="2318"/>
      <c r="C202" s="2536"/>
      <c r="D202" s="2325"/>
      <c r="E202" s="2537"/>
      <c r="F202" s="2486" t="s">
        <v>30</v>
      </c>
      <c r="G202" s="2486"/>
      <c r="H202" s="2486" t="s">
        <v>31</v>
      </c>
      <c r="I202" s="2486"/>
      <c r="J202" s="2486" t="s">
        <v>134</v>
      </c>
      <c r="K202" s="2486"/>
      <c r="L202" s="2486" t="s">
        <v>219</v>
      </c>
      <c r="M202" s="2486"/>
      <c r="N202" s="2486" t="s">
        <v>220</v>
      </c>
      <c r="O202" s="2487"/>
      <c r="P202" s="2339"/>
      <c r="Q202" s="2535"/>
      <c r="R202" s="2339"/>
      <c r="S202" s="2535"/>
      <c r="T202" s="2538" t="s">
        <v>221</v>
      </c>
      <c r="U202" s="2544" t="s">
        <v>222</v>
      </c>
      <c r="V202" s="2538" t="s">
        <v>223</v>
      </c>
      <c r="W202" s="2538" t="s">
        <v>224</v>
      </c>
    </row>
    <row r="203" spans="1:130" s="451" customFormat="1" ht="30.75" customHeight="1" x14ac:dyDescent="0.25">
      <c r="A203" s="2534"/>
      <c r="B203" s="2535"/>
      <c r="C203" s="1021" t="s">
        <v>211</v>
      </c>
      <c r="D203" s="1022" t="s">
        <v>18</v>
      </c>
      <c r="E203" s="863" t="s">
        <v>19</v>
      </c>
      <c r="F203" s="1023" t="s">
        <v>18</v>
      </c>
      <c r="G203" s="1024" t="s">
        <v>19</v>
      </c>
      <c r="H203" s="1023" t="s">
        <v>18</v>
      </c>
      <c r="I203" s="1024" t="s">
        <v>19</v>
      </c>
      <c r="J203" s="1023" t="s">
        <v>18</v>
      </c>
      <c r="K203" s="1024" t="s">
        <v>19</v>
      </c>
      <c r="L203" s="1023" t="s">
        <v>18</v>
      </c>
      <c r="M203" s="1024" t="s">
        <v>19</v>
      </c>
      <c r="N203" s="1023" t="s">
        <v>18</v>
      </c>
      <c r="O203" s="1025" t="s">
        <v>19</v>
      </c>
      <c r="P203" s="1026" t="s">
        <v>18</v>
      </c>
      <c r="Q203" s="1024" t="s">
        <v>19</v>
      </c>
      <c r="R203" s="1026" t="s">
        <v>18</v>
      </c>
      <c r="S203" s="1024" t="s">
        <v>19</v>
      </c>
      <c r="T203" s="2332"/>
      <c r="U203" s="2545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481" t="s">
        <v>225</v>
      </c>
      <c r="B204" s="2542"/>
      <c r="C204" s="1035">
        <f>SUM(D204+E204)</f>
        <v>0</v>
      </c>
      <c r="D204" s="1036">
        <f>SUM(F204+H204+J204+L204+N204)</f>
        <v>0</v>
      </c>
      <c r="E204" s="1120">
        <f>SUM(G204+I204+K204+M204+O204)</f>
        <v>0</v>
      </c>
      <c r="F204" s="1042"/>
      <c r="G204" s="1043"/>
      <c r="H204" s="1042"/>
      <c r="I204" s="1043"/>
      <c r="J204" s="1042"/>
      <c r="K204" s="1043"/>
      <c r="L204" s="1042"/>
      <c r="M204" s="1043"/>
      <c r="N204" s="1042"/>
      <c r="O204" s="1044"/>
      <c r="P204" s="1043"/>
      <c r="Q204" s="1121"/>
      <c r="R204" s="1043"/>
      <c r="S204" s="1121"/>
      <c r="T204" s="1046"/>
      <c r="U204" s="1121"/>
      <c r="V204" s="1046"/>
      <c r="W204" s="1046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456" t="s">
        <v>216</v>
      </c>
      <c r="B206" s="2457"/>
      <c r="C206" s="2411" t="s">
        <v>32</v>
      </c>
      <c r="D206" s="2494"/>
    </row>
    <row r="207" spans="1:130" ht="23.25" customHeight="1" x14ac:dyDescent="0.25">
      <c r="A207" s="2534"/>
      <c r="B207" s="2535"/>
      <c r="C207" s="1023" t="s">
        <v>18</v>
      </c>
      <c r="D207" s="1024" t="s">
        <v>19</v>
      </c>
    </row>
    <row r="208" spans="1:130" ht="21.95" customHeight="1" x14ac:dyDescent="0.25">
      <c r="A208" s="2483" t="s">
        <v>227</v>
      </c>
      <c r="B208" s="2484"/>
      <c r="C208" s="1119"/>
      <c r="D208" s="1032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2547"/>
      <c r="C211" s="459"/>
      <c r="D211" s="1122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456" t="s">
        <v>232</v>
      </c>
      <c r="B213" s="2457"/>
      <c r="C213" s="2411" t="s">
        <v>233</v>
      </c>
      <c r="D213" s="2425"/>
      <c r="E213" s="2494"/>
      <c r="F213" s="461"/>
    </row>
    <row r="214" spans="1:6" x14ac:dyDescent="0.25">
      <c r="A214" s="2458"/>
      <c r="B214" s="2318"/>
      <c r="C214" s="2492" t="s">
        <v>234</v>
      </c>
      <c r="D214" s="2411" t="s">
        <v>235</v>
      </c>
      <c r="E214" s="2494"/>
      <c r="F214" s="461"/>
    </row>
    <row r="215" spans="1:6" ht="21" x14ac:dyDescent="0.25">
      <c r="A215" s="2534"/>
      <c r="B215" s="2535"/>
      <c r="C215" s="2548"/>
      <c r="D215" s="1048" t="s">
        <v>236</v>
      </c>
      <c r="E215" s="1024" t="s">
        <v>237</v>
      </c>
      <c r="F215" s="461"/>
    </row>
    <row r="216" spans="1:6" x14ac:dyDescent="0.25">
      <c r="A216" s="2483" t="s">
        <v>238</v>
      </c>
      <c r="B216" s="2484"/>
      <c r="C216" s="1049"/>
      <c r="D216" s="1119"/>
      <c r="E216" s="1032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2547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t="19.5" hidden="1" customHeight="1" x14ac:dyDescent="0.25">
      <c r="A256" s="470">
        <f>SUM(F12:Y14,F19:R40,F45:Q48,F54:I56,F61:O67,C73:C76,C80:E80,C83:E86,F91:I95,F102:Q109,F114:AA143,F145:AA154,F160:AM165,F170:O175,F180:Q182,F190:Q191,F197:S198,F204:W204,C208:D211)</f>
        <v>124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7DD589A9-4EB3-4837-A0B2-F32EC66DC623}">
      <formula1>0</formula1>
      <formula2>1E+29</formula2>
    </dataValidation>
    <dataValidation type="whole" allowBlank="1" showInputMessage="1" showErrorMessage="1" sqref="A194:E199 F194:F196 G195:AC196 AD196:AE196 F199:AE199" xr:uid="{8FB82319-52CD-4B00-822F-1FB20278112B}">
      <formula1>0</formula1>
      <formula2>1E+29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",[4]NOMBRE!B2," - ","( ",[4]NOMBRE!C2,[4]NOMBRE!D2,[4]NOMBRE!E2,[4]NOMBRE!F2,[4]NOMBRE!G2,"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",[4]NOMBRE!B6," - ","( ",[4]NOMBRE!C6,[4]NOMBRE!D6," )")</f>
        <v>MES: MARZO - ( 03 )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",[4]NOMBRE!B7)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296" t="s">
        <v>3</v>
      </c>
      <c r="B8" s="374"/>
      <c r="C8" s="374"/>
      <c r="D8" s="374"/>
      <c r="E8" s="374"/>
      <c r="F8" s="19"/>
      <c r="G8" s="20"/>
      <c r="H8" s="1140"/>
      <c r="I8" s="1141"/>
      <c r="J8" s="20"/>
      <c r="K8" s="1168"/>
      <c r="L8" s="20"/>
      <c r="M8" s="1140"/>
      <c r="N8" s="1141"/>
      <c r="O8" s="1141"/>
      <c r="P8" s="487"/>
      <c r="Q8" s="20"/>
      <c r="R8" s="1140"/>
      <c r="S8" s="1140"/>
      <c r="T8" s="1140"/>
      <c r="U8" s="1140"/>
      <c r="V8" s="1140"/>
      <c r="W8" s="1140"/>
      <c r="X8" s="1140"/>
      <c r="Y8" s="1141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551" t="s">
        <v>4</v>
      </c>
      <c r="B9" s="2551"/>
      <c r="C9" s="2553" t="s">
        <v>5</v>
      </c>
      <c r="D9" s="2554"/>
      <c r="E9" s="2552"/>
      <c r="F9" s="2549" t="s">
        <v>6</v>
      </c>
      <c r="G9" s="2555"/>
      <c r="H9" s="2555"/>
      <c r="I9" s="2555"/>
      <c r="J9" s="2555"/>
      <c r="K9" s="2555"/>
      <c r="L9" s="2555"/>
      <c r="M9" s="2555"/>
      <c r="N9" s="2555"/>
      <c r="O9" s="2555"/>
      <c r="P9" s="2555"/>
      <c r="Q9" s="2555"/>
      <c r="R9" s="2555"/>
      <c r="S9" s="2555"/>
      <c r="T9" s="2555"/>
      <c r="U9" s="2555"/>
      <c r="V9" s="2555"/>
      <c r="W9" s="2555"/>
      <c r="X9" s="2555"/>
      <c r="Y9" s="2550"/>
      <c r="Z9" s="1169"/>
      <c r="AA9" s="569"/>
    </row>
    <row r="10" spans="1:130" ht="16.350000000000001" customHeight="1" x14ac:dyDescent="0.25">
      <c r="A10" s="2551"/>
      <c r="B10" s="2551"/>
      <c r="C10" s="2431"/>
      <c r="D10" s="2259"/>
      <c r="E10" s="2527"/>
      <c r="F10" s="2549" t="s">
        <v>7</v>
      </c>
      <c r="G10" s="2550"/>
      <c r="H10" s="2549" t="s">
        <v>8</v>
      </c>
      <c r="I10" s="2550"/>
      <c r="J10" s="2549" t="s">
        <v>9</v>
      </c>
      <c r="K10" s="2550"/>
      <c r="L10" s="2549" t="s">
        <v>10</v>
      </c>
      <c r="M10" s="2550"/>
      <c r="N10" s="2549" t="s">
        <v>11</v>
      </c>
      <c r="O10" s="2550"/>
      <c r="P10" s="2549" t="s">
        <v>12</v>
      </c>
      <c r="Q10" s="2550"/>
      <c r="R10" s="2549" t="s">
        <v>13</v>
      </c>
      <c r="S10" s="2550"/>
      <c r="T10" s="2549" t="s">
        <v>14</v>
      </c>
      <c r="U10" s="2550"/>
      <c r="V10" s="2549" t="s">
        <v>15</v>
      </c>
      <c r="W10" s="2550"/>
      <c r="X10" s="2549" t="s">
        <v>16</v>
      </c>
      <c r="Y10" s="2550"/>
      <c r="Z10" s="489"/>
      <c r="AA10" s="7"/>
    </row>
    <row r="11" spans="1:130" ht="16.350000000000001" customHeight="1" x14ac:dyDescent="0.25">
      <c r="A11" s="2551"/>
      <c r="B11" s="2551"/>
      <c r="C11" s="1148" t="s">
        <v>17</v>
      </c>
      <c r="D11" s="1152" t="s">
        <v>18</v>
      </c>
      <c r="E11" s="1162" t="s">
        <v>19</v>
      </c>
      <c r="F11" s="1170" t="s">
        <v>18</v>
      </c>
      <c r="G11" s="1162" t="s">
        <v>19</v>
      </c>
      <c r="H11" s="1170" t="s">
        <v>18</v>
      </c>
      <c r="I11" s="1162" t="s">
        <v>19</v>
      </c>
      <c r="J11" s="1170" t="s">
        <v>18</v>
      </c>
      <c r="K11" s="1162" t="s">
        <v>19</v>
      </c>
      <c r="L11" s="1170" t="s">
        <v>18</v>
      </c>
      <c r="M11" s="1162" t="s">
        <v>19</v>
      </c>
      <c r="N11" s="1170" t="s">
        <v>18</v>
      </c>
      <c r="O11" s="1162" t="s">
        <v>19</v>
      </c>
      <c r="P11" s="1170" t="s">
        <v>18</v>
      </c>
      <c r="Q11" s="1162" t="s">
        <v>19</v>
      </c>
      <c r="R11" s="1170" t="s">
        <v>18</v>
      </c>
      <c r="S11" s="1162" t="s">
        <v>19</v>
      </c>
      <c r="T11" s="1170" t="s">
        <v>18</v>
      </c>
      <c r="U11" s="1162" t="s">
        <v>19</v>
      </c>
      <c r="V11" s="1170" t="s">
        <v>18</v>
      </c>
      <c r="W11" s="1162" t="s">
        <v>19</v>
      </c>
      <c r="X11" s="1170" t="s">
        <v>18</v>
      </c>
      <c r="Y11" s="1162" t="s">
        <v>19</v>
      </c>
      <c r="Z11" s="628"/>
      <c r="AA11" s="568"/>
    </row>
    <row r="12" spans="1:130" ht="16.350000000000001" customHeight="1" x14ac:dyDescent="0.25">
      <c r="A12" s="2551" t="s">
        <v>20</v>
      </c>
      <c r="B12" s="2551"/>
      <c r="C12" s="1171">
        <f>SUM(D12+E12)</f>
        <v>0</v>
      </c>
      <c r="D12" s="1172">
        <f>SUM(F12+H12+J12+L12+N12+P12+R12+T12+V12+X12)</f>
        <v>0</v>
      </c>
      <c r="E12" s="1173">
        <f>SUM(G12+I12+K12+M12+O12+Q12+S12+U12+W12+Y12)</f>
        <v>0</v>
      </c>
      <c r="F12" s="1174"/>
      <c r="G12" s="1175"/>
      <c r="H12" s="1174"/>
      <c r="I12" s="1175"/>
      <c r="J12" s="1174"/>
      <c r="K12" s="1175"/>
      <c r="L12" s="1174"/>
      <c r="M12" s="1175"/>
      <c r="N12" s="1174"/>
      <c r="O12" s="1175"/>
      <c r="P12" s="1174"/>
      <c r="Q12" s="1175"/>
      <c r="R12" s="1174"/>
      <c r="S12" s="1175"/>
      <c r="T12" s="1174"/>
      <c r="U12" s="1175"/>
      <c r="V12" s="1174"/>
      <c r="W12" s="1175"/>
      <c r="X12" s="1174"/>
      <c r="Y12" s="1175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552" t="s">
        <v>21</v>
      </c>
      <c r="B13" s="1142" t="s">
        <v>22</v>
      </c>
      <c r="C13" s="1082">
        <f>SUM(D13+E13)</f>
        <v>0</v>
      </c>
      <c r="D13" s="44">
        <f>SUM(F13+H13+J13+L13+N13+P13+R13+T13+V13+X13)</f>
        <v>0</v>
      </c>
      <c r="E13" s="1149">
        <f>SUM(G13+I13+K13+M13+O13+Q13+S13+U13+W13+Y13)</f>
        <v>0</v>
      </c>
      <c r="F13" s="1072"/>
      <c r="G13" s="1151"/>
      <c r="H13" s="1072"/>
      <c r="I13" s="1151"/>
      <c r="J13" s="1072"/>
      <c r="K13" s="1151"/>
      <c r="L13" s="1072"/>
      <c r="M13" s="1151"/>
      <c r="N13" s="1072"/>
      <c r="O13" s="1151"/>
      <c r="P13" s="1072"/>
      <c r="Q13" s="1151"/>
      <c r="R13" s="1072"/>
      <c r="S13" s="1151"/>
      <c r="T13" s="1072"/>
      <c r="U13" s="1151"/>
      <c r="V13" s="1072"/>
      <c r="W13" s="1151"/>
      <c r="X13" s="1072"/>
      <c r="Y13" s="1151"/>
      <c r="Z13" s="482"/>
      <c r="AA13" s="569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527"/>
      <c r="B14" s="1052" t="s">
        <v>23</v>
      </c>
      <c r="C14" s="49">
        <f>SUM(D14+E14)</f>
        <v>0</v>
      </c>
      <c r="D14" s="1143">
        <f t="shared" ref="D14" si="0">SUM(F14+H14+J14+L14+N14+P14+R14+T14+V14+X14)</f>
        <v>0</v>
      </c>
      <c r="E14" s="51">
        <f>SUM(G14+I14+K14+M14+O14+Q14+S14+U14+W14+Y14)</f>
        <v>0</v>
      </c>
      <c r="F14" s="1176"/>
      <c r="G14" s="1177"/>
      <c r="H14" s="54"/>
      <c r="I14" s="55"/>
      <c r="J14" s="54"/>
      <c r="K14" s="55"/>
      <c r="L14" s="1176"/>
      <c r="M14" s="1177"/>
      <c r="N14" s="1176"/>
      <c r="O14" s="1177"/>
      <c r="P14" s="1176"/>
      <c r="Q14" s="1177"/>
      <c r="R14" s="1176"/>
      <c r="S14" s="1177"/>
      <c r="T14" s="1176"/>
      <c r="U14" s="1178"/>
      <c r="V14" s="1176"/>
      <c r="W14" s="1178"/>
      <c r="X14" s="1176"/>
      <c r="Y14" s="1177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1053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557" t="s">
        <v>25</v>
      </c>
      <c r="B16" s="2557" t="s">
        <v>26</v>
      </c>
      <c r="C16" s="2553" t="s">
        <v>27</v>
      </c>
      <c r="D16" s="2554"/>
      <c r="E16" s="2552"/>
      <c r="F16" s="2558" t="s">
        <v>28</v>
      </c>
      <c r="G16" s="2559"/>
      <c r="H16" s="2559"/>
      <c r="I16" s="2559"/>
      <c r="J16" s="2559"/>
      <c r="K16" s="2559"/>
      <c r="L16" s="2559"/>
      <c r="M16" s="2559"/>
      <c r="N16" s="2559"/>
      <c r="O16" s="2559"/>
      <c r="P16" s="2559"/>
      <c r="Q16" s="2560"/>
      <c r="R16" s="2552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431"/>
      <c r="D17" s="2383"/>
      <c r="E17" s="2527"/>
      <c r="F17" s="2549" t="s">
        <v>30</v>
      </c>
      <c r="G17" s="2550"/>
      <c r="H17" s="2549" t="s">
        <v>31</v>
      </c>
      <c r="I17" s="2550"/>
      <c r="J17" s="2549" t="s">
        <v>15</v>
      </c>
      <c r="K17" s="2550"/>
      <c r="L17" s="2549" t="s">
        <v>32</v>
      </c>
      <c r="M17" s="2550"/>
      <c r="N17" s="2549" t="s">
        <v>33</v>
      </c>
      <c r="O17" s="2550"/>
      <c r="P17" s="2549" t="s">
        <v>34</v>
      </c>
      <c r="Q17" s="2556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198"/>
      <c r="B18" s="2198"/>
      <c r="C18" s="1179" t="s">
        <v>17</v>
      </c>
      <c r="D18" s="1147" t="s">
        <v>18</v>
      </c>
      <c r="E18" s="1162" t="s">
        <v>19</v>
      </c>
      <c r="F18" s="1148" t="s">
        <v>18</v>
      </c>
      <c r="G18" s="1162" t="s">
        <v>19</v>
      </c>
      <c r="H18" s="1148" t="s">
        <v>18</v>
      </c>
      <c r="I18" s="1162" t="s">
        <v>19</v>
      </c>
      <c r="J18" s="1148" t="s">
        <v>18</v>
      </c>
      <c r="K18" s="1162" t="s">
        <v>19</v>
      </c>
      <c r="L18" s="1148" t="s">
        <v>18</v>
      </c>
      <c r="M18" s="1162" t="s">
        <v>19</v>
      </c>
      <c r="N18" s="1148" t="s">
        <v>18</v>
      </c>
      <c r="O18" s="1162" t="s">
        <v>19</v>
      </c>
      <c r="P18" s="1148" t="s">
        <v>18</v>
      </c>
      <c r="Q18" s="1180" t="s">
        <v>19</v>
      </c>
      <c r="R18" s="2527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549" t="s">
        <v>35</v>
      </c>
      <c r="B19" s="2550"/>
      <c r="C19" s="1181">
        <f>SUM(D19+E19)</f>
        <v>0</v>
      </c>
      <c r="D19" s="1182">
        <f>SUM(F19+H19+J19+L19+N19+P19)</f>
        <v>0</v>
      </c>
      <c r="E19" s="1183">
        <f>SUM(G19+I19+K19+M19+O19+Q19)</f>
        <v>0</v>
      </c>
      <c r="F19" s="1174"/>
      <c r="G19" s="1184"/>
      <c r="H19" s="1174"/>
      <c r="I19" s="1184"/>
      <c r="J19" s="1174"/>
      <c r="K19" s="1184"/>
      <c r="L19" s="1174"/>
      <c r="M19" s="1184"/>
      <c r="N19" s="1185"/>
      <c r="O19" s="1184"/>
      <c r="P19" s="1185"/>
      <c r="Q19" s="1186"/>
      <c r="R19" s="1175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557" t="s">
        <v>36</v>
      </c>
      <c r="B20" s="1144" t="s">
        <v>22</v>
      </c>
      <c r="C20" s="1082">
        <f>SUM(D20+E20)</f>
        <v>0</v>
      </c>
      <c r="D20" s="71">
        <f t="shared" ref="D20:E35" si="1">SUM(F20+H20+J20+L20+N20+P20)</f>
        <v>0</v>
      </c>
      <c r="E20" s="1149">
        <f t="shared" si="1"/>
        <v>0</v>
      </c>
      <c r="F20" s="966"/>
      <c r="G20" s="73"/>
      <c r="H20" s="966"/>
      <c r="I20" s="73"/>
      <c r="J20" s="966"/>
      <c r="K20" s="73"/>
      <c r="L20" s="966"/>
      <c r="M20" s="73"/>
      <c r="N20" s="349"/>
      <c r="O20" s="73"/>
      <c r="P20" s="349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057" t="s">
        <v>37</v>
      </c>
      <c r="C21" s="935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055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198"/>
      <c r="B23" s="1054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557" t="s">
        <v>40</v>
      </c>
      <c r="B24" s="1144" t="s">
        <v>41</v>
      </c>
      <c r="C24" s="1082">
        <f t="shared" si="2"/>
        <v>0</v>
      </c>
      <c r="D24" s="71">
        <f t="shared" si="1"/>
        <v>0</v>
      </c>
      <c r="E24" s="1149">
        <f t="shared" si="1"/>
        <v>0</v>
      </c>
      <c r="F24" s="1072"/>
      <c r="G24" s="96"/>
      <c r="H24" s="1072"/>
      <c r="I24" s="96"/>
      <c r="J24" s="1072"/>
      <c r="K24" s="96"/>
      <c r="L24" s="1072"/>
      <c r="M24" s="96"/>
      <c r="N24" s="1150"/>
      <c r="O24" s="96"/>
      <c r="P24" s="1150"/>
      <c r="Q24" s="98"/>
      <c r="R24" s="1151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474" t="s">
        <v>42</v>
      </c>
      <c r="C25" s="935">
        <f t="shared" si="2"/>
        <v>0</v>
      </c>
      <c r="D25" s="80">
        <f t="shared" si="1"/>
        <v>0</v>
      </c>
      <c r="E25" s="473">
        <f t="shared" si="1"/>
        <v>0</v>
      </c>
      <c r="F25" s="966"/>
      <c r="G25" s="73"/>
      <c r="H25" s="966"/>
      <c r="I25" s="73"/>
      <c r="J25" s="966"/>
      <c r="K25" s="73"/>
      <c r="L25" s="966"/>
      <c r="M25" s="73"/>
      <c r="N25" s="349"/>
      <c r="O25" s="73"/>
      <c r="P25" s="349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474" t="s">
        <v>43</v>
      </c>
      <c r="C26" s="935">
        <f t="shared" si="2"/>
        <v>0</v>
      </c>
      <c r="D26" s="80">
        <f t="shared" si="1"/>
        <v>0</v>
      </c>
      <c r="E26" s="473">
        <f t="shared" si="1"/>
        <v>0</v>
      </c>
      <c r="F26" s="966"/>
      <c r="G26" s="73"/>
      <c r="H26" s="966"/>
      <c r="I26" s="73"/>
      <c r="J26" s="966"/>
      <c r="K26" s="73"/>
      <c r="L26" s="966"/>
      <c r="M26" s="73"/>
      <c r="N26" s="349"/>
      <c r="O26" s="73"/>
      <c r="P26" s="349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475" t="s">
        <v>44</v>
      </c>
      <c r="C27" s="1087">
        <f t="shared" si="2"/>
        <v>0</v>
      </c>
      <c r="D27" s="102">
        <f t="shared" si="1"/>
        <v>0</v>
      </c>
      <c r="E27" s="476">
        <f t="shared" si="1"/>
        <v>0</v>
      </c>
      <c r="F27" s="966"/>
      <c r="G27" s="73"/>
      <c r="H27" s="966"/>
      <c r="I27" s="73"/>
      <c r="J27" s="966"/>
      <c r="K27" s="73"/>
      <c r="L27" s="966"/>
      <c r="M27" s="73"/>
      <c r="N27" s="349"/>
      <c r="O27" s="73"/>
      <c r="P27" s="349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475" t="s">
        <v>45</v>
      </c>
      <c r="C28" s="1087">
        <f t="shared" si="2"/>
        <v>0</v>
      </c>
      <c r="D28" s="102">
        <f t="shared" si="1"/>
        <v>0</v>
      </c>
      <c r="E28" s="476">
        <f t="shared" si="1"/>
        <v>0</v>
      </c>
      <c r="F28" s="966"/>
      <c r="G28" s="73"/>
      <c r="H28" s="966"/>
      <c r="I28" s="73"/>
      <c r="J28" s="966"/>
      <c r="K28" s="73"/>
      <c r="L28" s="966"/>
      <c r="M28" s="73"/>
      <c r="N28" s="349"/>
      <c r="O28" s="73"/>
      <c r="P28" s="349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475" t="s">
        <v>46</v>
      </c>
      <c r="C29" s="1087">
        <f>SUM(D29:E29)</f>
        <v>0</v>
      </c>
      <c r="D29" s="102">
        <f t="shared" si="1"/>
        <v>0</v>
      </c>
      <c r="E29" s="476">
        <f t="shared" si="1"/>
        <v>0</v>
      </c>
      <c r="F29" s="966"/>
      <c r="G29" s="73"/>
      <c r="H29" s="966"/>
      <c r="I29" s="73"/>
      <c r="J29" s="966"/>
      <c r="K29" s="73"/>
      <c r="L29" s="966"/>
      <c r="M29" s="73"/>
      <c r="N29" s="349"/>
      <c r="O29" s="73"/>
      <c r="P29" s="349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475" t="s">
        <v>47</v>
      </c>
      <c r="C30" s="1087">
        <f>SUM(D30:E30)</f>
        <v>0</v>
      </c>
      <c r="D30" s="80">
        <f t="shared" si="1"/>
        <v>0</v>
      </c>
      <c r="E30" s="473">
        <f t="shared" si="1"/>
        <v>0</v>
      </c>
      <c r="F30" s="966"/>
      <c r="G30" s="73"/>
      <c r="H30" s="966"/>
      <c r="I30" s="73"/>
      <c r="J30" s="966"/>
      <c r="K30" s="73"/>
      <c r="L30" s="966"/>
      <c r="M30" s="73"/>
      <c r="N30" s="349"/>
      <c r="O30" s="73"/>
      <c r="P30" s="349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475" t="s">
        <v>48</v>
      </c>
      <c r="C31" s="935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055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557" t="s">
        <v>54</v>
      </c>
      <c r="B38" s="1187" t="s">
        <v>37</v>
      </c>
      <c r="C38" s="1181">
        <f t="shared" si="3"/>
        <v>0</v>
      </c>
      <c r="D38" s="1182">
        <f t="shared" si="4"/>
        <v>0</v>
      </c>
      <c r="E38" s="1149">
        <f t="shared" si="4"/>
        <v>0</v>
      </c>
      <c r="F38" s="1072"/>
      <c r="G38" s="96"/>
      <c r="H38" s="1072"/>
      <c r="I38" s="96"/>
      <c r="J38" s="1072"/>
      <c r="K38" s="96"/>
      <c r="L38" s="1072"/>
      <c r="M38" s="96"/>
      <c r="N38" s="1072"/>
      <c r="O38" s="96"/>
      <c r="P38" s="1150"/>
      <c r="Q38" s="98"/>
      <c r="R38" s="1151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055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198"/>
      <c r="B40" s="1054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188" t="s">
        <v>55</v>
      </c>
      <c r="B41" s="1188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8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553" t="s">
        <v>56</v>
      </c>
      <c r="B42" s="2552"/>
      <c r="C42" s="2553" t="s">
        <v>27</v>
      </c>
      <c r="D42" s="2554"/>
      <c r="E42" s="2552"/>
      <c r="F42" s="2558" t="s">
        <v>28</v>
      </c>
      <c r="G42" s="2559"/>
      <c r="H42" s="2559"/>
      <c r="I42" s="2559"/>
      <c r="J42" s="2559"/>
      <c r="K42" s="2559"/>
      <c r="L42" s="2559"/>
      <c r="M42" s="2559"/>
      <c r="N42" s="2559"/>
      <c r="O42" s="2559"/>
      <c r="P42" s="2559"/>
      <c r="Q42" s="2561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431"/>
      <c r="D43" s="2383"/>
      <c r="E43" s="2527"/>
      <c r="F43" s="2549" t="s">
        <v>30</v>
      </c>
      <c r="G43" s="2550"/>
      <c r="H43" s="2549" t="s">
        <v>31</v>
      </c>
      <c r="I43" s="2550"/>
      <c r="J43" s="2549" t="s">
        <v>15</v>
      </c>
      <c r="K43" s="2550"/>
      <c r="L43" s="2549" t="s">
        <v>32</v>
      </c>
      <c r="M43" s="2550"/>
      <c r="N43" s="2549" t="s">
        <v>33</v>
      </c>
      <c r="O43" s="2550"/>
      <c r="P43" s="2549" t="s">
        <v>34</v>
      </c>
      <c r="Q43" s="2550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431"/>
      <c r="B44" s="2527"/>
      <c r="C44" s="1179" t="s">
        <v>17</v>
      </c>
      <c r="D44" s="1147" t="s">
        <v>18</v>
      </c>
      <c r="E44" s="1105" t="s">
        <v>19</v>
      </c>
      <c r="F44" s="1148" t="s">
        <v>18</v>
      </c>
      <c r="G44" s="1165" t="s">
        <v>19</v>
      </c>
      <c r="H44" s="1148" t="s">
        <v>18</v>
      </c>
      <c r="I44" s="1165" t="s">
        <v>19</v>
      </c>
      <c r="J44" s="1148" t="s">
        <v>18</v>
      </c>
      <c r="K44" s="1165" t="s">
        <v>19</v>
      </c>
      <c r="L44" s="1148" t="s">
        <v>18</v>
      </c>
      <c r="M44" s="1165" t="s">
        <v>19</v>
      </c>
      <c r="N44" s="1148" t="s">
        <v>18</v>
      </c>
      <c r="O44" s="1165" t="s">
        <v>19</v>
      </c>
      <c r="P44" s="1148" t="s">
        <v>18</v>
      </c>
      <c r="Q44" s="1165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564" t="s">
        <v>37</v>
      </c>
      <c r="B45" s="2565"/>
      <c r="C45" s="1088">
        <f>SUM(D45+E45)</f>
        <v>0</v>
      </c>
      <c r="D45" s="132">
        <f t="shared" ref="D45:E48" si="5">SUM(F45+H45+J45+L45+N45+P45)</f>
        <v>0</v>
      </c>
      <c r="E45" s="1155">
        <f t="shared" si="5"/>
        <v>0</v>
      </c>
      <c r="F45" s="1072"/>
      <c r="G45" s="1151"/>
      <c r="H45" s="1072"/>
      <c r="I45" s="1151"/>
      <c r="J45" s="1072"/>
      <c r="K45" s="96"/>
      <c r="L45" s="1072"/>
      <c r="M45" s="96"/>
      <c r="N45" s="1150"/>
      <c r="O45" s="96"/>
      <c r="P45" s="1150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IF(C45&lt;&gt;[4]A05!C89,"*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089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966"/>
      <c r="I46" s="253"/>
      <c r="J46" s="966"/>
      <c r="K46" s="73"/>
      <c r="L46" s="966"/>
      <c r="M46" s="73"/>
      <c r="N46" s="349"/>
      <c r="O46" s="73"/>
      <c r="P46" s="349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IF(C46&lt;&gt;[4]A05!C90,"*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IF(C47&lt;&gt;[4]A05!C91,"*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566" t="s">
        <v>57</v>
      </c>
      <c r="B48" s="2567"/>
      <c r="C48" s="1189">
        <f>SUM(D48:E48)</f>
        <v>0</v>
      </c>
      <c r="D48" s="1190">
        <f t="shared" si="5"/>
        <v>0</v>
      </c>
      <c r="E48" s="1191">
        <f t="shared" si="5"/>
        <v>0</v>
      </c>
      <c r="F48" s="1174"/>
      <c r="G48" s="1175"/>
      <c r="H48" s="1174"/>
      <c r="I48" s="1175"/>
      <c r="J48" s="1174"/>
      <c r="K48" s="1184"/>
      <c r="L48" s="1174"/>
      <c r="M48" s="1184"/>
      <c r="N48" s="1185"/>
      <c r="O48" s="1184"/>
      <c r="P48" s="1185"/>
      <c r="Q48" s="118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IF(C48&lt;&gt;[4]A05!C92,"*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568" t="s">
        <v>21</v>
      </c>
      <c r="B50" s="2569"/>
      <c r="C50" s="2553" t="s">
        <v>5</v>
      </c>
      <c r="D50" s="2554"/>
      <c r="E50" s="2552"/>
      <c r="F50" s="2551" t="s">
        <v>28</v>
      </c>
      <c r="G50" s="2551"/>
      <c r="H50" s="2551"/>
      <c r="I50" s="255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431"/>
      <c r="D51" s="2383"/>
      <c r="E51" s="2527"/>
      <c r="F51" s="2549" t="s">
        <v>8</v>
      </c>
      <c r="G51" s="2550"/>
      <c r="H51" s="2549" t="s">
        <v>9</v>
      </c>
      <c r="I51" s="255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429"/>
      <c r="B52" s="2526"/>
      <c r="C52" s="1179" t="s">
        <v>17</v>
      </c>
      <c r="D52" s="1147" t="s">
        <v>18</v>
      </c>
      <c r="E52" s="1105" t="s">
        <v>19</v>
      </c>
      <c r="F52" s="1148" t="s">
        <v>18</v>
      </c>
      <c r="G52" s="1162" t="s">
        <v>19</v>
      </c>
      <c r="H52" s="1148" t="s">
        <v>18</v>
      </c>
      <c r="I52" s="1162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562" t="s">
        <v>59</v>
      </c>
      <c r="B53" s="2563"/>
      <c r="C53" s="1192">
        <f>SUM(D53+E53)</f>
        <v>0</v>
      </c>
      <c r="D53" s="1193">
        <f t="shared" ref="D53:E56" si="6">SUM(F53+H53)</f>
        <v>0</v>
      </c>
      <c r="E53" s="1183">
        <f t="shared" si="6"/>
        <v>0</v>
      </c>
      <c r="F53" s="1160">
        <f>SUM(F54:F56)</f>
        <v>0</v>
      </c>
      <c r="G53" s="1191">
        <f>SUM(G54:G56)</f>
        <v>0</v>
      </c>
      <c r="H53" s="1194">
        <f>SUM(H54:H56)</f>
        <v>0</v>
      </c>
      <c r="I53" s="1161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394" t="s">
        <v>22</v>
      </c>
      <c r="B54" s="2395"/>
      <c r="C54" s="1090">
        <f>SUM(D54+E54)</f>
        <v>0</v>
      </c>
      <c r="D54" s="150">
        <f t="shared" si="6"/>
        <v>0</v>
      </c>
      <c r="E54" s="473">
        <f t="shared" si="6"/>
        <v>0</v>
      </c>
      <c r="F54" s="966"/>
      <c r="G54" s="253"/>
      <c r="H54" s="349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553" t="s">
        <v>63</v>
      </c>
      <c r="B58" s="2554"/>
      <c r="C58" s="2553" t="s">
        <v>64</v>
      </c>
      <c r="D58" s="2554"/>
      <c r="E58" s="2552"/>
      <c r="F58" s="2549" t="s">
        <v>65</v>
      </c>
      <c r="G58" s="2555"/>
      <c r="H58" s="2555"/>
      <c r="I58" s="2555"/>
      <c r="J58" s="2555"/>
      <c r="K58" s="2555"/>
      <c r="L58" s="2555"/>
      <c r="M58" s="2555"/>
      <c r="N58" s="2555"/>
      <c r="O58" s="2556"/>
      <c r="P58" s="2570" t="s">
        <v>66</v>
      </c>
      <c r="Q58" s="2552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431"/>
      <c r="D59" s="2383"/>
      <c r="E59" s="2527"/>
      <c r="F59" s="2549" t="s">
        <v>68</v>
      </c>
      <c r="G59" s="2550"/>
      <c r="H59" s="2555" t="s">
        <v>69</v>
      </c>
      <c r="I59" s="2550"/>
      <c r="J59" s="2555" t="s">
        <v>70</v>
      </c>
      <c r="K59" s="2555"/>
      <c r="L59" s="2549" t="s">
        <v>71</v>
      </c>
      <c r="M59" s="2550"/>
      <c r="N59" s="2549" t="s">
        <v>72</v>
      </c>
      <c r="O59" s="2556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431"/>
      <c r="B60" s="2383"/>
      <c r="C60" s="1148" t="s">
        <v>17</v>
      </c>
      <c r="D60" s="1147" t="s">
        <v>18</v>
      </c>
      <c r="E60" s="1162" t="s">
        <v>19</v>
      </c>
      <c r="F60" s="1148" t="s">
        <v>18</v>
      </c>
      <c r="G60" s="1162" t="s">
        <v>19</v>
      </c>
      <c r="H60" s="1148" t="s">
        <v>18</v>
      </c>
      <c r="I60" s="1162" t="s">
        <v>19</v>
      </c>
      <c r="J60" s="1148" t="s">
        <v>18</v>
      </c>
      <c r="K60" s="1167" t="s">
        <v>19</v>
      </c>
      <c r="L60" s="1148" t="s">
        <v>18</v>
      </c>
      <c r="M60" s="1162" t="s">
        <v>19</v>
      </c>
      <c r="N60" s="1148" t="s">
        <v>18</v>
      </c>
      <c r="O60" s="1180" t="s">
        <v>19</v>
      </c>
      <c r="P60" s="2571"/>
      <c r="Q60" s="2527"/>
      <c r="R60" s="3"/>
      <c r="S60" s="3"/>
      <c r="T60" s="3"/>
      <c r="U60" s="3"/>
      <c r="V60" s="3"/>
      <c r="W60" s="3"/>
      <c r="X60" s="3"/>
      <c r="Y60" s="3"/>
      <c r="Z60" s="3"/>
      <c r="AA60" s="1195"/>
      <c r="AB60" s="1196"/>
    </row>
    <row r="61" spans="1:130" ht="16.350000000000001" customHeight="1" x14ac:dyDescent="0.25">
      <c r="A61" s="2566" t="s">
        <v>73</v>
      </c>
      <c r="B61" s="2574"/>
      <c r="C61" s="1192">
        <f t="shared" ref="C61:C67" si="7">SUM(D61+E61)</f>
        <v>0</v>
      </c>
      <c r="D61" s="1193">
        <f>SUM(F61+H61+J61+L61+N61)</f>
        <v>0</v>
      </c>
      <c r="E61" s="1197">
        <f>SUM(G61+I61+K61+M61+O61)</f>
        <v>0</v>
      </c>
      <c r="F61" s="1174"/>
      <c r="G61" s="1184"/>
      <c r="H61" s="1198"/>
      <c r="I61" s="1184"/>
      <c r="J61" s="1198"/>
      <c r="K61" s="1199"/>
      <c r="L61" s="1174"/>
      <c r="M61" s="1184"/>
      <c r="N61" s="1174"/>
      <c r="O61" s="1186"/>
      <c r="P61" s="1153"/>
      <c r="Q61" s="96"/>
      <c r="R61" s="3"/>
      <c r="S61" s="41"/>
      <c r="T61" s="41"/>
      <c r="U61" s="41"/>
      <c r="V61" s="41"/>
      <c r="W61" s="41"/>
      <c r="X61" s="41"/>
      <c r="Y61" s="41"/>
      <c r="Z61" s="41"/>
      <c r="AA61" s="41"/>
      <c r="AB61" s="1200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410" t="s">
        <v>74</v>
      </c>
      <c r="B62" s="2410"/>
      <c r="C62" s="935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966"/>
      <c r="G62" s="73"/>
      <c r="H62" s="160"/>
      <c r="I62" s="73"/>
      <c r="J62" s="160"/>
      <c r="K62" s="161"/>
      <c r="L62" s="1092"/>
      <c r="M62" s="163"/>
      <c r="N62" s="1092"/>
      <c r="O62" s="164"/>
      <c r="P62" s="165"/>
      <c r="Q62" s="83"/>
      <c r="R62" s="3" t="str">
        <f>CA62&amp;CB62</f>
        <v/>
      </c>
      <c r="S62" s="3"/>
      <c r="T62" s="3"/>
      <c r="U62" s="3"/>
      <c r="V62" s="3"/>
      <c r="W62" s="3"/>
      <c r="X62" s="3"/>
      <c r="Y62" s="3"/>
      <c r="Z62" s="3"/>
      <c r="AA62" s="1201"/>
      <c r="AB62" s="1200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3" t="str">
        <f t="shared" ref="R63:R67" si="9">CA63&amp;CB63</f>
        <v/>
      </c>
      <c r="S63" s="3"/>
      <c r="T63" s="3"/>
      <c r="U63" s="3"/>
      <c r="V63" s="3"/>
      <c r="W63" s="3"/>
      <c r="X63" s="3"/>
      <c r="Y63" s="3"/>
      <c r="Z63" s="3"/>
      <c r="AA63" s="1201"/>
      <c r="AB63" s="1200"/>
      <c r="CA63" s="665" t="str">
        <f t="shared" ref="CA63:CA67" si="10">IF(CG63=1," * El Número de menores pertenecientes a Pueblos Originarios NO puede ser mayor al Número Total de Menores. ","")</f>
        <v/>
      </c>
      <c r="CB63" s="665" t="str">
        <f t="shared" ref="CB63:CB67" si="11">IF(CH63=1," * El Número de menores pertenecientes a Población Migrante NO puede ser mayor al Número Total de Menores. ","")</f>
        <v/>
      </c>
      <c r="CG63" s="665">
        <f t="shared" ref="CG63:CH67" si="12">IF(P63&gt;$C63,1,0)</f>
        <v>0</v>
      </c>
      <c r="CH63" s="665">
        <f t="shared" si="12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094"/>
      <c r="G64" s="1095"/>
      <c r="H64" s="176"/>
      <c r="I64" s="1095"/>
      <c r="J64" s="176"/>
      <c r="K64" s="512"/>
      <c r="L64" s="170"/>
      <c r="M64" s="171"/>
      <c r="N64" s="172"/>
      <c r="O64" s="173"/>
      <c r="P64" s="165"/>
      <c r="Q64" s="83"/>
      <c r="R64" s="3" t="str">
        <f t="shared" si="9"/>
        <v/>
      </c>
      <c r="S64" s="178"/>
      <c r="T64" s="178"/>
      <c r="U64" s="7"/>
      <c r="V64" s="7"/>
      <c r="W64" s="7"/>
      <c r="X64" s="7"/>
      <c r="Y64" s="7"/>
      <c r="Z64" s="7"/>
      <c r="AA64" s="1202"/>
      <c r="AB64" s="1200"/>
      <c r="CA64" s="665" t="str">
        <f t="shared" si="10"/>
        <v/>
      </c>
      <c r="CB64" s="665" t="str">
        <f t="shared" si="11"/>
        <v/>
      </c>
      <c r="CG64" s="665">
        <f t="shared" si="12"/>
        <v>0</v>
      </c>
      <c r="CH64" s="665">
        <f t="shared" si="12"/>
        <v>0</v>
      </c>
    </row>
    <row r="65" spans="1:130" ht="16.350000000000001" customHeight="1" x14ac:dyDescent="0.25">
      <c r="A65" s="2237" t="s">
        <v>77</v>
      </c>
      <c r="B65" s="2237"/>
      <c r="C65" s="935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512"/>
      <c r="L65" s="82"/>
      <c r="M65" s="83"/>
      <c r="N65" s="82"/>
      <c r="O65" s="85"/>
      <c r="P65" s="165"/>
      <c r="Q65" s="83"/>
      <c r="R65" s="3" t="str">
        <f t="shared" si="9"/>
        <v/>
      </c>
      <c r="S65" s="178"/>
      <c r="T65" s="178"/>
      <c r="U65" s="7"/>
      <c r="V65" s="7"/>
      <c r="W65" s="7"/>
      <c r="X65" s="7"/>
      <c r="Y65" s="7"/>
      <c r="Z65" s="7"/>
      <c r="AA65" s="509"/>
      <c r="CA65" s="665" t="str">
        <f t="shared" si="10"/>
        <v/>
      </c>
      <c r="CB65" s="665" t="str">
        <f t="shared" si="11"/>
        <v/>
      </c>
      <c r="CG65" s="665">
        <f t="shared" si="12"/>
        <v>0</v>
      </c>
      <c r="CH65" s="665">
        <f t="shared" si="12"/>
        <v>0</v>
      </c>
    </row>
    <row r="66" spans="1:130" ht="16.350000000000001" customHeight="1" x14ac:dyDescent="0.25">
      <c r="A66" s="2416" t="s">
        <v>78</v>
      </c>
      <c r="B66" s="2416"/>
      <c r="C66" s="935">
        <f t="shared" si="7"/>
        <v>0</v>
      </c>
      <c r="D66" s="89">
        <f t="shared" ref="D66:D67" si="13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512"/>
      <c r="L66" s="82"/>
      <c r="M66" s="83"/>
      <c r="N66" s="82"/>
      <c r="O66" s="85"/>
      <c r="P66" s="165"/>
      <c r="Q66" s="83"/>
      <c r="R66" s="3" t="str">
        <f t="shared" si="9"/>
        <v/>
      </c>
      <c r="S66" s="178"/>
      <c r="T66" s="178"/>
      <c r="U66" s="7"/>
      <c r="V66" s="7"/>
      <c r="W66" s="7"/>
      <c r="X66" s="7"/>
      <c r="Y66" s="7"/>
      <c r="Z66" s="7"/>
      <c r="AA66" s="509"/>
      <c r="CA66" s="665" t="str">
        <f t="shared" si="10"/>
        <v/>
      </c>
      <c r="CB66" s="665" t="str">
        <f t="shared" si="11"/>
        <v/>
      </c>
      <c r="CG66" s="665">
        <f t="shared" si="12"/>
        <v>0</v>
      </c>
      <c r="CH66" s="665">
        <f t="shared" si="12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3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507"/>
      <c r="N67" s="1002"/>
      <c r="O67" s="194"/>
      <c r="P67" s="195"/>
      <c r="Q67" s="93"/>
      <c r="R67" s="3" t="str">
        <f t="shared" si="9"/>
        <v/>
      </c>
      <c r="S67" s="178"/>
      <c r="T67" s="178"/>
      <c r="U67" s="7"/>
      <c r="V67" s="7"/>
      <c r="W67" s="7"/>
      <c r="X67" s="7"/>
      <c r="Y67" s="7"/>
      <c r="Z67" s="7"/>
      <c r="AA67" s="509"/>
      <c r="CA67" s="665" t="str">
        <f t="shared" si="10"/>
        <v/>
      </c>
      <c r="CB67" s="665" t="str">
        <f t="shared" si="11"/>
        <v/>
      </c>
      <c r="CG67" s="665">
        <f t="shared" si="12"/>
        <v>0</v>
      </c>
      <c r="CH67" s="665">
        <f t="shared" si="12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203"/>
      <c r="V68" s="1203"/>
      <c r="W68" s="1203"/>
      <c r="X68" s="1203"/>
      <c r="Y68" s="1203"/>
      <c r="Z68" s="1202"/>
      <c r="AA68" s="1202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202"/>
      <c r="V69" s="1202"/>
      <c r="W69" s="1202"/>
      <c r="X69" s="1202"/>
      <c r="Y69" s="1202"/>
      <c r="Z69" s="1202"/>
      <c r="AA69" s="1202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572" t="s">
        <v>82</v>
      </c>
      <c r="B70" s="2572"/>
      <c r="C70" s="2572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202"/>
      <c r="S70" s="1202"/>
      <c r="T70" s="1202"/>
      <c r="U70" s="1202"/>
      <c r="V70" s="1202"/>
      <c r="W70" s="1202"/>
      <c r="X70" s="1202"/>
      <c r="Y70" s="1202"/>
      <c r="Z70" s="1202"/>
      <c r="AA70" s="1202"/>
    </row>
    <row r="71" spans="1:130" ht="16.350000000000001" customHeight="1" x14ac:dyDescent="0.25">
      <c r="A71" s="2198"/>
      <c r="B71" s="2198"/>
      <c r="C71" s="2198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202"/>
      <c r="S71" s="1202"/>
      <c r="T71" s="1202"/>
      <c r="U71" s="1202"/>
      <c r="V71" s="1202"/>
      <c r="W71" s="1202"/>
      <c r="X71" s="1202"/>
      <c r="Y71" s="1202"/>
      <c r="Z71" s="1202"/>
      <c r="AA71" s="1202"/>
    </row>
    <row r="72" spans="1:130" ht="16.350000000000001" customHeight="1" x14ac:dyDescent="0.25">
      <c r="A72" s="2573" t="s">
        <v>64</v>
      </c>
      <c r="B72" s="2573"/>
      <c r="C72" s="1204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202"/>
      <c r="S72" s="1202"/>
      <c r="T72" s="1205"/>
      <c r="U72" s="1205"/>
      <c r="V72" s="1205"/>
      <c r="W72" s="1205"/>
      <c r="X72" s="1205"/>
      <c r="Y72" s="1205"/>
      <c r="Z72" s="1202"/>
      <c r="AA72" s="1202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202"/>
      <c r="S73" s="1202"/>
      <c r="T73" s="1205"/>
      <c r="U73" s="1205"/>
      <c r="V73" s="1205"/>
      <c r="W73" s="1205"/>
      <c r="X73" s="1205"/>
      <c r="Y73" s="1205"/>
      <c r="Z73" s="1202"/>
      <c r="AA73" s="1202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202"/>
      <c r="S74" s="1202"/>
      <c r="T74" s="1205"/>
      <c r="U74" s="1205"/>
      <c r="V74" s="1205"/>
      <c r="W74" s="1205"/>
      <c r="X74" s="1205"/>
      <c r="Y74" s="1205"/>
      <c r="Z74" s="1202"/>
      <c r="AA74" s="1202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202"/>
      <c r="S75" s="1202"/>
      <c r="T75" s="1205"/>
      <c r="U75" s="1205"/>
      <c r="V75" s="1205"/>
      <c r="W75" s="1205"/>
      <c r="X75" s="1205"/>
      <c r="Y75" s="1205"/>
      <c r="Z75" s="1202"/>
      <c r="AA75" s="1202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202"/>
      <c r="S76" s="1202"/>
      <c r="T76" s="1205"/>
      <c r="U76" s="1205"/>
      <c r="V76" s="1205"/>
      <c r="W76" s="1205"/>
      <c r="X76" s="1205"/>
      <c r="Y76" s="1205"/>
      <c r="Z76" s="1202"/>
      <c r="AA76" s="1202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202"/>
      <c r="S77" s="1202"/>
      <c r="T77" s="1202"/>
      <c r="U77" s="1205"/>
      <c r="V77" s="1205"/>
      <c r="W77" s="1205"/>
      <c r="X77" s="1205"/>
      <c r="Y77" s="1205"/>
      <c r="Z77" s="1202"/>
      <c r="AA77" s="1202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575" t="s">
        <v>87</v>
      </c>
      <c r="B78" s="2576"/>
      <c r="C78" s="1206" t="s">
        <v>88</v>
      </c>
      <c r="D78" s="1206" t="s">
        <v>38</v>
      </c>
      <c r="E78" s="1206" t="s">
        <v>89</v>
      </c>
      <c r="F78" s="1206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202"/>
      <c r="S78" s="1202"/>
      <c r="T78" s="1202"/>
      <c r="U78" s="1205"/>
      <c r="V78" s="1205"/>
      <c r="W78" s="1205"/>
      <c r="X78" s="1205"/>
      <c r="Y78" s="1205"/>
      <c r="Z78" s="1202"/>
      <c r="AA78" s="1202"/>
      <c r="CG78" s="10">
        <v>0</v>
      </c>
    </row>
    <row r="79" spans="1:130" ht="21.75" customHeight="1" x14ac:dyDescent="0.25">
      <c r="A79" s="2577" t="s">
        <v>91</v>
      </c>
      <c r="B79" s="2578"/>
      <c r="C79" s="1145"/>
      <c r="D79" s="1145"/>
      <c r="E79" s="1145"/>
      <c r="F79" s="1145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202"/>
      <c r="S79" s="1202"/>
      <c r="T79" s="1202"/>
      <c r="U79" s="1205"/>
      <c r="V79" s="1205"/>
      <c r="W79" s="1205"/>
      <c r="X79" s="1205"/>
      <c r="Y79" s="1205"/>
      <c r="Z79" s="1202"/>
      <c r="AA79" s="1202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579" t="s">
        <v>92</v>
      </c>
      <c r="B80" s="2580"/>
      <c r="C80" s="209"/>
      <c r="D80" s="209"/>
      <c r="E80" s="209"/>
      <c r="F80" s="209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202"/>
      <c r="S80" s="1202"/>
      <c r="T80" s="1202"/>
      <c r="U80" s="1202"/>
      <c r="V80" s="1202"/>
      <c r="W80" s="1202"/>
      <c r="X80" s="1202"/>
      <c r="Y80" s="1202"/>
      <c r="Z80" s="1202"/>
      <c r="AA80" s="1202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1207"/>
      <c r="J81" s="1208"/>
      <c r="K81" s="1207"/>
      <c r="L81" s="1202"/>
      <c r="M81" s="1202"/>
      <c r="N81" s="1202"/>
      <c r="O81" s="1202"/>
      <c r="P81" s="1209"/>
      <c r="Q81" s="1208"/>
      <c r="R81" s="1202"/>
      <c r="S81" s="1202"/>
      <c r="T81" s="1202"/>
      <c r="U81" s="1202"/>
      <c r="V81" s="1202"/>
      <c r="W81" s="1202"/>
      <c r="X81" s="1202"/>
      <c r="Y81" s="1202"/>
      <c r="Z81" s="1202"/>
      <c r="AA81" s="1202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583" t="s">
        <v>94</v>
      </c>
      <c r="B82" s="2584"/>
      <c r="C82" s="1210" t="s">
        <v>88</v>
      </c>
      <c r="D82" s="1211" t="s">
        <v>95</v>
      </c>
      <c r="E82" s="1211" t="s">
        <v>96</v>
      </c>
      <c r="F82" s="1211" t="s">
        <v>97</v>
      </c>
      <c r="G82" s="215"/>
      <c r="H82" s="215"/>
      <c r="I82" s="1212"/>
      <c r="J82" s="1212"/>
      <c r="K82" s="1207"/>
      <c r="L82" s="1202"/>
      <c r="M82" s="1202"/>
      <c r="N82" s="1202"/>
      <c r="O82" s="1202"/>
      <c r="P82" s="1202"/>
      <c r="Q82" s="1202"/>
      <c r="R82" s="509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584" t="s">
        <v>98</v>
      </c>
      <c r="B83" s="1146" t="s">
        <v>99</v>
      </c>
      <c r="C83" s="1145"/>
      <c r="D83" s="1213"/>
      <c r="E83" s="1145"/>
      <c r="F83" s="1145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214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202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202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585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202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1208"/>
      <c r="L87" s="1215"/>
      <c r="M87" s="1215"/>
      <c r="N87" s="1202"/>
      <c r="O87" s="1202"/>
      <c r="P87" s="1202"/>
      <c r="Q87" s="1202"/>
      <c r="R87" s="1202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586" t="s">
        <v>105</v>
      </c>
      <c r="B88" s="2584"/>
      <c r="C88" s="2575" t="s">
        <v>64</v>
      </c>
      <c r="D88" s="2588"/>
      <c r="E88" s="2576"/>
      <c r="F88" s="2575" t="s">
        <v>106</v>
      </c>
      <c r="G88" s="2576"/>
      <c r="H88" s="2575" t="s">
        <v>107</v>
      </c>
      <c r="I88" s="2576"/>
      <c r="J88" s="200"/>
      <c r="K88" s="1216"/>
      <c r="L88" s="1205"/>
      <c r="M88" s="1205"/>
      <c r="N88" s="1215"/>
      <c r="O88" s="1215"/>
      <c r="P88" s="1205"/>
      <c r="Q88" s="1205"/>
      <c r="R88" s="1202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587"/>
      <c r="C89" s="1217" t="s">
        <v>17</v>
      </c>
      <c r="D89" s="1218" t="s">
        <v>18</v>
      </c>
      <c r="E89" s="1219" t="s">
        <v>19</v>
      </c>
      <c r="F89" s="1220" t="s">
        <v>18</v>
      </c>
      <c r="G89" s="1219" t="s">
        <v>19</v>
      </c>
      <c r="H89" s="1220" t="s">
        <v>18</v>
      </c>
      <c r="I89" s="1219" t="s">
        <v>19</v>
      </c>
      <c r="J89" s="3"/>
      <c r="K89" s="200"/>
      <c r="L89" s="1205"/>
      <c r="M89" s="1205"/>
      <c r="N89" s="1205"/>
      <c r="O89" s="1215"/>
      <c r="P89" s="1215"/>
      <c r="Q89" s="1205"/>
      <c r="R89" s="1205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575" t="s">
        <v>64</v>
      </c>
      <c r="B90" s="2576"/>
      <c r="C90" s="1221">
        <f>SUM(C91:C95)</f>
        <v>0</v>
      </c>
      <c r="D90" s="1222">
        <f t="shared" ref="D90:I90" si="14">SUM(D91:D95)</f>
        <v>0</v>
      </c>
      <c r="E90" s="1223">
        <f t="shared" si="14"/>
        <v>0</v>
      </c>
      <c r="F90" s="1224">
        <f>SUM(F91:F95)</f>
        <v>0</v>
      </c>
      <c r="G90" s="1225">
        <f t="shared" si="14"/>
        <v>0</v>
      </c>
      <c r="H90" s="1224">
        <f t="shared" si="14"/>
        <v>0</v>
      </c>
      <c r="I90" s="1225">
        <f t="shared" si="14"/>
        <v>0</v>
      </c>
      <c r="J90" s="19"/>
      <c r="K90" s="19"/>
      <c r="L90" s="1209"/>
      <c r="M90" s="1205"/>
      <c r="N90" s="1205"/>
      <c r="O90" s="1215"/>
      <c r="P90" s="1215"/>
      <c r="Q90" s="1226"/>
      <c r="R90" s="1226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581" t="s">
        <v>22</v>
      </c>
      <c r="B91" s="2582"/>
      <c r="C91" s="1227">
        <f>SUM(D91+E91)</f>
        <v>0</v>
      </c>
      <c r="D91" s="1228">
        <f>SUM(F91+H91)</f>
        <v>0</v>
      </c>
      <c r="E91" s="1155">
        <f t="shared" ref="D91:E95" si="15">SUM(G91+I91)</f>
        <v>0</v>
      </c>
      <c r="F91" s="1229"/>
      <c r="G91" s="1151"/>
      <c r="H91" s="1229"/>
      <c r="I91" s="1151"/>
      <c r="J91" s="200"/>
      <c r="K91" s="200"/>
      <c r="L91" s="1230"/>
      <c r="M91" s="1230"/>
      <c r="N91" s="1230"/>
      <c r="O91" s="1231"/>
      <c r="P91" s="1231"/>
      <c r="Q91" s="1232"/>
      <c r="R91" s="1232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965">
        <f>SUM(D92+E92)</f>
        <v>0</v>
      </c>
      <c r="D92" s="251">
        <f t="shared" si="15"/>
        <v>0</v>
      </c>
      <c r="E92" s="252">
        <f t="shared" si="15"/>
        <v>0</v>
      </c>
      <c r="F92" s="966"/>
      <c r="G92" s="253"/>
      <c r="H92" s="966"/>
      <c r="I92" s="253"/>
      <c r="J92" s="200"/>
      <c r="K92" s="200"/>
      <c r="L92" s="1230"/>
      <c r="M92" s="1230"/>
      <c r="N92" s="1230"/>
      <c r="O92" s="1231"/>
      <c r="P92" s="1231"/>
      <c r="Q92" s="1232"/>
      <c r="R92" s="1232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965">
        <f>SUM(D93+E93)</f>
        <v>0</v>
      </c>
      <c r="D93" s="251">
        <f t="shared" si="15"/>
        <v>0</v>
      </c>
      <c r="E93" s="252">
        <f t="shared" si="15"/>
        <v>0</v>
      </c>
      <c r="F93" s="82"/>
      <c r="G93" s="86"/>
      <c r="H93" s="82"/>
      <c r="I93" s="86"/>
      <c r="J93" s="200"/>
      <c r="K93" s="200"/>
      <c r="L93" s="1230"/>
      <c r="M93" s="1230"/>
      <c r="N93" s="1230"/>
      <c r="O93" s="1231"/>
      <c r="P93" s="1231"/>
      <c r="Q93" s="1232"/>
      <c r="R93" s="1232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5"/>
        <v>0</v>
      </c>
      <c r="E94" s="256">
        <f t="shared" si="15"/>
        <v>0</v>
      </c>
      <c r="F94" s="105"/>
      <c r="G94" s="109"/>
      <c r="H94" s="105"/>
      <c r="I94" s="109"/>
      <c r="J94" s="200"/>
      <c r="K94" s="200"/>
      <c r="L94" s="1205"/>
      <c r="M94" s="1205"/>
      <c r="N94" s="1205"/>
      <c r="O94" s="1215"/>
      <c r="P94" s="1215"/>
      <c r="Q94" s="1226"/>
      <c r="R94" s="1226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5"/>
        <v>0</v>
      </c>
      <c r="E95" s="140">
        <f t="shared" si="15"/>
        <v>0</v>
      </c>
      <c r="F95" s="54"/>
      <c r="G95" s="55"/>
      <c r="H95" s="54"/>
      <c r="I95" s="55"/>
      <c r="J95" s="200"/>
      <c r="K95" s="200"/>
      <c r="L95" s="1205"/>
      <c r="M95" s="1205"/>
      <c r="N95" s="1205"/>
      <c r="O95" s="1215"/>
      <c r="P95" s="1215"/>
      <c r="Q95" s="1226"/>
      <c r="R95" s="1226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590" t="s">
        <v>112</v>
      </c>
      <c r="B98" s="2569"/>
      <c r="C98" s="2583" t="s">
        <v>113</v>
      </c>
      <c r="D98" s="2554"/>
      <c r="E98" s="2552"/>
      <c r="F98" s="2594" t="s">
        <v>28</v>
      </c>
      <c r="G98" s="2595"/>
      <c r="H98" s="2595"/>
      <c r="I98" s="2595"/>
      <c r="J98" s="2595"/>
      <c r="K98" s="2595"/>
      <c r="L98" s="2595"/>
      <c r="M98" s="2595"/>
      <c r="N98" s="2595"/>
      <c r="O98" s="2595"/>
      <c r="P98" s="2595"/>
      <c r="Q98" s="2595"/>
      <c r="R98" s="2595"/>
      <c r="S98" s="2595"/>
      <c r="T98" s="2595"/>
      <c r="U98" s="2596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593"/>
      <c r="D99" s="2259"/>
      <c r="E99" s="2587"/>
      <c r="F99" s="2575" t="s">
        <v>114</v>
      </c>
      <c r="G99" s="2588"/>
      <c r="H99" s="2575" t="s">
        <v>115</v>
      </c>
      <c r="I99" s="2576"/>
      <c r="J99" s="2575" t="s">
        <v>116</v>
      </c>
      <c r="K99" s="2576"/>
      <c r="L99" s="2575" t="s">
        <v>117</v>
      </c>
      <c r="M99" s="2576"/>
      <c r="N99" s="2575" t="s">
        <v>118</v>
      </c>
      <c r="O99" s="2576"/>
      <c r="P99" s="2575" t="s">
        <v>119</v>
      </c>
      <c r="Q99" s="2576"/>
      <c r="R99" s="2575" t="s">
        <v>120</v>
      </c>
      <c r="S99" s="2576"/>
      <c r="T99" s="2575" t="s">
        <v>121</v>
      </c>
      <c r="U99" s="2576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591"/>
      <c r="B100" s="2592"/>
      <c r="C100" s="1217" t="s">
        <v>17</v>
      </c>
      <c r="D100" s="1233" t="s">
        <v>18</v>
      </c>
      <c r="E100" s="1234" t="s">
        <v>19</v>
      </c>
      <c r="F100" s="1220" t="s">
        <v>18</v>
      </c>
      <c r="G100" s="1166" t="s">
        <v>19</v>
      </c>
      <c r="H100" s="1220" t="s">
        <v>18</v>
      </c>
      <c r="I100" s="1165" t="s">
        <v>19</v>
      </c>
      <c r="J100" s="1220" t="s">
        <v>18</v>
      </c>
      <c r="K100" s="1165" t="s">
        <v>19</v>
      </c>
      <c r="L100" s="1220" t="s">
        <v>18</v>
      </c>
      <c r="M100" s="1165" t="s">
        <v>19</v>
      </c>
      <c r="N100" s="1220" t="s">
        <v>18</v>
      </c>
      <c r="O100" s="1165" t="s">
        <v>19</v>
      </c>
      <c r="P100" s="1220" t="s">
        <v>18</v>
      </c>
      <c r="Q100" s="1165" t="s">
        <v>19</v>
      </c>
      <c r="R100" s="1220" t="s">
        <v>18</v>
      </c>
      <c r="S100" s="1165" t="s">
        <v>19</v>
      </c>
      <c r="T100" s="1220" t="s">
        <v>18</v>
      </c>
      <c r="U100" s="1165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589" t="s">
        <v>122</v>
      </c>
      <c r="B101" s="2589"/>
      <c r="C101" s="1106">
        <f>SUM(D101+E101)</f>
        <v>0</v>
      </c>
      <c r="D101" s="44">
        <f>+H101+J101+L101+N101+P101+R101+T101</f>
        <v>0</v>
      </c>
      <c r="E101" s="1235">
        <f>+I101+K101+M101+O101+Q101+S101+U101</f>
        <v>0</v>
      </c>
      <c r="F101" s="1107"/>
      <c r="G101" s="1236"/>
      <c r="H101" s="1072"/>
      <c r="I101" s="96"/>
      <c r="J101" s="1072"/>
      <c r="K101" s="96"/>
      <c r="L101" s="1072"/>
      <c r="M101" s="96"/>
      <c r="N101" s="1072"/>
      <c r="O101" s="96"/>
      <c r="P101" s="1150"/>
      <c r="Q101" s="96"/>
      <c r="R101" s="1150"/>
      <c r="S101" s="96"/>
      <c r="T101" s="1150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6">SUM(D102+E102)</f>
        <v>0</v>
      </c>
      <c r="D102" s="275">
        <f>SUM(J102+L102+N102+P102+R102+T102)</f>
        <v>0</v>
      </c>
      <c r="E102" s="90">
        <f t="shared" ref="D102:E104" si="17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6"/>
        <v>0</v>
      </c>
      <c r="D103" s="275">
        <f t="shared" si="17"/>
        <v>0</v>
      </c>
      <c r="E103" s="90">
        <f t="shared" si="17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6"/>
        <v>0</v>
      </c>
      <c r="D104" s="275">
        <f t="shared" si="17"/>
        <v>0</v>
      </c>
      <c r="E104" s="90">
        <f t="shared" si="17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6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6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572" t="s">
        <v>128</v>
      </c>
      <c r="B107" s="1237" t="s">
        <v>129</v>
      </c>
      <c r="C107" s="1238">
        <f t="shared" si="16"/>
        <v>0</v>
      </c>
      <c r="D107" s="1239">
        <f>SUM(F107+H107+J107+L107+N107+P107+R107+T107)</f>
        <v>0</v>
      </c>
      <c r="E107" s="1235">
        <f>SUM(G107+I107+K107+M107+O107+Q107+S107+U107)</f>
        <v>0</v>
      </c>
      <c r="F107" s="1072"/>
      <c r="G107" s="1240"/>
      <c r="H107" s="1072"/>
      <c r="I107" s="1241"/>
      <c r="J107" s="1072"/>
      <c r="K107" s="96"/>
      <c r="L107" s="1072"/>
      <c r="M107" s="96"/>
      <c r="N107" s="1072"/>
      <c r="O107" s="1241"/>
      <c r="P107" s="1072"/>
      <c r="Q107" s="1241"/>
      <c r="R107" s="1072"/>
      <c r="S107" s="1241"/>
      <c r="T107" s="1072"/>
      <c r="U107" s="1241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6"/>
        <v>0</v>
      </c>
      <c r="D108" s="115">
        <f t="shared" ref="D108:E109" si="18">SUM(F108+H108+J108+L108+N108+P108+R108+T108)</f>
        <v>0</v>
      </c>
      <c r="E108" s="294">
        <f t="shared" si="18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585"/>
      <c r="B109" s="138" t="s">
        <v>131</v>
      </c>
      <c r="C109" s="49">
        <f t="shared" si="16"/>
        <v>0</v>
      </c>
      <c r="D109" s="92">
        <f t="shared" si="18"/>
        <v>0</v>
      </c>
      <c r="E109" s="186">
        <f t="shared" si="18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1242"/>
      <c r="K110" s="1242"/>
      <c r="L110" s="1243"/>
      <c r="M110" s="1244"/>
      <c r="N110" s="1245"/>
      <c r="O110" s="297"/>
      <c r="P110" s="1245"/>
      <c r="Q110" s="1108"/>
      <c r="R110" s="1246"/>
      <c r="S110" s="1246"/>
      <c r="T110" s="1245"/>
      <c r="U110" s="1245"/>
      <c r="V110" s="1245"/>
      <c r="W110" s="297"/>
      <c r="X110" s="1245"/>
      <c r="Y110" s="297"/>
      <c r="Z110" s="1247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526"/>
    </row>
    <row r="112" spans="1:130" ht="16.350000000000001" customHeight="1" x14ac:dyDescent="0.25">
      <c r="A112" s="2379"/>
      <c r="B112" s="2379"/>
      <c r="C112" s="2431"/>
      <c r="D112" s="2259"/>
      <c r="E112" s="2527"/>
      <c r="F112" s="2588" t="s">
        <v>133</v>
      </c>
      <c r="G112" s="2576"/>
      <c r="H112" s="2575" t="s">
        <v>134</v>
      </c>
      <c r="I112" s="2576"/>
      <c r="J112" s="2575" t="s">
        <v>135</v>
      </c>
      <c r="K112" s="2576"/>
      <c r="L112" s="2588" t="s">
        <v>136</v>
      </c>
      <c r="M112" s="2576"/>
      <c r="N112" s="2575" t="s">
        <v>137</v>
      </c>
      <c r="O112" s="2576"/>
      <c r="P112" s="2575" t="s">
        <v>138</v>
      </c>
      <c r="Q112" s="2576"/>
      <c r="R112" s="2575" t="s">
        <v>139</v>
      </c>
      <c r="S112" s="2576"/>
      <c r="T112" s="2575" t="s">
        <v>140</v>
      </c>
      <c r="U112" s="2576"/>
      <c r="V112" s="2575" t="s">
        <v>141</v>
      </c>
      <c r="W112" s="2576"/>
      <c r="X112" s="2575" t="s">
        <v>142</v>
      </c>
      <c r="Y112" s="2576"/>
      <c r="Z112" s="2600" t="s">
        <v>143</v>
      </c>
      <c r="AA112" s="2601"/>
    </row>
    <row r="113" spans="1:28" ht="16.350000000000001" customHeight="1" x14ac:dyDescent="0.25">
      <c r="A113" s="2198"/>
      <c r="B113" s="2198"/>
      <c r="C113" s="1220" t="s">
        <v>17</v>
      </c>
      <c r="D113" s="1233" t="s">
        <v>18</v>
      </c>
      <c r="E113" s="1248" t="s">
        <v>19</v>
      </c>
      <c r="F113" s="1218" t="s">
        <v>18</v>
      </c>
      <c r="G113" s="1105" t="s">
        <v>19</v>
      </c>
      <c r="H113" s="1220" t="s">
        <v>18</v>
      </c>
      <c r="I113" s="1105" t="s">
        <v>19</v>
      </c>
      <c r="J113" s="1220" t="s">
        <v>18</v>
      </c>
      <c r="K113" s="1105" t="s">
        <v>19</v>
      </c>
      <c r="L113" s="1218" t="s">
        <v>18</v>
      </c>
      <c r="M113" s="1105" t="s">
        <v>19</v>
      </c>
      <c r="N113" s="1220" t="s">
        <v>18</v>
      </c>
      <c r="O113" s="1105" t="s">
        <v>19</v>
      </c>
      <c r="P113" s="1220" t="s">
        <v>18</v>
      </c>
      <c r="Q113" s="1105" t="s">
        <v>19</v>
      </c>
      <c r="R113" s="1220" t="s">
        <v>18</v>
      </c>
      <c r="S113" s="1206" t="s">
        <v>19</v>
      </c>
      <c r="T113" s="1220" t="s">
        <v>18</v>
      </c>
      <c r="U113" s="1105" t="s">
        <v>19</v>
      </c>
      <c r="V113" s="1220" t="s">
        <v>18</v>
      </c>
      <c r="W113" s="1105" t="s">
        <v>19</v>
      </c>
      <c r="X113" s="1220" t="s">
        <v>18</v>
      </c>
      <c r="Y113" s="1105" t="s">
        <v>19</v>
      </c>
      <c r="Z113" s="1249" t="s">
        <v>18</v>
      </c>
      <c r="AA113" s="309" t="s">
        <v>19</v>
      </c>
      <c r="AB113" s="480"/>
    </row>
    <row r="114" spans="1:28" ht="16.350000000000001" customHeight="1" x14ac:dyDescent="0.25">
      <c r="A114" s="2597" t="s">
        <v>144</v>
      </c>
      <c r="B114" s="1144" t="s">
        <v>145</v>
      </c>
      <c r="C114" s="1109">
        <f t="shared" ref="C114:C143" si="19">SUM(D114+E114)</f>
        <v>0</v>
      </c>
      <c r="D114" s="312">
        <f>SUM(F114+H114+J114+L114+N114+P114+R114+T114+V114+X114+Z114)</f>
        <v>0</v>
      </c>
      <c r="E114" s="313">
        <f t="shared" ref="E114:E143" si="20">SUM(G114+I114+K114+M114+O114+Q114+S114+U114+W114+Y114+AA114)</f>
        <v>0</v>
      </c>
      <c r="F114" s="1250"/>
      <c r="G114" s="1241"/>
      <c r="H114" s="1072"/>
      <c r="I114" s="96"/>
      <c r="J114" s="1072"/>
      <c r="K114" s="96"/>
      <c r="L114" s="1251"/>
      <c r="M114" s="96"/>
      <c r="N114" s="1072"/>
      <c r="O114" s="96"/>
      <c r="P114" s="1072"/>
      <c r="Q114" s="96"/>
      <c r="R114" s="1072"/>
      <c r="S114" s="96"/>
      <c r="T114" s="1072"/>
      <c r="U114" s="96"/>
      <c r="V114" s="1150"/>
      <c r="W114" s="96"/>
      <c r="X114" s="1150"/>
      <c r="Y114" s="96"/>
      <c r="Z114" s="1240"/>
      <c r="AA114" s="316"/>
    </row>
    <row r="115" spans="1:28" ht="16.350000000000001" customHeight="1" x14ac:dyDescent="0.25">
      <c r="A115" s="2279"/>
      <c r="B115" s="1057" t="s">
        <v>146</v>
      </c>
      <c r="C115" s="965">
        <f t="shared" si="19"/>
        <v>0</v>
      </c>
      <c r="D115" s="318">
        <f t="shared" ref="D115:D143" si="21">SUM(F115+H115+J115+L115+N115+P115+R115+T115+V115+X115+Z115)</f>
        <v>0</v>
      </c>
      <c r="E115" s="319">
        <f t="shared" si="20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1055" t="s">
        <v>147</v>
      </c>
      <c r="C116" s="965">
        <f t="shared" si="19"/>
        <v>0</v>
      </c>
      <c r="D116" s="318">
        <f t="shared" si="21"/>
        <v>0</v>
      </c>
      <c r="E116" s="319">
        <f t="shared" si="20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055" t="s">
        <v>148</v>
      </c>
      <c r="C117" s="323">
        <f t="shared" si="19"/>
        <v>0</v>
      </c>
      <c r="D117" s="324">
        <f t="shared" si="21"/>
        <v>0</v>
      </c>
      <c r="E117" s="325">
        <f t="shared" si="20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054" t="s">
        <v>149</v>
      </c>
      <c r="C118" s="257">
        <f t="shared" si="19"/>
        <v>0</v>
      </c>
      <c r="D118" s="326">
        <f t="shared" si="21"/>
        <v>0</v>
      </c>
      <c r="E118" s="327">
        <f t="shared" si="20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597" t="s">
        <v>150</v>
      </c>
      <c r="B119" s="1144" t="s">
        <v>145</v>
      </c>
      <c r="C119" s="1109">
        <f t="shared" si="19"/>
        <v>0</v>
      </c>
      <c r="D119" s="312">
        <f t="shared" si="21"/>
        <v>0</v>
      </c>
      <c r="E119" s="313">
        <f t="shared" si="20"/>
        <v>0</v>
      </c>
      <c r="F119" s="1250"/>
      <c r="G119" s="1241"/>
      <c r="H119" s="1072"/>
      <c r="I119" s="96"/>
      <c r="J119" s="1072"/>
      <c r="K119" s="96"/>
      <c r="L119" s="1251"/>
      <c r="M119" s="96"/>
      <c r="N119" s="1072"/>
      <c r="O119" s="96"/>
      <c r="P119" s="1072"/>
      <c r="Q119" s="96"/>
      <c r="R119" s="1072"/>
      <c r="S119" s="96"/>
      <c r="T119" s="1072"/>
      <c r="U119" s="96"/>
      <c r="V119" s="1150"/>
      <c r="W119" s="96"/>
      <c r="X119" s="1150"/>
      <c r="Y119" s="96"/>
      <c r="Z119" s="1240"/>
      <c r="AA119" s="316"/>
    </row>
    <row r="120" spans="1:28" ht="16.350000000000001" customHeight="1" x14ac:dyDescent="0.25">
      <c r="A120" s="2279"/>
      <c r="B120" s="1057" t="s">
        <v>146</v>
      </c>
      <c r="C120" s="965">
        <f t="shared" si="19"/>
        <v>0</v>
      </c>
      <c r="D120" s="318">
        <f t="shared" si="21"/>
        <v>0</v>
      </c>
      <c r="E120" s="319">
        <f t="shared" si="20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1055" t="s">
        <v>147</v>
      </c>
      <c r="C121" s="965">
        <f t="shared" si="19"/>
        <v>0</v>
      </c>
      <c r="D121" s="318">
        <f t="shared" si="21"/>
        <v>0</v>
      </c>
      <c r="E121" s="319">
        <f t="shared" si="20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055" t="s">
        <v>148</v>
      </c>
      <c r="C122" s="323">
        <f t="shared" si="19"/>
        <v>0</v>
      </c>
      <c r="D122" s="324">
        <f t="shared" si="21"/>
        <v>0</v>
      </c>
      <c r="E122" s="325">
        <f t="shared" si="20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054" t="s">
        <v>149</v>
      </c>
      <c r="C123" s="257">
        <f t="shared" si="19"/>
        <v>0</v>
      </c>
      <c r="D123" s="326">
        <f t="shared" si="21"/>
        <v>0</v>
      </c>
      <c r="E123" s="327">
        <f t="shared" si="20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572" t="s">
        <v>151</v>
      </c>
      <c r="B124" s="1144" t="s">
        <v>145</v>
      </c>
      <c r="C124" s="1109">
        <f t="shared" si="19"/>
        <v>0</v>
      </c>
      <c r="D124" s="312">
        <f t="shared" si="21"/>
        <v>0</v>
      </c>
      <c r="E124" s="313">
        <f t="shared" si="20"/>
        <v>0</v>
      </c>
      <c r="F124" s="1250"/>
      <c r="G124" s="1241"/>
      <c r="H124" s="1072"/>
      <c r="I124" s="96"/>
      <c r="J124" s="1072"/>
      <c r="K124" s="96"/>
      <c r="L124" s="1251"/>
      <c r="M124" s="96"/>
      <c r="N124" s="1072"/>
      <c r="O124" s="96"/>
      <c r="P124" s="1072"/>
      <c r="Q124" s="96"/>
      <c r="R124" s="1072"/>
      <c r="S124" s="96"/>
      <c r="T124" s="1072"/>
      <c r="U124" s="96"/>
      <c r="V124" s="1150"/>
      <c r="W124" s="96"/>
      <c r="X124" s="1150"/>
      <c r="Y124" s="96"/>
      <c r="Z124" s="1240"/>
      <c r="AA124" s="316"/>
    </row>
    <row r="125" spans="1:28" ht="16.350000000000001" customHeight="1" x14ac:dyDescent="0.25">
      <c r="A125" s="2379"/>
      <c r="B125" s="1057" t="s">
        <v>146</v>
      </c>
      <c r="C125" s="965">
        <f t="shared" si="19"/>
        <v>0</v>
      </c>
      <c r="D125" s="318">
        <f t="shared" si="21"/>
        <v>0</v>
      </c>
      <c r="E125" s="319">
        <f t="shared" si="20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055" t="s">
        <v>147</v>
      </c>
      <c r="C126" s="965">
        <f t="shared" si="19"/>
        <v>0</v>
      </c>
      <c r="D126" s="318">
        <f t="shared" si="21"/>
        <v>0</v>
      </c>
      <c r="E126" s="319">
        <f t="shared" si="20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055" t="s">
        <v>148</v>
      </c>
      <c r="C127" s="323">
        <f t="shared" si="19"/>
        <v>0</v>
      </c>
      <c r="D127" s="324">
        <f t="shared" si="21"/>
        <v>0</v>
      </c>
      <c r="E127" s="325">
        <f t="shared" si="20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1054" t="s">
        <v>149</v>
      </c>
      <c r="C128" s="257">
        <f t="shared" si="19"/>
        <v>0</v>
      </c>
      <c r="D128" s="326">
        <f t="shared" si="21"/>
        <v>0</v>
      </c>
      <c r="E128" s="327">
        <f t="shared" si="20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597" t="s">
        <v>152</v>
      </c>
      <c r="B129" s="1144" t="s">
        <v>145</v>
      </c>
      <c r="C129" s="1109">
        <f t="shared" si="19"/>
        <v>0</v>
      </c>
      <c r="D129" s="312">
        <f t="shared" si="21"/>
        <v>0</v>
      </c>
      <c r="E129" s="313">
        <f t="shared" si="20"/>
        <v>0</v>
      </c>
      <c r="F129" s="1250"/>
      <c r="G129" s="1241"/>
      <c r="H129" s="1072"/>
      <c r="I129" s="96"/>
      <c r="J129" s="1072"/>
      <c r="K129" s="96"/>
      <c r="L129" s="1251"/>
      <c r="M129" s="96"/>
      <c r="N129" s="1072"/>
      <c r="O129" s="96"/>
      <c r="P129" s="1072"/>
      <c r="Q129" s="96"/>
      <c r="R129" s="1072"/>
      <c r="S129" s="96"/>
      <c r="T129" s="1072"/>
      <c r="U129" s="96"/>
      <c r="V129" s="1150"/>
      <c r="W129" s="96"/>
      <c r="X129" s="1150"/>
      <c r="Y129" s="96"/>
      <c r="Z129" s="1240"/>
      <c r="AA129" s="316"/>
    </row>
    <row r="130" spans="1:27" ht="16.350000000000001" customHeight="1" x14ac:dyDescent="0.25">
      <c r="A130" s="2279"/>
      <c r="B130" s="1057" t="s">
        <v>146</v>
      </c>
      <c r="C130" s="965">
        <f t="shared" si="19"/>
        <v>0</v>
      </c>
      <c r="D130" s="318">
        <f t="shared" si="21"/>
        <v>0</v>
      </c>
      <c r="E130" s="319">
        <f t="shared" si="20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1055" t="s">
        <v>147</v>
      </c>
      <c r="C131" s="965">
        <f t="shared" si="19"/>
        <v>0</v>
      </c>
      <c r="D131" s="318">
        <f t="shared" si="21"/>
        <v>0</v>
      </c>
      <c r="E131" s="319">
        <f t="shared" si="20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055" t="s">
        <v>148</v>
      </c>
      <c r="C132" s="323">
        <f t="shared" si="19"/>
        <v>0</v>
      </c>
      <c r="D132" s="324">
        <f t="shared" si="21"/>
        <v>0</v>
      </c>
      <c r="E132" s="325">
        <f t="shared" si="20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054" t="s">
        <v>149</v>
      </c>
      <c r="C133" s="257">
        <f t="shared" si="19"/>
        <v>0</v>
      </c>
      <c r="D133" s="326">
        <f t="shared" si="21"/>
        <v>0</v>
      </c>
      <c r="E133" s="327">
        <f t="shared" si="20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597" t="s">
        <v>153</v>
      </c>
      <c r="B134" s="1144" t="s">
        <v>145</v>
      </c>
      <c r="C134" s="1109">
        <f t="shared" si="19"/>
        <v>0</v>
      </c>
      <c r="D134" s="312">
        <f t="shared" si="21"/>
        <v>0</v>
      </c>
      <c r="E134" s="313">
        <f t="shared" si="20"/>
        <v>0</v>
      </c>
      <c r="F134" s="1250"/>
      <c r="G134" s="1241"/>
      <c r="H134" s="1072"/>
      <c r="I134" s="96"/>
      <c r="J134" s="1072"/>
      <c r="K134" s="96"/>
      <c r="L134" s="1251"/>
      <c r="M134" s="96"/>
      <c r="N134" s="1072"/>
      <c r="O134" s="96"/>
      <c r="P134" s="1072"/>
      <c r="Q134" s="96"/>
      <c r="R134" s="1072"/>
      <c r="S134" s="96"/>
      <c r="T134" s="1072"/>
      <c r="U134" s="96"/>
      <c r="V134" s="1150"/>
      <c r="W134" s="96"/>
      <c r="X134" s="1150"/>
      <c r="Y134" s="96"/>
      <c r="Z134" s="1240"/>
      <c r="AA134" s="316"/>
    </row>
    <row r="135" spans="1:27" ht="16.350000000000001" customHeight="1" x14ac:dyDescent="0.25">
      <c r="A135" s="2279"/>
      <c r="B135" s="1057" t="s">
        <v>146</v>
      </c>
      <c r="C135" s="965">
        <f t="shared" si="19"/>
        <v>0</v>
      </c>
      <c r="D135" s="318">
        <f t="shared" si="21"/>
        <v>0</v>
      </c>
      <c r="E135" s="319">
        <f t="shared" si="20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1055" t="s">
        <v>147</v>
      </c>
      <c r="C136" s="965">
        <f t="shared" si="19"/>
        <v>0</v>
      </c>
      <c r="D136" s="318">
        <f t="shared" si="21"/>
        <v>0</v>
      </c>
      <c r="E136" s="319">
        <f t="shared" si="20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055" t="s">
        <v>148</v>
      </c>
      <c r="C137" s="323">
        <f t="shared" si="19"/>
        <v>0</v>
      </c>
      <c r="D137" s="324">
        <f t="shared" si="21"/>
        <v>0</v>
      </c>
      <c r="E137" s="325">
        <f t="shared" si="20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054" t="s">
        <v>149</v>
      </c>
      <c r="C138" s="257">
        <f t="shared" si="19"/>
        <v>0</v>
      </c>
      <c r="D138" s="326">
        <f t="shared" si="21"/>
        <v>0</v>
      </c>
      <c r="E138" s="327">
        <f t="shared" si="20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572" t="s">
        <v>154</v>
      </c>
      <c r="B139" s="1144" t="s">
        <v>145</v>
      </c>
      <c r="C139" s="1109">
        <f t="shared" si="19"/>
        <v>0</v>
      </c>
      <c r="D139" s="312">
        <f t="shared" si="21"/>
        <v>0</v>
      </c>
      <c r="E139" s="313">
        <f t="shared" si="20"/>
        <v>0</v>
      </c>
      <c r="F139" s="1250"/>
      <c r="G139" s="1241"/>
      <c r="H139" s="1072"/>
      <c r="I139" s="96"/>
      <c r="J139" s="1072"/>
      <c r="K139" s="96"/>
      <c r="L139" s="1251"/>
      <c r="M139" s="96"/>
      <c r="N139" s="1072"/>
      <c r="O139" s="96"/>
      <c r="P139" s="1072"/>
      <c r="Q139" s="96"/>
      <c r="R139" s="1072"/>
      <c r="S139" s="96"/>
      <c r="T139" s="1072"/>
      <c r="U139" s="96"/>
      <c r="V139" s="1150"/>
      <c r="W139" s="96"/>
      <c r="X139" s="1150"/>
      <c r="Y139" s="96"/>
      <c r="Z139" s="1240"/>
      <c r="AA139" s="316"/>
    </row>
    <row r="140" spans="1:27" ht="16.350000000000001" customHeight="1" x14ac:dyDescent="0.25">
      <c r="A140" s="2379"/>
      <c r="B140" s="1057" t="s">
        <v>146</v>
      </c>
      <c r="C140" s="965">
        <f t="shared" si="19"/>
        <v>0</v>
      </c>
      <c r="D140" s="318">
        <f t="shared" si="21"/>
        <v>0</v>
      </c>
      <c r="E140" s="319">
        <f t="shared" si="20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055" t="s">
        <v>147</v>
      </c>
      <c r="C141" s="965">
        <f t="shared" si="19"/>
        <v>0</v>
      </c>
      <c r="D141" s="318">
        <f t="shared" si="21"/>
        <v>0</v>
      </c>
      <c r="E141" s="319">
        <f t="shared" si="20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055" t="s">
        <v>148</v>
      </c>
      <c r="C142" s="323">
        <f t="shared" si="19"/>
        <v>0</v>
      </c>
      <c r="D142" s="324">
        <f t="shared" si="21"/>
        <v>0</v>
      </c>
      <c r="E142" s="325">
        <f t="shared" si="20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9"/>
        <v>0</v>
      </c>
      <c r="D143" s="329">
        <f t="shared" si="21"/>
        <v>0</v>
      </c>
      <c r="E143" s="330">
        <f t="shared" si="20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598" t="s">
        <v>155</v>
      </c>
      <c r="B144" s="2599"/>
      <c r="C144" s="1252">
        <f>SUM(C114:C143)</f>
        <v>0</v>
      </c>
      <c r="D144" s="1253">
        <f>SUM(D114:D143)</f>
        <v>0</v>
      </c>
      <c r="E144" s="1254">
        <f>SUM(E114:E143)</f>
        <v>0</v>
      </c>
      <c r="F144" s="1255">
        <f>SUM(F114:F143)</f>
        <v>0</v>
      </c>
      <c r="G144" s="1256">
        <f t="shared" ref="G144:AA144" si="22">SUM(G114:G143)</f>
        <v>0</v>
      </c>
      <c r="H144" s="1255">
        <f t="shared" si="22"/>
        <v>0</v>
      </c>
      <c r="I144" s="1256">
        <f t="shared" si="22"/>
        <v>0</v>
      </c>
      <c r="J144" s="1255">
        <f t="shared" si="22"/>
        <v>0</v>
      </c>
      <c r="K144" s="1256">
        <f t="shared" si="22"/>
        <v>0</v>
      </c>
      <c r="L144" s="1255">
        <f t="shared" si="22"/>
        <v>0</v>
      </c>
      <c r="M144" s="1256">
        <f t="shared" si="22"/>
        <v>0</v>
      </c>
      <c r="N144" s="1255">
        <f t="shared" si="22"/>
        <v>0</v>
      </c>
      <c r="O144" s="1256">
        <f t="shared" si="22"/>
        <v>0</v>
      </c>
      <c r="P144" s="1255">
        <f t="shared" si="22"/>
        <v>0</v>
      </c>
      <c r="Q144" s="1256">
        <f t="shared" si="22"/>
        <v>0</v>
      </c>
      <c r="R144" s="1255">
        <f t="shared" si="22"/>
        <v>0</v>
      </c>
      <c r="S144" s="1256">
        <f t="shared" si="22"/>
        <v>0</v>
      </c>
      <c r="T144" s="1255">
        <f t="shared" si="22"/>
        <v>0</v>
      </c>
      <c r="U144" s="1256">
        <f t="shared" si="22"/>
        <v>0</v>
      </c>
      <c r="V144" s="1255">
        <f t="shared" si="22"/>
        <v>0</v>
      </c>
      <c r="W144" s="1256">
        <f t="shared" si="22"/>
        <v>0</v>
      </c>
      <c r="X144" s="1255">
        <f t="shared" si="22"/>
        <v>0</v>
      </c>
      <c r="Y144" s="1256">
        <f t="shared" si="22"/>
        <v>0</v>
      </c>
      <c r="Z144" s="1257">
        <f t="shared" si="22"/>
        <v>0</v>
      </c>
      <c r="AA144" s="1258">
        <f t="shared" si="22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3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057" t="s">
        <v>146</v>
      </c>
      <c r="C146" s="965">
        <f t="shared" ref="C146:C154" si="24">SUM(D146+E146)</f>
        <v>0</v>
      </c>
      <c r="D146" s="318">
        <f t="shared" ref="D146:D154" si="25">SUM(F146+H146+J146+L146+N146+P146+R146+T146+V146+X146+Z146)</f>
        <v>0</v>
      </c>
      <c r="E146" s="319">
        <f t="shared" si="23"/>
        <v>0</v>
      </c>
      <c r="F146" s="160"/>
      <c r="G146" s="253"/>
      <c r="H146" s="966"/>
      <c r="I146" s="73"/>
      <c r="J146" s="966"/>
      <c r="K146" s="73"/>
      <c r="L146" s="348"/>
      <c r="M146" s="73"/>
      <c r="N146" s="966"/>
      <c r="O146" s="73"/>
      <c r="P146" s="966"/>
      <c r="Q146" s="73"/>
      <c r="R146" s="966"/>
      <c r="S146" s="73"/>
      <c r="T146" s="966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1055" t="s">
        <v>147</v>
      </c>
      <c r="C147" s="965">
        <f t="shared" si="24"/>
        <v>0</v>
      </c>
      <c r="D147" s="318">
        <f t="shared" si="25"/>
        <v>0</v>
      </c>
      <c r="E147" s="319">
        <f t="shared" si="23"/>
        <v>0</v>
      </c>
      <c r="F147" s="160"/>
      <c r="G147" s="253"/>
      <c r="H147" s="966"/>
      <c r="I147" s="73"/>
      <c r="J147" s="966"/>
      <c r="K147" s="73"/>
      <c r="L147" s="348"/>
      <c r="M147" s="73"/>
      <c r="N147" s="966"/>
      <c r="O147" s="73"/>
      <c r="P147" s="966"/>
      <c r="Q147" s="73"/>
      <c r="R147" s="966"/>
      <c r="S147" s="73"/>
      <c r="T147" s="966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1055" t="s">
        <v>148</v>
      </c>
      <c r="C148" s="965">
        <f t="shared" si="24"/>
        <v>0</v>
      </c>
      <c r="D148" s="318">
        <f t="shared" si="25"/>
        <v>0</v>
      </c>
      <c r="E148" s="319">
        <f t="shared" si="23"/>
        <v>0</v>
      </c>
      <c r="F148" s="160"/>
      <c r="G148" s="253"/>
      <c r="H148" s="966"/>
      <c r="I148" s="73"/>
      <c r="J148" s="966"/>
      <c r="K148" s="73"/>
      <c r="L148" s="348"/>
      <c r="M148" s="73"/>
      <c r="N148" s="966"/>
      <c r="O148" s="73"/>
      <c r="P148" s="966"/>
      <c r="Q148" s="73"/>
      <c r="R148" s="966"/>
      <c r="S148" s="73"/>
      <c r="T148" s="966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4"/>
        <v>0</v>
      </c>
      <c r="D149" s="353">
        <f t="shared" si="25"/>
        <v>0</v>
      </c>
      <c r="E149" s="354">
        <f t="shared" si="23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583" t="s">
        <v>157</v>
      </c>
      <c r="B150" s="1144" t="s">
        <v>145</v>
      </c>
      <c r="C150" s="1109">
        <f t="shared" si="24"/>
        <v>0</v>
      </c>
      <c r="D150" s="312">
        <f t="shared" si="25"/>
        <v>0</v>
      </c>
      <c r="E150" s="313">
        <f t="shared" si="23"/>
        <v>0</v>
      </c>
      <c r="F150" s="1250"/>
      <c r="G150" s="1241"/>
      <c r="H150" s="1072"/>
      <c r="I150" s="96"/>
      <c r="J150" s="1072"/>
      <c r="K150" s="96"/>
      <c r="L150" s="1251"/>
      <c r="M150" s="96"/>
      <c r="N150" s="1072"/>
      <c r="O150" s="96"/>
      <c r="P150" s="1072"/>
      <c r="Q150" s="96"/>
      <c r="R150" s="1072"/>
      <c r="S150" s="96"/>
      <c r="T150" s="1072"/>
      <c r="U150" s="96"/>
      <c r="V150" s="1150"/>
      <c r="W150" s="96"/>
      <c r="X150" s="1150"/>
      <c r="Y150" s="96"/>
      <c r="Z150" s="1240"/>
      <c r="AA150" s="316"/>
    </row>
    <row r="151" spans="1:130" ht="16.350000000000001" customHeight="1" x14ac:dyDescent="0.25">
      <c r="A151" s="2380"/>
      <c r="B151" s="1057" t="s">
        <v>146</v>
      </c>
      <c r="C151" s="965">
        <f t="shared" si="24"/>
        <v>0</v>
      </c>
      <c r="D151" s="318">
        <f t="shared" si="25"/>
        <v>0</v>
      </c>
      <c r="E151" s="319">
        <f t="shared" si="23"/>
        <v>0</v>
      </c>
      <c r="F151" s="160"/>
      <c r="G151" s="253"/>
      <c r="H151" s="966"/>
      <c r="I151" s="73"/>
      <c r="J151" s="966"/>
      <c r="K151" s="73"/>
      <c r="L151" s="348"/>
      <c r="M151" s="73"/>
      <c r="N151" s="966"/>
      <c r="O151" s="73"/>
      <c r="P151" s="966"/>
      <c r="Q151" s="73"/>
      <c r="R151" s="966"/>
      <c r="S151" s="73"/>
      <c r="T151" s="966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1055" t="s">
        <v>147</v>
      </c>
      <c r="C152" s="965">
        <f t="shared" si="24"/>
        <v>0</v>
      </c>
      <c r="D152" s="318">
        <f t="shared" si="25"/>
        <v>0</v>
      </c>
      <c r="E152" s="319">
        <f t="shared" si="23"/>
        <v>0</v>
      </c>
      <c r="F152" s="160"/>
      <c r="G152" s="253"/>
      <c r="H152" s="966"/>
      <c r="I152" s="73"/>
      <c r="J152" s="966"/>
      <c r="K152" s="73"/>
      <c r="L152" s="348"/>
      <c r="M152" s="73"/>
      <c r="N152" s="966"/>
      <c r="O152" s="73"/>
      <c r="P152" s="966"/>
      <c r="Q152" s="73"/>
      <c r="R152" s="966"/>
      <c r="S152" s="73"/>
      <c r="T152" s="966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1055" t="s">
        <v>148</v>
      </c>
      <c r="C153" s="965">
        <f t="shared" si="24"/>
        <v>0</v>
      </c>
      <c r="D153" s="318">
        <f t="shared" si="25"/>
        <v>0</v>
      </c>
      <c r="E153" s="319">
        <f t="shared" si="23"/>
        <v>0</v>
      </c>
      <c r="F153" s="160"/>
      <c r="G153" s="253"/>
      <c r="H153" s="966"/>
      <c r="I153" s="73"/>
      <c r="J153" s="966"/>
      <c r="K153" s="73"/>
      <c r="L153" s="348"/>
      <c r="M153" s="73"/>
      <c r="N153" s="966"/>
      <c r="O153" s="73"/>
      <c r="P153" s="966"/>
      <c r="Q153" s="73"/>
      <c r="R153" s="966"/>
      <c r="S153" s="73"/>
      <c r="T153" s="966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431"/>
      <c r="B154" s="1054" t="s">
        <v>149</v>
      </c>
      <c r="C154" s="363">
        <f t="shared" si="24"/>
        <v>0</v>
      </c>
      <c r="D154" s="364">
        <f t="shared" si="25"/>
        <v>0</v>
      </c>
      <c r="E154" s="365">
        <f t="shared" si="23"/>
        <v>0</v>
      </c>
      <c r="F154" s="1112"/>
      <c r="G154" s="1113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1002"/>
      <c r="W154" s="368"/>
      <c r="X154" s="1002"/>
      <c r="Y154" s="368"/>
      <c r="Z154" s="371"/>
      <c r="AA154" s="372"/>
    </row>
    <row r="155" spans="1:130" ht="16.350000000000001" customHeight="1" x14ac:dyDescent="0.25">
      <c r="A155" s="2598" t="s">
        <v>155</v>
      </c>
      <c r="B155" s="2599"/>
      <c r="C155" s="1252">
        <f>SUM(C145:C154)</f>
        <v>0</v>
      </c>
      <c r="D155" s="1253">
        <f>SUM(D145:D154)</f>
        <v>0</v>
      </c>
      <c r="E155" s="1254">
        <f>SUM(E145:E154)</f>
        <v>0</v>
      </c>
      <c r="F155" s="1252">
        <f>SUM(F145:F154)</f>
        <v>0</v>
      </c>
      <c r="G155" s="1256">
        <f t="shared" ref="G155:AA155" si="26">SUM(G145:G154)</f>
        <v>0</v>
      </c>
      <c r="H155" s="1252">
        <f t="shared" si="26"/>
        <v>0</v>
      </c>
      <c r="I155" s="1256">
        <f t="shared" si="26"/>
        <v>0</v>
      </c>
      <c r="J155" s="1252">
        <f t="shared" si="26"/>
        <v>0</v>
      </c>
      <c r="K155" s="1256">
        <f t="shared" si="26"/>
        <v>0</v>
      </c>
      <c r="L155" s="1252">
        <f t="shared" si="26"/>
        <v>0</v>
      </c>
      <c r="M155" s="1256">
        <f t="shared" si="26"/>
        <v>0</v>
      </c>
      <c r="N155" s="1252">
        <f t="shared" si="26"/>
        <v>0</v>
      </c>
      <c r="O155" s="1256">
        <f t="shared" si="26"/>
        <v>0</v>
      </c>
      <c r="P155" s="1252">
        <f t="shared" si="26"/>
        <v>0</v>
      </c>
      <c r="Q155" s="1256">
        <f t="shared" si="26"/>
        <v>0</v>
      </c>
      <c r="R155" s="1252">
        <f t="shared" si="26"/>
        <v>0</v>
      </c>
      <c r="S155" s="1256">
        <f t="shared" si="26"/>
        <v>0</v>
      </c>
      <c r="T155" s="1252">
        <f t="shared" si="26"/>
        <v>0</v>
      </c>
      <c r="U155" s="1256">
        <f t="shared" si="26"/>
        <v>0</v>
      </c>
      <c r="V155" s="1252">
        <f t="shared" si="26"/>
        <v>0</v>
      </c>
      <c r="W155" s="1256">
        <f t="shared" si="26"/>
        <v>0</v>
      </c>
      <c r="X155" s="1252">
        <f t="shared" si="26"/>
        <v>0</v>
      </c>
      <c r="Y155" s="1256">
        <f t="shared" si="26"/>
        <v>0</v>
      </c>
      <c r="Z155" s="1259">
        <f t="shared" si="26"/>
        <v>0</v>
      </c>
      <c r="AA155" s="1258">
        <f t="shared" si="26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554" t="s">
        <v>21</v>
      </c>
      <c r="B157" s="2552"/>
      <c r="C157" s="2583" t="s">
        <v>64</v>
      </c>
      <c r="D157" s="2554"/>
      <c r="E157" s="2552"/>
      <c r="F157" s="2575" t="s">
        <v>28</v>
      </c>
      <c r="G157" s="2588"/>
      <c r="H157" s="2588"/>
      <c r="I157" s="2588"/>
      <c r="J157" s="2588"/>
      <c r="K157" s="2588"/>
      <c r="L157" s="2588"/>
      <c r="M157" s="2588"/>
      <c r="N157" s="2588"/>
      <c r="O157" s="2588"/>
      <c r="P157" s="2588"/>
      <c r="Q157" s="2588"/>
      <c r="R157" s="2588"/>
      <c r="S157" s="2588"/>
      <c r="T157" s="2588"/>
      <c r="U157" s="2588"/>
      <c r="V157" s="2588"/>
      <c r="W157" s="2588"/>
      <c r="X157" s="2588"/>
      <c r="Y157" s="2588"/>
      <c r="Z157" s="2588"/>
      <c r="AA157" s="2588"/>
      <c r="AB157" s="2588"/>
      <c r="AC157" s="2588"/>
      <c r="AD157" s="2588"/>
      <c r="AE157" s="2588"/>
      <c r="AF157" s="2588"/>
      <c r="AG157" s="2588"/>
      <c r="AH157" s="2588"/>
      <c r="AI157" s="2588"/>
      <c r="AJ157" s="2588"/>
      <c r="AK157" s="2588"/>
      <c r="AL157" s="2588"/>
      <c r="AM157" s="2576"/>
    </row>
    <row r="158" spans="1:130" ht="16.350000000000001" customHeight="1" x14ac:dyDescent="0.25">
      <c r="A158" s="2228"/>
      <c r="B158" s="2204"/>
      <c r="C158" s="2431"/>
      <c r="D158" s="2259"/>
      <c r="E158" s="2527"/>
      <c r="F158" s="2575" t="s">
        <v>159</v>
      </c>
      <c r="G158" s="2576"/>
      <c r="H158" s="2575" t="s">
        <v>160</v>
      </c>
      <c r="I158" s="2576"/>
      <c r="J158" s="2575" t="s">
        <v>137</v>
      </c>
      <c r="K158" s="2576"/>
      <c r="L158" s="2602" t="s">
        <v>138</v>
      </c>
      <c r="M158" s="2603"/>
      <c r="N158" s="2603" t="s">
        <v>139</v>
      </c>
      <c r="O158" s="2604"/>
      <c r="P158" s="2575" t="s">
        <v>161</v>
      </c>
      <c r="Q158" s="2576"/>
      <c r="R158" s="2588" t="s">
        <v>162</v>
      </c>
      <c r="S158" s="2576"/>
      <c r="T158" s="2588" t="s">
        <v>163</v>
      </c>
      <c r="U158" s="2576"/>
      <c r="V158" s="2575" t="s">
        <v>164</v>
      </c>
      <c r="W158" s="2576"/>
      <c r="X158" s="2588" t="s">
        <v>165</v>
      </c>
      <c r="Y158" s="2576"/>
      <c r="Z158" s="2605" t="s">
        <v>166</v>
      </c>
      <c r="AA158" s="2601"/>
      <c r="AB158" s="2605" t="s">
        <v>167</v>
      </c>
      <c r="AC158" s="2601"/>
      <c r="AD158" s="2605" t="s">
        <v>168</v>
      </c>
      <c r="AE158" s="2601"/>
      <c r="AF158" s="2605" t="s">
        <v>141</v>
      </c>
      <c r="AG158" s="2601"/>
      <c r="AH158" s="2605" t="s">
        <v>169</v>
      </c>
      <c r="AI158" s="2601"/>
      <c r="AJ158" s="2605" t="s">
        <v>170</v>
      </c>
      <c r="AK158" s="2601"/>
      <c r="AL158" s="2600" t="s">
        <v>143</v>
      </c>
      <c r="AM158" s="2601"/>
    </row>
    <row r="159" spans="1:130" ht="16.350000000000001" customHeight="1" x14ac:dyDescent="0.25">
      <c r="A159" s="2259"/>
      <c r="B159" s="2527"/>
      <c r="C159" s="1217" t="s">
        <v>17</v>
      </c>
      <c r="D159" s="1260" t="s">
        <v>18</v>
      </c>
      <c r="E159" s="1051" t="s">
        <v>19</v>
      </c>
      <c r="F159" s="1261" t="s">
        <v>18</v>
      </c>
      <c r="G159" s="1051" t="s">
        <v>19</v>
      </c>
      <c r="H159" s="1261" t="s">
        <v>18</v>
      </c>
      <c r="I159" s="1051" t="s">
        <v>19</v>
      </c>
      <c r="J159" s="1261" t="s">
        <v>18</v>
      </c>
      <c r="K159" s="1051" t="s">
        <v>19</v>
      </c>
      <c r="L159" s="1220" t="s">
        <v>18</v>
      </c>
      <c r="M159" s="380" t="s">
        <v>19</v>
      </c>
      <c r="N159" s="1233" t="s">
        <v>18</v>
      </c>
      <c r="O159" s="1248" t="s">
        <v>19</v>
      </c>
      <c r="P159" s="1233" t="s">
        <v>18</v>
      </c>
      <c r="Q159" s="1248" t="s">
        <v>19</v>
      </c>
      <c r="R159" s="1218" t="s">
        <v>18</v>
      </c>
      <c r="S159" s="1105" t="s">
        <v>19</v>
      </c>
      <c r="T159" s="1218" t="s">
        <v>18</v>
      </c>
      <c r="U159" s="1105" t="s">
        <v>19</v>
      </c>
      <c r="V159" s="1220" t="s">
        <v>18</v>
      </c>
      <c r="W159" s="1105" t="s">
        <v>19</v>
      </c>
      <c r="X159" s="1218" t="s">
        <v>18</v>
      </c>
      <c r="Y159" s="1105" t="s">
        <v>19</v>
      </c>
      <c r="Z159" s="1262" t="s">
        <v>18</v>
      </c>
      <c r="AA159" s="1114" t="s">
        <v>19</v>
      </c>
      <c r="AB159" s="1262" t="s">
        <v>18</v>
      </c>
      <c r="AC159" s="1114" t="s">
        <v>19</v>
      </c>
      <c r="AD159" s="1262" t="s">
        <v>18</v>
      </c>
      <c r="AE159" s="1114" t="s">
        <v>19</v>
      </c>
      <c r="AF159" s="1262" t="s">
        <v>18</v>
      </c>
      <c r="AG159" s="1114" t="s">
        <v>19</v>
      </c>
      <c r="AH159" s="1262" t="s">
        <v>18</v>
      </c>
      <c r="AI159" s="1114" t="s">
        <v>19</v>
      </c>
      <c r="AJ159" s="1262" t="s">
        <v>18</v>
      </c>
      <c r="AK159" s="1114" t="s">
        <v>19</v>
      </c>
      <c r="AL159" s="1249" t="s">
        <v>18</v>
      </c>
      <c r="AM159" s="1114" t="s">
        <v>19</v>
      </c>
    </row>
    <row r="160" spans="1:130" ht="16.350000000000001" customHeight="1" x14ac:dyDescent="0.25">
      <c r="A160" s="2569" t="s">
        <v>171</v>
      </c>
      <c r="B160" s="1154" t="s">
        <v>172</v>
      </c>
      <c r="C160" s="1109">
        <f t="shared" ref="C160:C165" si="27">SUM(D160+E160)</f>
        <v>0</v>
      </c>
      <c r="D160" s="312">
        <f>SUM(F160+H160+J160+L160+N160+P160+R160+T160+V160+X160+Z160+AB160+AD160+AF160+AH160+AJ160+AL160)</f>
        <v>0</v>
      </c>
      <c r="E160" s="1263">
        <f t="shared" ref="D160:E164" si="28">SUM(G160+I160+K160+M160+O160+Q160+S160+U160+W160+Y160+AA160+AC160+AE160+AG160+AI160+AK160+AM160)</f>
        <v>0</v>
      </c>
      <c r="F160" s="1250"/>
      <c r="G160" s="96"/>
      <c r="H160" s="1072"/>
      <c r="I160" s="96"/>
      <c r="J160" s="1072"/>
      <c r="K160" s="96"/>
      <c r="L160" s="1072"/>
      <c r="M160" s="385"/>
      <c r="N160" s="385"/>
      <c r="O160" s="96"/>
      <c r="P160" s="1072"/>
      <c r="Q160" s="96"/>
      <c r="R160" s="1250"/>
      <c r="S160" s="96"/>
      <c r="T160" s="1250"/>
      <c r="U160" s="96"/>
      <c r="V160" s="1072"/>
      <c r="W160" s="96"/>
      <c r="X160" s="1250"/>
      <c r="Y160" s="96"/>
      <c r="Z160" s="1115"/>
      <c r="AA160" s="316"/>
      <c r="AB160" s="1115"/>
      <c r="AC160" s="316"/>
      <c r="AD160" s="1115"/>
      <c r="AE160" s="316"/>
      <c r="AF160" s="1115"/>
      <c r="AG160" s="316"/>
      <c r="AH160" s="1115"/>
      <c r="AI160" s="316"/>
      <c r="AJ160" s="1115"/>
      <c r="AK160" s="316"/>
      <c r="AL160" s="1264"/>
      <c r="AM160" s="316"/>
    </row>
    <row r="161" spans="1:130" ht="16.350000000000001" customHeight="1" x14ac:dyDescent="0.25">
      <c r="A161" s="2223"/>
      <c r="B161" s="388" t="s">
        <v>173</v>
      </c>
      <c r="C161" s="965">
        <f t="shared" si="27"/>
        <v>0</v>
      </c>
      <c r="D161" s="318">
        <f t="shared" si="28"/>
        <v>0</v>
      </c>
      <c r="E161" s="252">
        <f t="shared" si="28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526"/>
      <c r="B162" s="392" t="s">
        <v>174</v>
      </c>
      <c r="C162" s="363">
        <f t="shared" si="27"/>
        <v>0</v>
      </c>
      <c r="D162" s="364">
        <f t="shared" si="28"/>
        <v>0</v>
      </c>
      <c r="E162" s="1116">
        <f t="shared" si="28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569" t="s">
        <v>175</v>
      </c>
      <c r="B163" s="1154" t="s">
        <v>172</v>
      </c>
      <c r="C163" s="1109">
        <f t="shared" si="27"/>
        <v>0</v>
      </c>
      <c r="D163" s="312">
        <f t="shared" si="28"/>
        <v>0</v>
      </c>
      <c r="E163" s="1263">
        <f t="shared" si="28"/>
        <v>0</v>
      </c>
      <c r="F163" s="1250"/>
      <c r="G163" s="96"/>
      <c r="H163" s="1072"/>
      <c r="I163" s="96"/>
      <c r="J163" s="1072"/>
      <c r="K163" s="96"/>
      <c r="L163" s="1072"/>
      <c r="M163" s="385"/>
      <c r="N163" s="385"/>
      <c r="O163" s="96"/>
      <c r="P163" s="1072"/>
      <c r="Q163" s="96"/>
      <c r="R163" s="1250"/>
      <c r="S163" s="96"/>
      <c r="T163" s="1250"/>
      <c r="U163" s="96"/>
      <c r="V163" s="1072"/>
      <c r="W163" s="96"/>
      <c r="X163" s="1250"/>
      <c r="Y163" s="96"/>
      <c r="Z163" s="1115"/>
      <c r="AA163" s="316"/>
      <c r="AB163" s="1115"/>
      <c r="AC163" s="316"/>
      <c r="AD163" s="1115"/>
      <c r="AE163" s="316"/>
      <c r="AF163" s="1115"/>
      <c r="AG163" s="316"/>
      <c r="AH163" s="1115"/>
      <c r="AI163" s="316"/>
      <c r="AJ163" s="1115"/>
      <c r="AK163" s="316"/>
      <c r="AL163" s="1264"/>
      <c r="AM163" s="316"/>
    </row>
    <row r="164" spans="1:130" ht="16.350000000000001" customHeight="1" x14ac:dyDescent="0.25">
      <c r="A164" s="2223"/>
      <c r="B164" s="388" t="s">
        <v>173</v>
      </c>
      <c r="C164" s="965">
        <f t="shared" si="27"/>
        <v>0</v>
      </c>
      <c r="D164" s="318">
        <f t="shared" si="28"/>
        <v>0</v>
      </c>
      <c r="E164" s="252">
        <f t="shared" si="28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526"/>
      <c r="B165" s="392" t="s">
        <v>174</v>
      </c>
      <c r="C165" s="363">
        <f t="shared" si="27"/>
        <v>0</v>
      </c>
      <c r="D165" s="364">
        <f>SUM(F165+H165+J165+L165+N165+P165+R165+T165+V165+X165+Z165+AB165+AD165+AF165+AH165+AJ165+AL165)</f>
        <v>0</v>
      </c>
      <c r="E165" s="1116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572" t="s">
        <v>25</v>
      </c>
      <c r="B167" s="2572" t="s">
        <v>26</v>
      </c>
      <c r="C167" s="2583" t="s">
        <v>64</v>
      </c>
      <c r="D167" s="2554"/>
      <c r="E167" s="2552"/>
      <c r="F167" s="2575" t="s">
        <v>28</v>
      </c>
      <c r="G167" s="2588"/>
      <c r="H167" s="2588"/>
      <c r="I167" s="2588"/>
      <c r="J167" s="2588"/>
      <c r="K167" s="2588"/>
      <c r="L167" s="2588"/>
      <c r="M167" s="2588"/>
      <c r="N167" s="2588"/>
      <c r="O167" s="257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431"/>
      <c r="D168" s="2259"/>
      <c r="E168" s="2527"/>
      <c r="F168" s="2575" t="s">
        <v>168</v>
      </c>
      <c r="G168" s="2576"/>
      <c r="H168" s="2575" t="s">
        <v>141</v>
      </c>
      <c r="I168" s="2576"/>
      <c r="J168" s="2575" t="s">
        <v>169</v>
      </c>
      <c r="K168" s="2576"/>
      <c r="L168" s="2575" t="s">
        <v>170</v>
      </c>
      <c r="M168" s="2576"/>
      <c r="N168" s="2575" t="s">
        <v>143</v>
      </c>
      <c r="O168" s="2576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1217" t="s">
        <v>17</v>
      </c>
      <c r="D169" s="1260" t="s">
        <v>18</v>
      </c>
      <c r="E169" s="1051" t="s">
        <v>19</v>
      </c>
      <c r="F169" s="1261" t="s">
        <v>18</v>
      </c>
      <c r="G169" s="1051" t="s">
        <v>19</v>
      </c>
      <c r="H169" s="1261" t="s">
        <v>18</v>
      </c>
      <c r="I169" s="1051" t="s">
        <v>19</v>
      </c>
      <c r="J169" s="1261" t="s">
        <v>18</v>
      </c>
      <c r="K169" s="1051" t="s">
        <v>19</v>
      </c>
      <c r="L169" s="1261" t="s">
        <v>18</v>
      </c>
      <c r="M169" s="1051" t="s">
        <v>19</v>
      </c>
      <c r="N169" s="1261" t="s">
        <v>18</v>
      </c>
      <c r="O169" s="1051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572" t="s">
        <v>177</v>
      </c>
      <c r="B170" s="1154" t="s">
        <v>178</v>
      </c>
      <c r="C170" s="1109">
        <f t="shared" ref="C170:C175" si="29">SUM(D170+E170)</f>
        <v>0</v>
      </c>
      <c r="D170" s="312">
        <f>SUM(F170+H170+J170+L170+N170)</f>
        <v>0</v>
      </c>
      <c r="E170" s="1263">
        <f t="shared" ref="D170:E175" si="30">SUM(G170+I170+K170+M170+O170)</f>
        <v>0</v>
      </c>
      <c r="F170" s="1250"/>
      <c r="G170" s="396"/>
      <c r="H170" s="1072"/>
      <c r="I170" s="96"/>
      <c r="J170" s="1250"/>
      <c r="K170" s="396"/>
      <c r="L170" s="1072"/>
      <c r="M170" s="96"/>
      <c r="N170" s="1250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9"/>
        <v>0</v>
      </c>
      <c r="D171" s="353">
        <f t="shared" si="30"/>
        <v>0</v>
      </c>
      <c r="E171" s="398">
        <f t="shared" si="30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9"/>
        <v>0</v>
      </c>
      <c r="D172" s="329">
        <f t="shared" si="30"/>
        <v>0</v>
      </c>
      <c r="E172" s="256">
        <f t="shared" si="30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572" t="s">
        <v>181</v>
      </c>
      <c r="B173" s="1156" t="s">
        <v>178</v>
      </c>
      <c r="C173" s="1109">
        <f t="shared" si="29"/>
        <v>0</v>
      </c>
      <c r="D173" s="312">
        <f t="shared" si="30"/>
        <v>0</v>
      </c>
      <c r="E173" s="1263">
        <f t="shared" si="30"/>
        <v>0</v>
      </c>
      <c r="F173" s="1072"/>
      <c r="G173" s="96"/>
      <c r="H173" s="1072"/>
      <c r="I173" s="396"/>
      <c r="J173" s="1072"/>
      <c r="K173" s="96"/>
      <c r="L173" s="1250"/>
      <c r="M173" s="396"/>
      <c r="N173" s="1072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9"/>
        <v>0</v>
      </c>
      <c r="D174" s="324">
        <f t="shared" si="30"/>
        <v>0</v>
      </c>
      <c r="E174" s="404">
        <f t="shared" si="30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9"/>
        <v>0</v>
      </c>
      <c r="D175" s="326">
        <f t="shared" si="30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610" t="s">
        <v>182</v>
      </c>
      <c r="B176" s="2610"/>
      <c r="C176" s="2610"/>
      <c r="D176" s="2610"/>
      <c r="E176" s="2610"/>
      <c r="F176" s="2610"/>
      <c r="G176" s="2610"/>
      <c r="H176" s="2610"/>
      <c r="I176" s="2610"/>
      <c r="J176" s="2610"/>
      <c r="K176" s="2610"/>
      <c r="L176" s="2610"/>
      <c r="M176" s="2610"/>
      <c r="N176" s="2610"/>
      <c r="O176" s="2610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583" t="s">
        <v>183</v>
      </c>
      <c r="B177" s="2552"/>
      <c r="C177" s="2583" t="s">
        <v>64</v>
      </c>
      <c r="D177" s="2554"/>
      <c r="E177" s="2552"/>
      <c r="F177" s="2575" t="s">
        <v>28</v>
      </c>
      <c r="G177" s="2588"/>
      <c r="H177" s="2588"/>
      <c r="I177" s="2588"/>
      <c r="J177" s="2588"/>
      <c r="K177" s="2588"/>
      <c r="L177" s="2588"/>
      <c r="M177" s="2588"/>
      <c r="N177" s="2588"/>
      <c r="O177" s="2588"/>
      <c r="P177" s="2588"/>
      <c r="Q177" s="2576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431"/>
      <c r="D178" s="2259"/>
      <c r="E178" s="2527"/>
      <c r="F178" s="2575" t="s">
        <v>141</v>
      </c>
      <c r="G178" s="2576"/>
      <c r="H178" s="2575" t="s">
        <v>169</v>
      </c>
      <c r="I178" s="2576"/>
      <c r="J178" s="2575" t="s">
        <v>170</v>
      </c>
      <c r="K178" s="2576"/>
      <c r="L178" s="2575" t="s">
        <v>184</v>
      </c>
      <c r="M178" s="2576"/>
      <c r="N178" s="2575" t="s">
        <v>185</v>
      </c>
      <c r="O178" s="2576"/>
      <c r="P178" s="2575" t="s">
        <v>186</v>
      </c>
      <c r="Q178" s="2576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431"/>
      <c r="B179" s="2527"/>
      <c r="C179" s="1217" t="s">
        <v>17</v>
      </c>
      <c r="D179" s="1260" t="s">
        <v>18</v>
      </c>
      <c r="E179" s="1051" t="s">
        <v>19</v>
      </c>
      <c r="F179" s="1261" t="s">
        <v>18</v>
      </c>
      <c r="G179" s="1051" t="s">
        <v>19</v>
      </c>
      <c r="H179" s="1261" t="s">
        <v>18</v>
      </c>
      <c r="I179" s="1051" t="s">
        <v>19</v>
      </c>
      <c r="J179" s="1261" t="s">
        <v>18</v>
      </c>
      <c r="K179" s="1265" t="s">
        <v>19</v>
      </c>
      <c r="L179" s="1261" t="s">
        <v>18</v>
      </c>
      <c r="M179" s="1051" t="s">
        <v>19</v>
      </c>
      <c r="N179" s="1261" t="s">
        <v>18</v>
      </c>
      <c r="O179" s="1051" t="s">
        <v>19</v>
      </c>
      <c r="P179" s="1261" t="s">
        <v>18</v>
      </c>
      <c r="Q179" s="1265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606" t="s">
        <v>187</v>
      </c>
      <c r="B180" s="2607"/>
      <c r="C180" s="1109">
        <f>SUM(D180+E180)</f>
        <v>16</v>
      </c>
      <c r="D180" s="312">
        <f t="shared" ref="D180:E182" si="31">SUM(F180+H180+J180+L180+N180+P180)</f>
        <v>4</v>
      </c>
      <c r="E180" s="1263">
        <f t="shared" si="31"/>
        <v>12</v>
      </c>
      <c r="F180" s="1250">
        <v>2</v>
      </c>
      <c r="G180" s="396">
        <v>3</v>
      </c>
      <c r="H180" s="1072">
        <v>0</v>
      </c>
      <c r="I180" s="96">
        <v>3</v>
      </c>
      <c r="J180" s="1250">
        <v>2</v>
      </c>
      <c r="K180" s="96">
        <v>0</v>
      </c>
      <c r="L180" s="1250">
        <v>0</v>
      </c>
      <c r="M180" s="396">
        <v>4</v>
      </c>
      <c r="N180" s="1072">
        <v>0</v>
      </c>
      <c r="O180" s="96">
        <v>0</v>
      </c>
      <c r="P180" s="1250">
        <v>0</v>
      </c>
      <c r="Q180" s="96">
        <v>2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88</v>
      </c>
      <c r="D181" s="324">
        <f t="shared" si="31"/>
        <v>55</v>
      </c>
      <c r="E181" s="398">
        <f t="shared" si="31"/>
        <v>33</v>
      </c>
      <c r="F181" s="355">
        <v>16</v>
      </c>
      <c r="G181" s="399">
        <v>6</v>
      </c>
      <c r="H181" s="357">
        <v>10</v>
      </c>
      <c r="I181" s="358">
        <v>5</v>
      </c>
      <c r="J181" s="355">
        <v>16</v>
      </c>
      <c r="K181" s="358">
        <v>4</v>
      </c>
      <c r="L181" s="355">
        <v>7</v>
      </c>
      <c r="M181" s="399">
        <v>10</v>
      </c>
      <c r="N181" s="357">
        <v>4</v>
      </c>
      <c r="O181" s="358">
        <v>2</v>
      </c>
      <c r="P181" s="355">
        <v>2</v>
      </c>
      <c r="Q181" s="358">
        <v>6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33</v>
      </c>
      <c r="D182" s="324">
        <f t="shared" si="31"/>
        <v>14</v>
      </c>
      <c r="E182" s="404">
        <f t="shared" si="31"/>
        <v>19</v>
      </c>
      <c r="F182" s="165">
        <v>2</v>
      </c>
      <c r="G182" s="169">
        <v>2</v>
      </c>
      <c r="H182" s="82">
        <v>6</v>
      </c>
      <c r="I182" s="83">
        <v>6</v>
      </c>
      <c r="J182" s="165">
        <v>3</v>
      </c>
      <c r="K182" s="83">
        <v>4</v>
      </c>
      <c r="L182" s="165">
        <v>2</v>
      </c>
      <c r="M182" s="169">
        <v>2</v>
      </c>
      <c r="N182" s="82">
        <v>0</v>
      </c>
      <c r="O182" s="83">
        <v>4</v>
      </c>
      <c r="P182" s="165">
        <v>1</v>
      </c>
      <c r="Q182" s="83">
        <v>1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08" t="s">
        <v>190</v>
      </c>
      <c r="B183" s="2609"/>
      <c r="C183" s="499"/>
      <c r="D183" s="500"/>
      <c r="E183" s="1157"/>
      <c r="F183" s="501"/>
      <c r="G183" s="502"/>
      <c r="H183" s="503"/>
      <c r="I183" s="504"/>
      <c r="J183" s="1158"/>
      <c r="K183" s="1159"/>
      <c r="L183" s="501"/>
      <c r="M183" s="502"/>
      <c r="N183" s="503"/>
      <c r="O183" s="504"/>
      <c r="P183" s="1158"/>
      <c r="Q183" s="1159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575" t="s">
        <v>64</v>
      </c>
      <c r="B184" s="2576"/>
      <c r="C184" s="1221">
        <f>SUM(C180:C182)</f>
        <v>137</v>
      </c>
      <c r="D184" s="1266">
        <f>SUM(D180:D182)</f>
        <v>73</v>
      </c>
      <c r="E184" s="1222">
        <f>SUM(E180:E182)</f>
        <v>64</v>
      </c>
      <c r="F184" s="1221">
        <f>SUM(F180:F182)</f>
        <v>20</v>
      </c>
      <c r="G184" s="1222">
        <f t="shared" ref="G184:Q184" si="32">SUM(G180:G182)</f>
        <v>11</v>
      </c>
      <c r="H184" s="1221">
        <f t="shared" si="32"/>
        <v>16</v>
      </c>
      <c r="I184" s="1222">
        <f t="shared" si="32"/>
        <v>14</v>
      </c>
      <c r="J184" s="1221">
        <f t="shared" si="32"/>
        <v>21</v>
      </c>
      <c r="K184" s="1222">
        <f t="shared" si="32"/>
        <v>8</v>
      </c>
      <c r="L184" s="1221">
        <f t="shared" si="32"/>
        <v>9</v>
      </c>
      <c r="M184" s="1222">
        <f t="shared" si="32"/>
        <v>16</v>
      </c>
      <c r="N184" s="1221">
        <f t="shared" si="32"/>
        <v>4</v>
      </c>
      <c r="O184" s="1222">
        <f t="shared" si="32"/>
        <v>6</v>
      </c>
      <c r="P184" s="1221">
        <f t="shared" si="32"/>
        <v>3</v>
      </c>
      <c r="Q184" s="1225">
        <f t="shared" si="32"/>
        <v>9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1267"/>
      <c r="N185" s="1267"/>
      <c r="O185" s="1267"/>
      <c r="P185" s="126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583" t="s">
        <v>193</v>
      </c>
      <c r="B187" s="2388"/>
      <c r="C187" s="2611" t="s">
        <v>113</v>
      </c>
      <c r="D187" s="2302"/>
      <c r="E187" s="2303"/>
      <c r="F187" s="2612" t="s">
        <v>28</v>
      </c>
      <c r="G187" s="2613"/>
      <c r="H187" s="2613"/>
      <c r="I187" s="2613"/>
      <c r="J187" s="2613"/>
      <c r="K187" s="2613"/>
      <c r="L187" s="2613"/>
      <c r="M187" s="2613"/>
      <c r="N187" s="2613"/>
      <c r="O187" s="2613"/>
      <c r="P187" s="2613"/>
      <c r="Q187" s="2614"/>
    </row>
    <row r="188" spans="1:130" ht="16.350000000000001" customHeight="1" x14ac:dyDescent="0.25">
      <c r="A188" s="2380"/>
      <c r="B188" s="2204"/>
      <c r="C188" s="2304"/>
      <c r="D188" s="2305"/>
      <c r="E188" s="2306"/>
      <c r="F188" s="2615" t="s">
        <v>114</v>
      </c>
      <c r="G188" s="2604"/>
      <c r="H188" s="2615" t="s">
        <v>115</v>
      </c>
      <c r="I188" s="2604"/>
      <c r="J188" s="2615" t="s">
        <v>116</v>
      </c>
      <c r="K188" s="2604"/>
      <c r="L188" s="2615" t="s">
        <v>117</v>
      </c>
      <c r="M188" s="2604"/>
      <c r="N188" s="2615" t="s">
        <v>118</v>
      </c>
      <c r="O188" s="2604"/>
      <c r="P188" s="2230" t="s">
        <v>194</v>
      </c>
      <c r="Q188" s="2312"/>
    </row>
    <row r="189" spans="1:130" ht="16.350000000000001" customHeight="1" x14ac:dyDescent="0.25">
      <c r="A189" s="2431"/>
      <c r="B189" s="2527"/>
      <c r="C189" s="587" t="s">
        <v>17</v>
      </c>
      <c r="D189" s="1233" t="s">
        <v>18</v>
      </c>
      <c r="E189" s="1058" t="s">
        <v>19</v>
      </c>
      <c r="F189" s="1059" t="s">
        <v>18</v>
      </c>
      <c r="G189" s="1248" t="s">
        <v>19</v>
      </c>
      <c r="H189" s="1059" t="s">
        <v>18</v>
      </c>
      <c r="I189" s="1248" t="s">
        <v>19</v>
      </c>
      <c r="J189" s="1059" t="s">
        <v>18</v>
      </c>
      <c r="K189" s="1248" t="s">
        <v>19</v>
      </c>
      <c r="L189" s="1059" t="s">
        <v>18</v>
      </c>
      <c r="M189" s="1248" t="s">
        <v>19</v>
      </c>
      <c r="N189" s="1059" t="s">
        <v>18</v>
      </c>
      <c r="O189" s="1248" t="s">
        <v>19</v>
      </c>
      <c r="P189" s="1059" t="s">
        <v>18</v>
      </c>
      <c r="Q189" s="1248" t="s">
        <v>19</v>
      </c>
    </row>
    <row r="190" spans="1:130" ht="16.350000000000001" customHeight="1" x14ac:dyDescent="0.25">
      <c r="A190" s="2616" t="s">
        <v>195</v>
      </c>
      <c r="B190" s="2617"/>
      <c r="C190" s="935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3">SUM(F191+H191+J191+L191+N191+P191)</f>
        <v>0</v>
      </c>
      <c r="E191" s="420">
        <f t="shared" si="33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446" t="s">
        <v>197</v>
      </c>
      <c r="B192" s="2532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4">SUM(F190:F191)</f>
        <v>0</v>
      </c>
      <c r="G192" s="327">
        <f t="shared" si="34"/>
        <v>0</v>
      </c>
      <c r="H192" s="258">
        <f t="shared" si="34"/>
        <v>0</v>
      </c>
      <c r="I192" s="327">
        <f t="shared" si="34"/>
        <v>0</v>
      </c>
      <c r="J192" s="258">
        <f t="shared" si="34"/>
        <v>0</v>
      </c>
      <c r="K192" s="327">
        <f t="shared" si="34"/>
        <v>0</v>
      </c>
      <c r="L192" s="258">
        <f t="shared" si="34"/>
        <v>0</v>
      </c>
      <c r="M192" s="327">
        <f t="shared" si="34"/>
        <v>0</v>
      </c>
      <c r="N192" s="258">
        <f t="shared" si="34"/>
        <v>0</v>
      </c>
      <c r="O192" s="327">
        <f t="shared" si="34"/>
        <v>0</v>
      </c>
      <c r="P192" s="258">
        <f t="shared" si="34"/>
        <v>0</v>
      </c>
      <c r="Q192" s="327">
        <f t="shared" si="34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618" t="s">
        <v>199</v>
      </c>
      <c r="B194" s="2457"/>
      <c r="C194" s="2619" t="s">
        <v>64</v>
      </c>
      <c r="D194" s="2463"/>
      <c r="E194" s="2464"/>
      <c r="F194" s="2620" t="s">
        <v>28</v>
      </c>
      <c r="G194" s="2620"/>
      <c r="H194" s="2620"/>
      <c r="I194" s="2620"/>
      <c r="J194" s="2620"/>
      <c r="K194" s="2620"/>
      <c r="L194" s="2620"/>
      <c r="M194" s="2620"/>
      <c r="N194" s="2620"/>
      <c r="O194" s="2620"/>
      <c r="P194" s="2620"/>
      <c r="Q194" s="2620"/>
      <c r="R194" s="2620"/>
      <c r="S194" s="2620"/>
      <c r="T194" s="2620"/>
      <c r="U194" s="2620"/>
      <c r="V194" s="2620"/>
      <c r="W194" s="2620"/>
      <c r="X194" s="2620"/>
      <c r="Y194" s="2620"/>
      <c r="Z194" s="2620"/>
      <c r="AA194" s="2620"/>
      <c r="AB194" s="2620"/>
      <c r="AC194" s="2621"/>
      <c r="AD194" s="2478" t="s">
        <v>200</v>
      </c>
      <c r="AE194" s="2479"/>
    </row>
    <row r="195" spans="1:130" ht="21" customHeight="1" x14ac:dyDescent="0.25">
      <c r="A195" s="2458"/>
      <c r="B195" s="2318"/>
      <c r="C195" s="2465"/>
      <c r="D195" s="2325"/>
      <c r="E195" s="2537"/>
      <c r="F195" s="2628" t="s">
        <v>201</v>
      </c>
      <c r="G195" s="2629"/>
      <c r="H195" s="2460" t="s">
        <v>202</v>
      </c>
      <c r="I195" s="2535"/>
      <c r="J195" s="2460" t="s">
        <v>203</v>
      </c>
      <c r="K195" s="2535"/>
      <c r="L195" s="2460" t="s">
        <v>204</v>
      </c>
      <c r="M195" s="2535"/>
      <c r="N195" s="2460" t="s">
        <v>205</v>
      </c>
      <c r="O195" s="2535"/>
      <c r="P195" s="2460" t="s">
        <v>206</v>
      </c>
      <c r="Q195" s="2535"/>
      <c r="R195" s="2460" t="s">
        <v>207</v>
      </c>
      <c r="S195" s="2535"/>
      <c r="T195" s="2622" t="s">
        <v>208</v>
      </c>
      <c r="U195" s="2622"/>
      <c r="V195" s="2622" t="s">
        <v>209</v>
      </c>
      <c r="W195" s="2622"/>
      <c r="X195" s="2622" t="s">
        <v>210</v>
      </c>
      <c r="Y195" s="2622"/>
      <c r="Z195" s="2615" t="s">
        <v>114</v>
      </c>
      <c r="AA195" s="2604"/>
      <c r="AB195" s="2615" t="s">
        <v>115</v>
      </c>
      <c r="AC195" s="2623"/>
      <c r="AD195" s="2342"/>
      <c r="AE195" s="2541"/>
    </row>
    <row r="196" spans="1:130" ht="16.350000000000001" customHeight="1" x14ac:dyDescent="0.25">
      <c r="A196" s="2460"/>
      <c r="B196" s="2535"/>
      <c r="C196" s="526" t="s">
        <v>211</v>
      </c>
      <c r="D196" s="1268" t="s">
        <v>18</v>
      </c>
      <c r="E196" s="1056" t="s">
        <v>19</v>
      </c>
      <c r="F196" s="599" t="s">
        <v>18</v>
      </c>
      <c r="G196" s="1269" t="s">
        <v>19</v>
      </c>
      <c r="H196" s="599" t="s">
        <v>18</v>
      </c>
      <c r="I196" s="1269" t="s">
        <v>19</v>
      </c>
      <c r="J196" s="599" t="s">
        <v>18</v>
      </c>
      <c r="K196" s="1269" t="s">
        <v>19</v>
      </c>
      <c r="L196" s="599" t="s">
        <v>18</v>
      </c>
      <c r="M196" s="1269" t="s">
        <v>19</v>
      </c>
      <c r="N196" s="599" t="s">
        <v>18</v>
      </c>
      <c r="O196" s="1269" t="s">
        <v>19</v>
      </c>
      <c r="P196" s="599" t="s">
        <v>18</v>
      </c>
      <c r="Q196" s="1269" t="s">
        <v>19</v>
      </c>
      <c r="R196" s="599" t="s">
        <v>18</v>
      </c>
      <c r="S196" s="1269" t="s">
        <v>19</v>
      </c>
      <c r="T196" s="599" t="s">
        <v>18</v>
      </c>
      <c r="U196" s="1269" t="s">
        <v>19</v>
      </c>
      <c r="V196" s="599" t="s">
        <v>18</v>
      </c>
      <c r="W196" s="1269" t="s">
        <v>19</v>
      </c>
      <c r="X196" s="599" t="s">
        <v>18</v>
      </c>
      <c r="Y196" s="1269" t="s">
        <v>19</v>
      </c>
      <c r="Z196" s="599" t="s">
        <v>18</v>
      </c>
      <c r="AA196" s="1269" t="s">
        <v>19</v>
      </c>
      <c r="AB196" s="599" t="s">
        <v>18</v>
      </c>
      <c r="AC196" s="1270" t="s">
        <v>19</v>
      </c>
      <c r="AD196" s="527" t="s">
        <v>18</v>
      </c>
      <c r="AE196" s="1269" t="s">
        <v>19</v>
      </c>
    </row>
    <row r="197" spans="1:130" ht="16.350000000000001" customHeight="1" x14ac:dyDescent="0.25">
      <c r="A197" s="2624" t="s">
        <v>212</v>
      </c>
      <c r="B197" s="1163" t="s">
        <v>129</v>
      </c>
      <c r="C197" s="1118">
        <f>SUM(D197+E197)</f>
        <v>0</v>
      </c>
      <c r="D197" s="430">
        <f>SUM(F197+H197+J197+L197+N197+P197+R197+T197+V197+X197+Z197+AB197)</f>
        <v>0</v>
      </c>
      <c r="E197" s="1271">
        <f>SUM(G197+I197+K197+M197+O197+Q197+S197+U197+W197+Y197+AA197+AC197)</f>
        <v>0</v>
      </c>
      <c r="F197" s="1119"/>
      <c r="G197" s="1272"/>
      <c r="H197" s="1119"/>
      <c r="I197" s="1272"/>
      <c r="J197" s="1119"/>
      <c r="K197" s="1272"/>
      <c r="L197" s="1119"/>
      <c r="M197" s="1272"/>
      <c r="N197" s="1119"/>
      <c r="O197" s="1272"/>
      <c r="P197" s="1119"/>
      <c r="Q197" s="1273"/>
      <c r="R197" s="1119"/>
      <c r="S197" s="1273"/>
      <c r="T197" s="1119"/>
      <c r="U197" s="1272"/>
      <c r="V197" s="1119"/>
      <c r="W197" s="1272"/>
      <c r="X197" s="1119"/>
      <c r="Y197" s="1273"/>
      <c r="Z197" s="1119"/>
      <c r="AA197" s="1273"/>
      <c r="AB197" s="1119"/>
      <c r="AC197" s="1274"/>
      <c r="AD197" s="1272"/>
      <c r="AE197" s="1273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034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472" t="s">
        <v>214</v>
      </c>
      <c r="B199" s="2540"/>
      <c r="C199" s="606">
        <f>SUM(D199+E199)</f>
        <v>0</v>
      </c>
      <c r="D199" s="1275">
        <f>SUM(D197+D198)</f>
        <v>0</v>
      </c>
      <c r="E199" s="529">
        <f>SUM(E197+E198)</f>
        <v>0</v>
      </c>
      <c r="F199" s="606">
        <f>SUM(F197+F198)</f>
        <v>0</v>
      </c>
      <c r="G199" s="1276">
        <f t="shared" ref="G199:AC199" si="35">SUM(G197+G198)</f>
        <v>0</v>
      </c>
      <c r="H199" s="606">
        <f t="shared" si="35"/>
        <v>0</v>
      </c>
      <c r="I199" s="1276">
        <f t="shared" si="35"/>
        <v>0</v>
      </c>
      <c r="J199" s="606">
        <f t="shared" si="35"/>
        <v>0</v>
      </c>
      <c r="K199" s="1276">
        <f t="shared" si="35"/>
        <v>0</v>
      </c>
      <c r="L199" s="606">
        <f t="shared" si="35"/>
        <v>0</v>
      </c>
      <c r="M199" s="1276">
        <f t="shared" si="35"/>
        <v>0</v>
      </c>
      <c r="N199" s="606">
        <f t="shared" si="35"/>
        <v>0</v>
      </c>
      <c r="O199" s="1276">
        <f t="shared" si="35"/>
        <v>0</v>
      </c>
      <c r="P199" s="606">
        <f t="shared" si="35"/>
        <v>0</v>
      </c>
      <c r="Q199" s="1276">
        <f t="shared" si="35"/>
        <v>0</v>
      </c>
      <c r="R199" s="606">
        <f t="shared" si="35"/>
        <v>0</v>
      </c>
      <c r="S199" s="1276">
        <f t="shared" si="35"/>
        <v>0</v>
      </c>
      <c r="T199" s="606">
        <f t="shared" si="35"/>
        <v>0</v>
      </c>
      <c r="U199" s="1276">
        <f t="shared" si="35"/>
        <v>0</v>
      </c>
      <c r="V199" s="606">
        <f t="shared" si="35"/>
        <v>0</v>
      </c>
      <c r="W199" s="1276">
        <f t="shared" si="35"/>
        <v>0</v>
      </c>
      <c r="X199" s="606">
        <f t="shared" si="35"/>
        <v>0</v>
      </c>
      <c r="Y199" s="1276">
        <f t="shared" si="35"/>
        <v>0</v>
      </c>
      <c r="Z199" s="606">
        <f t="shared" si="35"/>
        <v>0</v>
      </c>
      <c r="AA199" s="1276">
        <f t="shared" si="35"/>
        <v>0</v>
      </c>
      <c r="AB199" s="606">
        <f t="shared" si="35"/>
        <v>0</v>
      </c>
      <c r="AC199" s="1277">
        <f t="shared" si="35"/>
        <v>0</v>
      </c>
      <c r="AD199" s="530">
        <f>SUM(AD197+AD198)</f>
        <v>0</v>
      </c>
      <c r="AE199" s="1276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618" t="s">
        <v>216</v>
      </c>
      <c r="B201" s="2457"/>
      <c r="C201" s="2619" t="s">
        <v>64</v>
      </c>
      <c r="D201" s="2463"/>
      <c r="E201" s="2464"/>
      <c r="F201" s="2625" t="s">
        <v>28</v>
      </c>
      <c r="G201" s="2626"/>
      <c r="H201" s="2626"/>
      <c r="I201" s="2626"/>
      <c r="J201" s="2626"/>
      <c r="K201" s="2626"/>
      <c r="L201" s="2626"/>
      <c r="M201" s="2626"/>
      <c r="N201" s="2626"/>
      <c r="O201" s="2627"/>
      <c r="P201" s="2477" t="s">
        <v>217</v>
      </c>
      <c r="Q201" s="2457"/>
      <c r="R201" s="2477" t="s">
        <v>67</v>
      </c>
      <c r="S201" s="2457"/>
      <c r="T201" s="2625" t="s">
        <v>218</v>
      </c>
      <c r="U201" s="2626"/>
      <c r="V201" s="2626"/>
      <c r="W201" s="2636"/>
    </row>
    <row r="202" spans="1:130" ht="15.75" customHeight="1" x14ac:dyDescent="0.25">
      <c r="A202" s="2458"/>
      <c r="B202" s="2318"/>
      <c r="C202" s="2465"/>
      <c r="D202" s="2325"/>
      <c r="E202" s="2537"/>
      <c r="F202" s="2637" t="s">
        <v>30</v>
      </c>
      <c r="G202" s="2637"/>
      <c r="H202" s="2637" t="s">
        <v>31</v>
      </c>
      <c r="I202" s="2637"/>
      <c r="J202" s="2637" t="s">
        <v>134</v>
      </c>
      <c r="K202" s="2637"/>
      <c r="L202" s="2637" t="s">
        <v>219</v>
      </c>
      <c r="M202" s="2637"/>
      <c r="N202" s="2637" t="s">
        <v>220</v>
      </c>
      <c r="O202" s="2638"/>
      <c r="P202" s="2339"/>
      <c r="Q202" s="2535"/>
      <c r="R202" s="2339"/>
      <c r="S202" s="2535"/>
      <c r="T202" s="2624" t="s">
        <v>221</v>
      </c>
      <c r="U202" s="2544" t="s">
        <v>222</v>
      </c>
      <c r="V202" s="2624" t="s">
        <v>223</v>
      </c>
      <c r="W202" s="2624" t="s">
        <v>224</v>
      </c>
    </row>
    <row r="203" spans="1:130" s="451" customFormat="1" ht="30.75" customHeight="1" x14ac:dyDescent="0.25">
      <c r="A203" s="2460"/>
      <c r="B203" s="2535"/>
      <c r="C203" s="526" t="s">
        <v>211</v>
      </c>
      <c r="D203" s="1268" t="s">
        <v>18</v>
      </c>
      <c r="E203" s="1056" t="s">
        <v>19</v>
      </c>
      <c r="F203" s="599" t="s">
        <v>18</v>
      </c>
      <c r="G203" s="1269" t="s">
        <v>19</v>
      </c>
      <c r="H203" s="599" t="s">
        <v>18</v>
      </c>
      <c r="I203" s="1269" t="s">
        <v>19</v>
      </c>
      <c r="J203" s="599" t="s">
        <v>18</v>
      </c>
      <c r="K203" s="1269" t="s">
        <v>19</v>
      </c>
      <c r="L203" s="599" t="s">
        <v>18</v>
      </c>
      <c r="M203" s="1269" t="s">
        <v>19</v>
      </c>
      <c r="N203" s="599" t="s">
        <v>18</v>
      </c>
      <c r="O203" s="1270" t="s">
        <v>19</v>
      </c>
      <c r="P203" s="527" t="s">
        <v>18</v>
      </c>
      <c r="Q203" s="1269" t="s">
        <v>19</v>
      </c>
      <c r="R203" s="527" t="s">
        <v>18</v>
      </c>
      <c r="S203" s="1269" t="s">
        <v>19</v>
      </c>
      <c r="T203" s="2332"/>
      <c r="U203" s="2545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630" t="s">
        <v>225</v>
      </c>
      <c r="B204" s="2631"/>
      <c r="C204" s="606">
        <f>SUM(D204+E204)</f>
        <v>0</v>
      </c>
      <c r="D204" s="1275">
        <f>SUM(F204+H204+J204+L204+N204)</f>
        <v>0</v>
      </c>
      <c r="E204" s="529">
        <f>SUM(G204+I204+K204+M204+O204)</f>
        <v>0</v>
      </c>
      <c r="F204" s="607"/>
      <c r="G204" s="531"/>
      <c r="H204" s="607"/>
      <c r="I204" s="531"/>
      <c r="J204" s="607"/>
      <c r="K204" s="531"/>
      <c r="L204" s="607"/>
      <c r="M204" s="531"/>
      <c r="N204" s="607"/>
      <c r="O204" s="532"/>
      <c r="P204" s="531"/>
      <c r="Q204" s="533"/>
      <c r="R204" s="531"/>
      <c r="S204" s="533"/>
      <c r="T204" s="534"/>
      <c r="U204" s="533"/>
      <c r="V204" s="534"/>
      <c r="W204" s="534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618" t="s">
        <v>216</v>
      </c>
      <c r="B206" s="2457"/>
      <c r="C206" s="2632" t="s">
        <v>32</v>
      </c>
      <c r="D206" s="2633"/>
    </row>
    <row r="207" spans="1:130" ht="23.25" customHeight="1" x14ac:dyDescent="0.25">
      <c r="A207" s="2460"/>
      <c r="B207" s="2535"/>
      <c r="C207" s="599" t="s">
        <v>18</v>
      </c>
      <c r="D207" s="1269" t="s">
        <v>19</v>
      </c>
    </row>
    <row r="208" spans="1:130" ht="21.95" customHeight="1" x14ac:dyDescent="0.25">
      <c r="A208" s="2634" t="s">
        <v>227</v>
      </c>
      <c r="B208" s="2635"/>
      <c r="C208" s="1119"/>
      <c r="D208" s="1273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490" t="s">
        <v>230</v>
      </c>
      <c r="B211" s="2547"/>
      <c r="C211" s="459"/>
      <c r="D211" s="1122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618" t="s">
        <v>232</v>
      </c>
      <c r="B213" s="2457"/>
      <c r="C213" s="2632" t="s">
        <v>233</v>
      </c>
      <c r="D213" s="2639"/>
      <c r="E213" s="2633"/>
      <c r="F213" s="461"/>
    </row>
    <row r="214" spans="1:6" x14ac:dyDescent="0.25">
      <c r="A214" s="2458"/>
      <c r="B214" s="2318"/>
      <c r="C214" s="2640" t="s">
        <v>234</v>
      </c>
      <c r="D214" s="2632" t="s">
        <v>235</v>
      </c>
      <c r="E214" s="2633"/>
      <c r="F214" s="461"/>
    </row>
    <row r="215" spans="1:6" ht="21" x14ac:dyDescent="0.25">
      <c r="A215" s="2460"/>
      <c r="B215" s="2535"/>
      <c r="C215" s="2493"/>
      <c r="D215" s="536" t="s">
        <v>236</v>
      </c>
      <c r="E215" s="1269" t="s">
        <v>237</v>
      </c>
      <c r="F215" s="461"/>
    </row>
    <row r="216" spans="1:6" x14ac:dyDescent="0.25">
      <c r="A216" s="2634" t="s">
        <v>238</v>
      </c>
      <c r="B216" s="2635"/>
      <c r="C216" s="1164"/>
      <c r="D216" s="1119"/>
      <c r="E216" s="1273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490" t="s">
        <v>242</v>
      </c>
      <c r="B220" s="2547"/>
      <c r="C220" s="105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t="19.5" hidden="1" customHeight="1" x14ac:dyDescent="0.25">
      <c r="A256" s="470">
        <f>SUM(F12:Y14,F19:R40,F45:Q48,F54:I56,F61:O67,C73:C76,C80:E80,C83:E86,F91:I95,F102:Q109,F114:AA143,F145:AA154,F160:AM165,F170:O175,F180:Q182,F190:Q191,F197:S198,F204:W204,C208:D211)</f>
        <v>137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6FED6C9A-7557-4424-A6B2-A4FA86BB67C6}">
      <formula1>0</formula1>
      <formula2>1E+29</formula2>
    </dataValidation>
    <dataValidation type="whole" allowBlank="1" showInputMessage="1" showErrorMessage="1" sqref="A194:E199 F194:F196 G195:AC196 AD196:AE196 F199:AE199" xr:uid="{075C38B1-2FC6-4D67-BCE3-47953A6900C1}">
      <formula1>0</formula1>
      <formula2>1E+29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",[5]NOMBRE!B2," - ","( ",[5]NOMBRE!C2,[5]NOMBRE!D2,[5]NOMBRE!E2,[5]NOMBRE!F2,[5]NOMBRE!G2,"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",[5]NOMBRE!B6," - ","( ",[5]NOMBRE!C6,[5]NOMBRE!D6," )")</f>
        <v>MES: ABRIL - ( 04 )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",[5]NOMBRE!B7)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10" t="s">
        <v>3</v>
      </c>
      <c r="B8" s="511"/>
      <c r="C8" s="511"/>
      <c r="D8" s="511"/>
      <c r="E8" s="511"/>
      <c r="F8" s="19"/>
      <c r="G8" s="20"/>
      <c r="H8" s="1278"/>
      <c r="I8" s="1279"/>
      <c r="J8" s="20"/>
      <c r="K8" s="1280"/>
      <c r="L8" s="20"/>
      <c r="M8" s="1278"/>
      <c r="N8" s="1279"/>
      <c r="O8" s="1279"/>
      <c r="P8" s="487"/>
      <c r="Q8" s="20"/>
      <c r="R8" s="1278"/>
      <c r="S8" s="1278"/>
      <c r="T8" s="1278"/>
      <c r="U8" s="1278"/>
      <c r="V8" s="1278"/>
      <c r="W8" s="1278"/>
      <c r="X8" s="1278"/>
      <c r="Y8" s="1279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643" t="s">
        <v>4</v>
      </c>
      <c r="B9" s="2643"/>
      <c r="C9" s="2645" t="s">
        <v>5</v>
      </c>
      <c r="D9" s="2646"/>
      <c r="E9" s="2644"/>
      <c r="F9" s="2641" t="s">
        <v>6</v>
      </c>
      <c r="G9" s="2647"/>
      <c r="H9" s="2647"/>
      <c r="I9" s="2647"/>
      <c r="J9" s="2647"/>
      <c r="K9" s="2647"/>
      <c r="L9" s="2647"/>
      <c r="M9" s="2647"/>
      <c r="N9" s="2647"/>
      <c r="O9" s="2647"/>
      <c r="P9" s="2647"/>
      <c r="Q9" s="2647"/>
      <c r="R9" s="2647"/>
      <c r="S9" s="2647"/>
      <c r="T9" s="2647"/>
      <c r="U9" s="2647"/>
      <c r="V9" s="2647"/>
      <c r="W9" s="2647"/>
      <c r="X9" s="2647"/>
      <c r="Y9" s="2642"/>
      <c r="Z9" s="1281"/>
      <c r="AA9" s="1282"/>
    </row>
    <row r="10" spans="1:130" ht="16.350000000000001" customHeight="1" x14ac:dyDescent="0.25">
      <c r="A10" s="2643"/>
      <c r="B10" s="2643"/>
      <c r="C10" s="2593"/>
      <c r="D10" s="2383"/>
      <c r="E10" s="2587"/>
      <c r="F10" s="2641" t="s">
        <v>7</v>
      </c>
      <c r="G10" s="2642"/>
      <c r="H10" s="2641" t="s">
        <v>8</v>
      </c>
      <c r="I10" s="2642"/>
      <c r="J10" s="2641" t="s">
        <v>9</v>
      </c>
      <c r="K10" s="2642"/>
      <c r="L10" s="2641" t="s">
        <v>10</v>
      </c>
      <c r="M10" s="2642"/>
      <c r="N10" s="2641" t="s">
        <v>11</v>
      </c>
      <c r="O10" s="2642"/>
      <c r="P10" s="2641" t="s">
        <v>12</v>
      </c>
      <c r="Q10" s="2642"/>
      <c r="R10" s="2641" t="s">
        <v>13</v>
      </c>
      <c r="S10" s="2642"/>
      <c r="T10" s="2641" t="s">
        <v>14</v>
      </c>
      <c r="U10" s="2642"/>
      <c r="V10" s="2641" t="s">
        <v>15</v>
      </c>
      <c r="W10" s="2642"/>
      <c r="X10" s="2641" t="s">
        <v>16</v>
      </c>
      <c r="Y10" s="2642"/>
      <c r="Z10" s="489"/>
      <c r="AA10" s="7"/>
    </row>
    <row r="11" spans="1:130" ht="16.350000000000001" customHeight="1" x14ac:dyDescent="0.25">
      <c r="A11" s="2643"/>
      <c r="B11" s="2643"/>
      <c r="C11" s="1283" t="s">
        <v>17</v>
      </c>
      <c r="D11" s="1284" t="s">
        <v>18</v>
      </c>
      <c r="E11" s="1285" t="s">
        <v>19</v>
      </c>
      <c r="F11" s="1286" t="s">
        <v>18</v>
      </c>
      <c r="G11" s="1285" t="s">
        <v>19</v>
      </c>
      <c r="H11" s="1286" t="s">
        <v>18</v>
      </c>
      <c r="I11" s="1285" t="s">
        <v>19</v>
      </c>
      <c r="J11" s="1286" t="s">
        <v>18</v>
      </c>
      <c r="K11" s="1285" t="s">
        <v>19</v>
      </c>
      <c r="L11" s="1286" t="s">
        <v>18</v>
      </c>
      <c r="M11" s="1285" t="s">
        <v>19</v>
      </c>
      <c r="N11" s="1286" t="s">
        <v>18</v>
      </c>
      <c r="O11" s="1285" t="s">
        <v>19</v>
      </c>
      <c r="P11" s="1286" t="s">
        <v>18</v>
      </c>
      <c r="Q11" s="1285" t="s">
        <v>19</v>
      </c>
      <c r="R11" s="1286" t="s">
        <v>18</v>
      </c>
      <c r="S11" s="1285" t="s">
        <v>19</v>
      </c>
      <c r="T11" s="1286" t="s">
        <v>18</v>
      </c>
      <c r="U11" s="1285" t="s">
        <v>19</v>
      </c>
      <c r="V11" s="1286" t="s">
        <v>18</v>
      </c>
      <c r="W11" s="1285" t="s">
        <v>19</v>
      </c>
      <c r="X11" s="1286" t="s">
        <v>18</v>
      </c>
      <c r="Y11" s="1285" t="s">
        <v>19</v>
      </c>
      <c r="Z11" s="1287"/>
      <c r="AA11" s="1288"/>
    </row>
    <row r="12" spans="1:130" ht="16.350000000000001" customHeight="1" x14ac:dyDescent="0.25">
      <c r="A12" s="2643" t="s">
        <v>20</v>
      </c>
      <c r="B12" s="2643"/>
      <c r="C12" s="1289">
        <f>SUM(D12+E12)</f>
        <v>0</v>
      </c>
      <c r="D12" s="1290">
        <f>SUM(F12+H12+J12+L12+N12+P12+R12+T12+V12+X12)</f>
        <v>0</v>
      </c>
      <c r="E12" s="1291">
        <f>SUM(G12+I12+K12+M12+O12+Q12+S12+U12+W12+Y12)</f>
        <v>0</v>
      </c>
      <c r="F12" s="1292"/>
      <c r="G12" s="1293"/>
      <c r="H12" s="1292"/>
      <c r="I12" s="1293"/>
      <c r="J12" s="1292"/>
      <c r="K12" s="1293"/>
      <c r="L12" s="1292"/>
      <c r="M12" s="1293"/>
      <c r="N12" s="1292"/>
      <c r="O12" s="1293"/>
      <c r="P12" s="1292"/>
      <c r="Q12" s="1293"/>
      <c r="R12" s="1292"/>
      <c r="S12" s="1293"/>
      <c r="T12" s="1292"/>
      <c r="U12" s="1293"/>
      <c r="V12" s="1292"/>
      <c r="W12" s="1293"/>
      <c r="X12" s="1292"/>
      <c r="Y12" s="1293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644" t="s">
        <v>21</v>
      </c>
      <c r="B13" s="1294" t="s">
        <v>22</v>
      </c>
      <c r="C13" s="1295">
        <f>SUM(D13+E13)</f>
        <v>0</v>
      </c>
      <c r="D13" s="44">
        <f>SUM(F13+H13+J13+L13+N13+P13+R13+T13+V13+X13)</f>
        <v>0</v>
      </c>
      <c r="E13" s="1296">
        <f>SUM(G13+I13+K13+M13+O13+Q13+S13+U13+W13+Y13)</f>
        <v>0</v>
      </c>
      <c r="F13" s="1297"/>
      <c r="G13" s="1298"/>
      <c r="H13" s="1297"/>
      <c r="I13" s="1298"/>
      <c r="J13" s="1297"/>
      <c r="K13" s="1298"/>
      <c r="L13" s="1297"/>
      <c r="M13" s="1298"/>
      <c r="N13" s="1297"/>
      <c r="O13" s="1298"/>
      <c r="P13" s="1297"/>
      <c r="Q13" s="1298"/>
      <c r="R13" s="1297"/>
      <c r="S13" s="1298"/>
      <c r="T13" s="1297"/>
      <c r="U13" s="1298"/>
      <c r="V13" s="1297"/>
      <c r="W13" s="1298"/>
      <c r="X13" s="1297"/>
      <c r="Y13" s="1298"/>
      <c r="Z13" s="482"/>
      <c r="AA13" s="1282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587"/>
      <c r="B14" s="1127" t="s">
        <v>23</v>
      </c>
      <c r="C14" s="49">
        <f>SUM(D14+E14)</f>
        <v>0</v>
      </c>
      <c r="D14" s="1143">
        <f t="shared" ref="D14" si="0">SUM(F14+H14+J14+L14+N14+P14+R14+T14+V14+X14)</f>
        <v>0</v>
      </c>
      <c r="E14" s="51">
        <f>SUM(G14+I14+K14+M14+O14+Q14+S14+U14+W14+Y14)</f>
        <v>0</v>
      </c>
      <c r="F14" s="1299"/>
      <c r="G14" s="1300"/>
      <c r="H14" s="54"/>
      <c r="I14" s="55"/>
      <c r="J14" s="54"/>
      <c r="K14" s="55"/>
      <c r="L14" s="1299"/>
      <c r="M14" s="1300"/>
      <c r="N14" s="1299"/>
      <c r="O14" s="1300"/>
      <c r="P14" s="1299"/>
      <c r="Q14" s="1300"/>
      <c r="R14" s="1299"/>
      <c r="S14" s="1300"/>
      <c r="T14" s="1299"/>
      <c r="U14" s="1301"/>
      <c r="V14" s="1299"/>
      <c r="W14" s="1301"/>
      <c r="X14" s="1299"/>
      <c r="Y14" s="1300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1126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649" t="s">
        <v>25</v>
      </c>
      <c r="B16" s="2649" t="s">
        <v>26</v>
      </c>
      <c r="C16" s="2645" t="s">
        <v>27</v>
      </c>
      <c r="D16" s="2646"/>
      <c r="E16" s="2644"/>
      <c r="F16" s="2650" t="s">
        <v>28</v>
      </c>
      <c r="G16" s="2651"/>
      <c r="H16" s="2651"/>
      <c r="I16" s="2651"/>
      <c r="J16" s="2651"/>
      <c r="K16" s="2651"/>
      <c r="L16" s="2651"/>
      <c r="M16" s="2651"/>
      <c r="N16" s="2651"/>
      <c r="O16" s="2651"/>
      <c r="P16" s="2651"/>
      <c r="Q16" s="2652"/>
      <c r="R16" s="2644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593"/>
      <c r="D17" s="2383"/>
      <c r="E17" s="2587"/>
      <c r="F17" s="2641" t="s">
        <v>30</v>
      </c>
      <c r="G17" s="2642"/>
      <c r="H17" s="2641" t="s">
        <v>31</v>
      </c>
      <c r="I17" s="2642"/>
      <c r="J17" s="2641" t="s">
        <v>15</v>
      </c>
      <c r="K17" s="2642"/>
      <c r="L17" s="2641" t="s">
        <v>32</v>
      </c>
      <c r="M17" s="2642"/>
      <c r="N17" s="2641" t="s">
        <v>33</v>
      </c>
      <c r="O17" s="2642"/>
      <c r="P17" s="2641" t="s">
        <v>34</v>
      </c>
      <c r="Q17" s="2648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257"/>
      <c r="B18" s="2257"/>
      <c r="C18" s="1302" t="s">
        <v>17</v>
      </c>
      <c r="D18" s="1303" t="s">
        <v>18</v>
      </c>
      <c r="E18" s="1285" t="s">
        <v>19</v>
      </c>
      <c r="F18" s="1283" t="s">
        <v>18</v>
      </c>
      <c r="G18" s="1285" t="s">
        <v>19</v>
      </c>
      <c r="H18" s="1283" t="s">
        <v>18</v>
      </c>
      <c r="I18" s="1285" t="s">
        <v>19</v>
      </c>
      <c r="J18" s="1283" t="s">
        <v>18</v>
      </c>
      <c r="K18" s="1285" t="s">
        <v>19</v>
      </c>
      <c r="L18" s="1283" t="s">
        <v>18</v>
      </c>
      <c r="M18" s="1285" t="s">
        <v>19</v>
      </c>
      <c r="N18" s="1283" t="s">
        <v>18</v>
      </c>
      <c r="O18" s="1285" t="s">
        <v>19</v>
      </c>
      <c r="P18" s="1283" t="s">
        <v>18</v>
      </c>
      <c r="Q18" s="1304" t="s">
        <v>19</v>
      </c>
      <c r="R18" s="2587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641" t="s">
        <v>35</v>
      </c>
      <c r="B19" s="2642"/>
      <c r="C19" s="1305">
        <f>SUM(D19+E19)</f>
        <v>0</v>
      </c>
      <c r="D19" s="1306">
        <f>SUM(F19+H19+J19+L19+N19+P19)</f>
        <v>0</v>
      </c>
      <c r="E19" s="1307">
        <f>SUM(G19+I19+K19+M19+O19+Q19)</f>
        <v>0</v>
      </c>
      <c r="F19" s="1292"/>
      <c r="G19" s="1308"/>
      <c r="H19" s="1292"/>
      <c r="I19" s="1308"/>
      <c r="J19" s="1292"/>
      <c r="K19" s="1308"/>
      <c r="L19" s="1292"/>
      <c r="M19" s="1308"/>
      <c r="N19" s="1309"/>
      <c r="O19" s="1308"/>
      <c r="P19" s="1309"/>
      <c r="Q19" s="1310"/>
      <c r="R19" s="1293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649" t="s">
        <v>36</v>
      </c>
      <c r="B20" s="1311" t="s">
        <v>22</v>
      </c>
      <c r="C20" s="1295">
        <f>SUM(D20+E20)</f>
        <v>0</v>
      </c>
      <c r="D20" s="71">
        <f t="shared" ref="D20:E35" si="1">SUM(F20+H20+J20+L20+N20+P20)</f>
        <v>0</v>
      </c>
      <c r="E20" s="1296">
        <f t="shared" si="1"/>
        <v>0</v>
      </c>
      <c r="F20" s="966"/>
      <c r="G20" s="73"/>
      <c r="H20" s="966"/>
      <c r="I20" s="73"/>
      <c r="J20" s="966"/>
      <c r="K20" s="73"/>
      <c r="L20" s="966"/>
      <c r="M20" s="73"/>
      <c r="N20" s="1083"/>
      <c r="O20" s="73"/>
      <c r="P20" s="1083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137" t="s">
        <v>37</v>
      </c>
      <c r="C21" s="935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124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257"/>
      <c r="B23" s="1125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499" t="s">
        <v>40</v>
      </c>
      <c r="B24" s="1311" t="s">
        <v>41</v>
      </c>
      <c r="C24" s="1295">
        <f t="shared" si="2"/>
        <v>0</v>
      </c>
      <c r="D24" s="71">
        <f t="shared" si="1"/>
        <v>0</v>
      </c>
      <c r="E24" s="1296">
        <f t="shared" si="1"/>
        <v>0</v>
      </c>
      <c r="F24" s="1297"/>
      <c r="G24" s="96"/>
      <c r="H24" s="1297"/>
      <c r="I24" s="96"/>
      <c r="J24" s="1297"/>
      <c r="K24" s="96"/>
      <c r="L24" s="1297"/>
      <c r="M24" s="96"/>
      <c r="N24" s="1312"/>
      <c r="O24" s="96"/>
      <c r="P24" s="1312"/>
      <c r="Q24" s="98"/>
      <c r="R24" s="1298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085" t="s">
        <v>42</v>
      </c>
      <c r="C25" s="935">
        <f t="shared" si="2"/>
        <v>0</v>
      </c>
      <c r="D25" s="80">
        <f t="shared" si="1"/>
        <v>0</v>
      </c>
      <c r="E25" s="473">
        <f t="shared" si="1"/>
        <v>0</v>
      </c>
      <c r="F25" s="966"/>
      <c r="G25" s="73"/>
      <c r="H25" s="966"/>
      <c r="I25" s="73"/>
      <c r="J25" s="966"/>
      <c r="K25" s="73"/>
      <c r="L25" s="966"/>
      <c r="M25" s="73"/>
      <c r="N25" s="1083"/>
      <c r="O25" s="73"/>
      <c r="P25" s="1083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085" t="s">
        <v>43</v>
      </c>
      <c r="C26" s="935">
        <f t="shared" si="2"/>
        <v>0</v>
      </c>
      <c r="D26" s="80">
        <f t="shared" si="1"/>
        <v>0</v>
      </c>
      <c r="E26" s="473">
        <f t="shared" si="1"/>
        <v>0</v>
      </c>
      <c r="F26" s="966"/>
      <c r="G26" s="73"/>
      <c r="H26" s="966"/>
      <c r="I26" s="73"/>
      <c r="J26" s="966"/>
      <c r="K26" s="73"/>
      <c r="L26" s="966"/>
      <c r="M26" s="73"/>
      <c r="N26" s="1083"/>
      <c r="O26" s="73"/>
      <c r="P26" s="1083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086" t="s">
        <v>44</v>
      </c>
      <c r="C27" s="1087">
        <f t="shared" si="2"/>
        <v>0</v>
      </c>
      <c r="D27" s="102">
        <f t="shared" si="1"/>
        <v>0</v>
      </c>
      <c r="E27" s="476">
        <f t="shared" si="1"/>
        <v>0</v>
      </c>
      <c r="F27" s="966"/>
      <c r="G27" s="73"/>
      <c r="H27" s="966"/>
      <c r="I27" s="73"/>
      <c r="J27" s="966"/>
      <c r="K27" s="73"/>
      <c r="L27" s="966"/>
      <c r="M27" s="73"/>
      <c r="N27" s="1083"/>
      <c r="O27" s="73"/>
      <c r="P27" s="1083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086" t="s">
        <v>45</v>
      </c>
      <c r="C28" s="1087">
        <f t="shared" si="2"/>
        <v>0</v>
      </c>
      <c r="D28" s="102">
        <f t="shared" si="1"/>
        <v>0</v>
      </c>
      <c r="E28" s="476">
        <f t="shared" si="1"/>
        <v>0</v>
      </c>
      <c r="F28" s="966"/>
      <c r="G28" s="73"/>
      <c r="H28" s="966"/>
      <c r="I28" s="73"/>
      <c r="J28" s="966"/>
      <c r="K28" s="73"/>
      <c r="L28" s="966"/>
      <c r="M28" s="73"/>
      <c r="N28" s="1083"/>
      <c r="O28" s="73"/>
      <c r="P28" s="1083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086" t="s">
        <v>46</v>
      </c>
      <c r="C29" s="1087">
        <f>SUM(D29:E29)</f>
        <v>0</v>
      </c>
      <c r="D29" s="102">
        <f t="shared" si="1"/>
        <v>0</v>
      </c>
      <c r="E29" s="476">
        <f t="shared" si="1"/>
        <v>0</v>
      </c>
      <c r="F29" s="966"/>
      <c r="G29" s="73"/>
      <c r="H29" s="966"/>
      <c r="I29" s="73"/>
      <c r="J29" s="966"/>
      <c r="K29" s="73"/>
      <c r="L29" s="966"/>
      <c r="M29" s="73"/>
      <c r="N29" s="1083"/>
      <c r="O29" s="73"/>
      <c r="P29" s="1083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086" t="s">
        <v>47</v>
      </c>
      <c r="C30" s="1087">
        <f>SUM(D30:E30)</f>
        <v>0</v>
      </c>
      <c r="D30" s="80">
        <f t="shared" si="1"/>
        <v>0</v>
      </c>
      <c r="E30" s="473">
        <f t="shared" si="1"/>
        <v>0</v>
      </c>
      <c r="F30" s="966"/>
      <c r="G30" s="73"/>
      <c r="H30" s="966"/>
      <c r="I30" s="73"/>
      <c r="J30" s="966"/>
      <c r="K30" s="73"/>
      <c r="L30" s="966"/>
      <c r="M30" s="73"/>
      <c r="N30" s="1083"/>
      <c r="O30" s="73"/>
      <c r="P30" s="1083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086" t="s">
        <v>48</v>
      </c>
      <c r="C31" s="935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124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499" t="s">
        <v>54</v>
      </c>
      <c r="B38" s="648" t="s">
        <v>37</v>
      </c>
      <c r="C38" s="641">
        <f t="shared" si="3"/>
        <v>0</v>
      </c>
      <c r="D38" s="642">
        <f t="shared" si="4"/>
        <v>0</v>
      </c>
      <c r="E38" s="589">
        <f t="shared" si="4"/>
        <v>0</v>
      </c>
      <c r="F38" s="1297"/>
      <c r="G38" s="96"/>
      <c r="H38" s="1297"/>
      <c r="I38" s="96"/>
      <c r="J38" s="1297"/>
      <c r="K38" s="96"/>
      <c r="L38" s="1297"/>
      <c r="M38" s="96"/>
      <c r="N38" s="1297"/>
      <c r="O38" s="96"/>
      <c r="P38" s="1312"/>
      <c r="Q38" s="98"/>
      <c r="R38" s="592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124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257"/>
      <c r="B40" s="1125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649" t="s">
        <v>55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501" t="s">
        <v>56</v>
      </c>
      <c r="B42" s="2388"/>
      <c r="C42" s="2501" t="s">
        <v>27</v>
      </c>
      <c r="D42" s="2389"/>
      <c r="E42" s="2388"/>
      <c r="F42" s="2502" t="s">
        <v>28</v>
      </c>
      <c r="G42" s="2503"/>
      <c r="H42" s="2503"/>
      <c r="I42" s="2503"/>
      <c r="J42" s="2503"/>
      <c r="K42" s="2503"/>
      <c r="L42" s="2503"/>
      <c r="M42" s="2503"/>
      <c r="N42" s="2503"/>
      <c r="O42" s="2503"/>
      <c r="P42" s="2503"/>
      <c r="Q42" s="2504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593"/>
      <c r="D43" s="2383"/>
      <c r="E43" s="2587"/>
      <c r="F43" s="2505" t="s">
        <v>30</v>
      </c>
      <c r="G43" s="2506"/>
      <c r="H43" s="2505" t="s">
        <v>31</v>
      </c>
      <c r="I43" s="2506"/>
      <c r="J43" s="2505" t="s">
        <v>15</v>
      </c>
      <c r="K43" s="2506"/>
      <c r="L43" s="2505" t="s">
        <v>32</v>
      </c>
      <c r="M43" s="2506"/>
      <c r="N43" s="2505" t="s">
        <v>33</v>
      </c>
      <c r="O43" s="2506"/>
      <c r="P43" s="2505" t="s">
        <v>34</v>
      </c>
      <c r="Q43" s="250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593"/>
      <c r="B44" s="2587"/>
      <c r="C44" s="638" t="s">
        <v>17</v>
      </c>
      <c r="D44" s="1139" t="s">
        <v>18</v>
      </c>
      <c r="E44" s="1234" t="s">
        <v>19</v>
      </c>
      <c r="F44" s="1138" t="s">
        <v>18</v>
      </c>
      <c r="G44" s="1128" t="s">
        <v>19</v>
      </c>
      <c r="H44" s="1138" t="s">
        <v>18</v>
      </c>
      <c r="I44" s="1128" t="s">
        <v>19</v>
      </c>
      <c r="J44" s="1138" t="s">
        <v>18</v>
      </c>
      <c r="K44" s="1128" t="s">
        <v>19</v>
      </c>
      <c r="L44" s="1138" t="s">
        <v>18</v>
      </c>
      <c r="M44" s="1128" t="s">
        <v>19</v>
      </c>
      <c r="N44" s="1138" t="s">
        <v>18</v>
      </c>
      <c r="O44" s="1128" t="s">
        <v>19</v>
      </c>
      <c r="P44" s="1138" t="s">
        <v>18</v>
      </c>
      <c r="Q44" s="1128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653" t="s">
        <v>37</v>
      </c>
      <c r="B45" s="2512"/>
      <c r="C45" s="1313">
        <f>SUM(D45+E45)</f>
        <v>0</v>
      </c>
      <c r="D45" s="132">
        <f t="shared" ref="D45:E48" si="5">SUM(F45+H45+J45+L45+N45+P45)</f>
        <v>0</v>
      </c>
      <c r="E45" s="595">
        <f t="shared" si="5"/>
        <v>0</v>
      </c>
      <c r="F45" s="1297"/>
      <c r="G45" s="592"/>
      <c r="H45" s="1297"/>
      <c r="I45" s="592"/>
      <c r="J45" s="1297"/>
      <c r="K45" s="96"/>
      <c r="L45" s="1297"/>
      <c r="M45" s="96"/>
      <c r="N45" s="1312"/>
      <c r="O45" s="96"/>
      <c r="P45" s="1312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IF(C45&lt;&gt;[5]A05!C89,"*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089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966"/>
      <c r="I46" s="253"/>
      <c r="J46" s="966"/>
      <c r="K46" s="73"/>
      <c r="L46" s="966"/>
      <c r="M46" s="73"/>
      <c r="N46" s="1083"/>
      <c r="O46" s="73"/>
      <c r="P46" s="1083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IF(C46&lt;&gt;[5]A05!C90,"*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IF(C47&lt;&gt;[5]A05!C91,"*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513" t="s">
        <v>57</v>
      </c>
      <c r="B48" s="2514"/>
      <c r="C48" s="652">
        <f>SUM(D48:E48)</f>
        <v>0</v>
      </c>
      <c r="D48" s="653">
        <f t="shared" si="5"/>
        <v>0</v>
      </c>
      <c r="E48" s="654">
        <f t="shared" si="5"/>
        <v>0</v>
      </c>
      <c r="F48" s="632"/>
      <c r="G48" s="633"/>
      <c r="H48" s="632"/>
      <c r="I48" s="633"/>
      <c r="J48" s="632"/>
      <c r="K48" s="644"/>
      <c r="L48" s="632"/>
      <c r="M48" s="644"/>
      <c r="N48" s="645"/>
      <c r="O48" s="644"/>
      <c r="P48" s="645"/>
      <c r="Q48" s="64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IF(C48&lt;&gt;[5]A05!C92,"*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515" t="s">
        <v>21</v>
      </c>
      <c r="B50" s="2401"/>
      <c r="C50" s="2501" t="s">
        <v>5</v>
      </c>
      <c r="D50" s="2389"/>
      <c r="E50" s="2388"/>
      <c r="F50" s="2507" t="s">
        <v>28</v>
      </c>
      <c r="G50" s="2507"/>
      <c r="H50" s="2507"/>
      <c r="I50" s="250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593"/>
      <c r="D51" s="2383"/>
      <c r="E51" s="2587"/>
      <c r="F51" s="2505" t="s">
        <v>8</v>
      </c>
      <c r="G51" s="2506"/>
      <c r="H51" s="2505" t="s">
        <v>9</v>
      </c>
      <c r="I51" s="250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591"/>
      <c r="B52" s="2592"/>
      <c r="C52" s="638" t="s">
        <v>17</v>
      </c>
      <c r="D52" s="1139" t="s">
        <v>18</v>
      </c>
      <c r="E52" s="1234" t="s">
        <v>19</v>
      </c>
      <c r="F52" s="1138" t="s">
        <v>18</v>
      </c>
      <c r="G52" s="1134" t="s">
        <v>19</v>
      </c>
      <c r="H52" s="1138" t="s">
        <v>18</v>
      </c>
      <c r="I52" s="1134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508" t="s">
        <v>59</v>
      </c>
      <c r="B53" s="2509"/>
      <c r="C53" s="655">
        <f>SUM(D53+E53)</f>
        <v>0</v>
      </c>
      <c r="D53" s="656">
        <f t="shared" ref="D53:E56" si="6">SUM(F53+H53)</f>
        <v>0</v>
      </c>
      <c r="E53" s="643">
        <f t="shared" si="6"/>
        <v>0</v>
      </c>
      <c r="F53" s="657">
        <f>SUM(F54:F56)</f>
        <v>0</v>
      </c>
      <c r="G53" s="654">
        <f>SUM(G54:G56)</f>
        <v>0</v>
      </c>
      <c r="H53" s="658">
        <f>SUM(H54:H56)</f>
        <v>0</v>
      </c>
      <c r="I53" s="65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510" t="s">
        <v>22</v>
      </c>
      <c r="B54" s="2395"/>
      <c r="C54" s="1090">
        <f>SUM(D54+E54)</f>
        <v>0</v>
      </c>
      <c r="D54" s="150">
        <f t="shared" si="6"/>
        <v>0</v>
      </c>
      <c r="E54" s="473">
        <f t="shared" si="6"/>
        <v>0</v>
      </c>
      <c r="F54" s="966"/>
      <c r="G54" s="253"/>
      <c r="H54" s="1083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501" t="s">
        <v>63</v>
      </c>
      <c r="B58" s="2389"/>
      <c r="C58" s="2501" t="s">
        <v>64</v>
      </c>
      <c r="D58" s="2389"/>
      <c r="E58" s="2388"/>
      <c r="F58" s="2505" t="s">
        <v>65</v>
      </c>
      <c r="G58" s="2517"/>
      <c r="H58" s="2517"/>
      <c r="I58" s="2517"/>
      <c r="J58" s="2517"/>
      <c r="K58" s="2517"/>
      <c r="L58" s="2517"/>
      <c r="M58" s="2517"/>
      <c r="N58" s="2517"/>
      <c r="O58" s="2518"/>
      <c r="P58" s="2519" t="s">
        <v>66</v>
      </c>
      <c r="Q58" s="2388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593"/>
      <c r="D59" s="2383"/>
      <c r="E59" s="2587"/>
      <c r="F59" s="2505" t="s">
        <v>68</v>
      </c>
      <c r="G59" s="2506"/>
      <c r="H59" s="2517" t="s">
        <v>69</v>
      </c>
      <c r="I59" s="2506"/>
      <c r="J59" s="2517" t="s">
        <v>70</v>
      </c>
      <c r="K59" s="2517"/>
      <c r="L59" s="2505" t="s">
        <v>71</v>
      </c>
      <c r="M59" s="2506"/>
      <c r="N59" s="2505" t="s">
        <v>72</v>
      </c>
      <c r="O59" s="2518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593"/>
      <c r="B60" s="2383"/>
      <c r="C60" s="1138" t="s">
        <v>17</v>
      </c>
      <c r="D60" s="1139" t="s">
        <v>18</v>
      </c>
      <c r="E60" s="1134" t="s">
        <v>19</v>
      </c>
      <c r="F60" s="1138" t="s">
        <v>18</v>
      </c>
      <c r="G60" s="1134" t="s">
        <v>19</v>
      </c>
      <c r="H60" s="1138" t="s">
        <v>18</v>
      </c>
      <c r="I60" s="1134" t="s">
        <v>19</v>
      </c>
      <c r="J60" s="1138" t="s">
        <v>18</v>
      </c>
      <c r="K60" s="1135" t="s">
        <v>19</v>
      </c>
      <c r="L60" s="1138" t="s">
        <v>18</v>
      </c>
      <c r="M60" s="1134" t="s">
        <v>19</v>
      </c>
      <c r="N60" s="1138" t="s">
        <v>18</v>
      </c>
      <c r="O60" s="1136" t="s">
        <v>19</v>
      </c>
      <c r="P60" s="2571"/>
      <c r="Q60" s="2587"/>
      <c r="R60" s="3"/>
      <c r="S60" s="3"/>
      <c r="T60" s="3"/>
      <c r="U60" s="3"/>
      <c r="V60" s="3"/>
      <c r="W60" s="3"/>
      <c r="X60" s="3"/>
      <c r="Y60" s="3"/>
      <c r="Z60" s="3"/>
      <c r="AA60" s="558"/>
      <c r="AB60" s="556"/>
    </row>
    <row r="61" spans="1:130" ht="16.350000000000001" customHeight="1" x14ac:dyDescent="0.25">
      <c r="A61" s="2513" t="s">
        <v>73</v>
      </c>
      <c r="B61" s="2514"/>
      <c r="C61" s="655">
        <f t="shared" ref="C61:C67" si="7">SUM(D61+E61)</f>
        <v>0</v>
      </c>
      <c r="D61" s="656">
        <f>SUM(F61+H61+J61+L61+N61)</f>
        <v>0</v>
      </c>
      <c r="E61" s="643">
        <f>SUM(G61+I61+K61+M61+O61)</f>
        <v>0</v>
      </c>
      <c r="F61" s="632"/>
      <c r="G61" s="644"/>
      <c r="H61" s="661"/>
      <c r="I61" s="644"/>
      <c r="J61" s="661"/>
      <c r="K61" s="662"/>
      <c r="L61" s="632"/>
      <c r="M61" s="644"/>
      <c r="N61" s="632"/>
      <c r="O61" s="646"/>
      <c r="P61" s="1314"/>
      <c r="Q61" s="96"/>
      <c r="R61" s="3"/>
      <c r="S61" s="41"/>
      <c r="T61" s="41"/>
      <c r="U61" s="41"/>
      <c r="V61" s="41"/>
      <c r="W61" s="41"/>
      <c r="X61" s="41"/>
      <c r="Y61" s="41"/>
      <c r="Z61" s="41"/>
      <c r="AA61" s="41"/>
      <c r="AB61" s="1315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521" t="s">
        <v>74</v>
      </c>
      <c r="B62" s="2521"/>
      <c r="C62" s="935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966"/>
      <c r="G62" s="73"/>
      <c r="H62" s="160"/>
      <c r="I62" s="73"/>
      <c r="J62" s="160"/>
      <c r="K62" s="161"/>
      <c r="L62" s="1092"/>
      <c r="M62" s="163"/>
      <c r="N62" s="1092"/>
      <c r="O62" s="164"/>
      <c r="P62" s="165"/>
      <c r="Q62" s="83"/>
      <c r="R62" s="3" t="str">
        <f>CA62&amp;CB62</f>
        <v/>
      </c>
      <c r="S62" s="3"/>
      <c r="T62" s="3"/>
      <c r="U62" s="3"/>
      <c r="V62" s="3"/>
      <c r="W62" s="3"/>
      <c r="X62" s="3"/>
      <c r="Y62" s="3"/>
      <c r="Z62" s="3"/>
      <c r="AA62" s="1316"/>
      <c r="AB62" s="1315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3" t="str">
        <f t="shared" ref="R63:R67" si="9">CA63&amp;CB63</f>
        <v/>
      </c>
      <c r="S63" s="3"/>
      <c r="T63" s="3"/>
      <c r="U63" s="3"/>
      <c r="V63" s="3"/>
      <c r="W63" s="3"/>
      <c r="X63" s="3"/>
      <c r="Y63" s="3"/>
      <c r="Z63" s="3"/>
      <c r="AA63" s="1316"/>
      <c r="AB63" s="1315"/>
      <c r="CA63" s="665" t="str">
        <f t="shared" ref="CA63:CA67" si="10">IF(CG63=1," * El Número de menores pertenecientes a Pueblos Originarios NO puede ser mayor al Número Total de Menores. ","")</f>
        <v/>
      </c>
      <c r="CB63" s="665" t="str">
        <f t="shared" ref="CB63:CB67" si="11">IF(CH63=1," * El Número de menores pertenecientes a Población Migrante NO puede ser mayor al Número Total de Menores. ","")</f>
        <v/>
      </c>
      <c r="CG63" s="665">
        <f t="shared" ref="CG63:CH67" si="12">IF(P63&gt;$C63,1,0)</f>
        <v>0</v>
      </c>
      <c r="CH63" s="665">
        <f t="shared" si="12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094"/>
      <c r="G64" s="1095"/>
      <c r="H64" s="176"/>
      <c r="I64" s="1095"/>
      <c r="J64" s="176"/>
      <c r="K64" s="512"/>
      <c r="L64" s="170"/>
      <c r="M64" s="171"/>
      <c r="N64" s="172"/>
      <c r="O64" s="173"/>
      <c r="P64" s="165"/>
      <c r="Q64" s="83"/>
      <c r="R64" s="3" t="str">
        <f t="shared" si="9"/>
        <v/>
      </c>
      <c r="S64" s="178"/>
      <c r="T64" s="178"/>
      <c r="U64" s="7"/>
      <c r="V64" s="7"/>
      <c r="W64" s="7"/>
      <c r="X64" s="7"/>
      <c r="Y64" s="7"/>
      <c r="Z64" s="7"/>
      <c r="AA64" s="1317"/>
      <c r="AB64" s="1315"/>
      <c r="CA64" s="665" t="str">
        <f t="shared" si="10"/>
        <v/>
      </c>
      <c r="CB64" s="665" t="str">
        <f t="shared" si="11"/>
        <v/>
      </c>
      <c r="CG64" s="665">
        <f t="shared" si="12"/>
        <v>0</v>
      </c>
      <c r="CH64" s="665">
        <f t="shared" si="12"/>
        <v>0</v>
      </c>
    </row>
    <row r="65" spans="1:130" ht="16.350000000000001" customHeight="1" x14ac:dyDescent="0.25">
      <c r="A65" s="2237" t="s">
        <v>77</v>
      </c>
      <c r="B65" s="2237"/>
      <c r="C65" s="935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512"/>
      <c r="L65" s="82"/>
      <c r="M65" s="83"/>
      <c r="N65" s="82"/>
      <c r="O65" s="85"/>
      <c r="P65" s="165"/>
      <c r="Q65" s="83"/>
      <c r="R65" s="3" t="str">
        <f t="shared" si="9"/>
        <v/>
      </c>
      <c r="S65" s="178"/>
      <c r="T65" s="178"/>
      <c r="U65" s="7"/>
      <c r="V65" s="7"/>
      <c r="W65" s="7"/>
      <c r="X65" s="7"/>
      <c r="Y65" s="7"/>
      <c r="Z65" s="7"/>
      <c r="AA65" s="509"/>
      <c r="CA65" s="665" t="str">
        <f t="shared" si="10"/>
        <v/>
      </c>
      <c r="CB65" s="665" t="str">
        <f t="shared" si="11"/>
        <v/>
      </c>
      <c r="CG65" s="665">
        <f t="shared" si="12"/>
        <v>0</v>
      </c>
      <c r="CH65" s="665">
        <f t="shared" si="12"/>
        <v>0</v>
      </c>
    </row>
    <row r="66" spans="1:130" ht="16.350000000000001" customHeight="1" x14ac:dyDescent="0.25">
      <c r="A66" s="2416" t="s">
        <v>78</v>
      </c>
      <c r="B66" s="2416"/>
      <c r="C66" s="935">
        <f t="shared" si="7"/>
        <v>0</v>
      </c>
      <c r="D66" s="89">
        <f t="shared" ref="D66:D67" si="13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512"/>
      <c r="L66" s="82"/>
      <c r="M66" s="83"/>
      <c r="N66" s="82"/>
      <c r="O66" s="85"/>
      <c r="P66" s="165"/>
      <c r="Q66" s="83"/>
      <c r="R66" s="3" t="str">
        <f t="shared" si="9"/>
        <v/>
      </c>
      <c r="S66" s="178"/>
      <c r="T66" s="178"/>
      <c r="U66" s="7"/>
      <c r="V66" s="7"/>
      <c r="W66" s="7"/>
      <c r="X66" s="7"/>
      <c r="Y66" s="7"/>
      <c r="Z66" s="7"/>
      <c r="AA66" s="509"/>
      <c r="CA66" s="665" t="str">
        <f t="shared" si="10"/>
        <v/>
      </c>
      <c r="CB66" s="665" t="str">
        <f t="shared" si="11"/>
        <v/>
      </c>
      <c r="CG66" s="665">
        <f t="shared" si="12"/>
        <v>0</v>
      </c>
      <c r="CH66" s="665">
        <f t="shared" si="12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3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507"/>
      <c r="N67" s="1318"/>
      <c r="O67" s="194"/>
      <c r="P67" s="195"/>
      <c r="Q67" s="93"/>
      <c r="R67" s="3" t="str">
        <f t="shared" si="9"/>
        <v/>
      </c>
      <c r="S67" s="178"/>
      <c r="T67" s="178"/>
      <c r="U67" s="7"/>
      <c r="V67" s="7"/>
      <c r="W67" s="7"/>
      <c r="X67" s="7"/>
      <c r="Y67" s="7"/>
      <c r="Z67" s="7"/>
      <c r="AA67" s="509"/>
      <c r="CA67" s="665" t="str">
        <f t="shared" si="10"/>
        <v/>
      </c>
      <c r="CB67" s="665" t="str">
        <f t="shared" si="11"/>
        <v/>
      </c>
      <c r="CG67" s="665">
        <f t="shared" si="12"/>
        <v>0</v>
      </c>
      <c r="CH67" s="665">
        <f t="shared" si="12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319"/>
      <c r="V68" s="1319"/>
      <c r="W68" s="1319"/>
      <c r="X68" s="1319"/>
      <c r="Y68" s="1319"/>
      <c r="Z68" s="1317"/>
      <c r="AA68" s="1317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317"/>
      <c r="V69" s="1317"/>
      <c r="W69" s="1317"/>
      <c r="X69" s="1317"/>
      <c r="Y69" s="1317"/>
      <c r="Z69" s="1317"/>
      <c r="AA69" s="1317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654" t="s">
        <v>82</v>
      </c>
      <c r="B70" s="2654"/>
      <c r="C70" s="2654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317"/>
      <c r="S70" s="1317"/>
      <c r="T70" s="1317"/>
      <c r="U70" s="1317"/>
      <c r="V70" s="1317"/>
      <c r="W70" s="1317"/>
      <c r="X70" s="1317"/>
      <c r="Y70" s="1317"/>
      <c r="Z70" s="1317"/>
      <c r="AA70" s="1317"/>
    </row>
    <row r="71" spans="1:130" ht="16.350000000000001" customHeight="1" x14ac:dyDescent="0.25">
      <c r="A71" s="2257"/>
      <c r="B71" s="2257"/>
      <c r="C71" s="2257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317"/>
      <c r="S71" s="1317"/>
      <c r="T71" s="1317"/>
      <c r="U71" s="1317"/>
      <c r="V71" s="1317"/>
      <c r="W71" s="1317"/>
      <c r="X71" s="1317"/>
      <c r="Y71" s="1317"/>
      <c r="Z71" s="1317"/>
      <c r="AA71" s="1317"/>
    </row>
    <row r="72" spans="1:130" ht="16.350000000000001" customHeight="1" x14ac:dyDescent="0.25">
      <c r="A72" s="2655" t="s">
        <v>64</v>
      </c>
      <c r="B72" s="2655"/>
      <c r="C72" s="1320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317"/>
      <c r="S72" s="1317"/>
      <c r="T72" s="1321"/>
      <c r="U72" s="1321"/>
      <c r="V72" s="1321"/>
      <c r="W72" s="1321"/>
      <c r="X72" s="1321"/>
      <c r="Y72" s="1321"/>
      <c r="Z72" s="1317"/>
      <c r="AA72" s="1317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317"/>
      <c r="S73" s="1317"/>
      <c r="T73" s="1321"/>
      <c r="U73" s="1321"/>
      <c r="V73" s="1321"/>
      <c r="W73" s="1321"/>
      <c r="X73" s="1321"/>
      <c r="Y73" s="1321"/>
      <c r="Z73" s="1317"/>
      <c r="AA73" s="1317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317"/>
      <c r="S74" s="1317"/>
      <c r="T74" s="1321"/>
      <c r="U74" s="1321"/>
      <c r="V74" s="1321"/>
      <c r="W74" s="1321"/>
      <c r="X74" s="1321"/>
      <c r="Y74" s="1321"/>
      <c r="Z74" s="1317"/>
      <c r="AA74" s="1317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317"/>
      <c r="S75" s="1317"/>
      <c r="T75" s="1321"/>
      <c r="U75" s="1321"/>
      <c r="V75" s="1321"/>
      <c r="W75" s="1321"/>
      <c r="X75" s="1321"/>
      <c r="Y75" s="1321"/>
      <c r="Z75" s="1317"/>
      <c r="AA75" s="1317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317"/>
      <c r="S76" s="1317"/>
      <c r="T76" s="1321"/>
      <c r="U76" s="1321"/>
      <c r="V76" s="1321"/>
      <c r="W76" s="1321"/>
      <c r="X76" s="1321"/>
      <c r="Y76" s="1321"/>
      <c r="Z76" s="1317"/>
      <c r="AA76" s="1317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317"/>
      <c r="S77" s="1317"/>
      <c r="T77" s="1317"/>
      <c r="U77" s="1321"/>
      <c r="V77" s="1321"/>
      <c r="W77" s="1321"/>
      <c r="X77" s="1321"/>
      <c r="Y77" s="1321"/>
      <c r="Z77" s="1317"/>
      <c r="AA77" s="1317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656" t="s">
        <v>87</v>
      </c>
      <c r="B78" s="2657"/>
      <c r="C78" s="1322" t="s">
        <v>88</v>
      </c>
      <c r="D78" s="1322" t="s">
        <v>38</v>
      </c>
      <c r="E78" s="1322" t="s">
        <v>89</v>
      </c>
      <c r="F78" s="1322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317"/>
      <c r="S78" s="1317"/>
      <c r="T78" s="1317"/>
      <c r="U78" s="1321"/>
      <c r="V78" s="1321"/>
      <c r="W78" s="1321"/>
      <c r="X78" s="1321"/>
      <c r="Y78" s="1321"/>
      <c r="Z78" s="1317"/>
      <c r="AA78" s="1317"/>
      <c r="CG78" s="10">
        <v>0</v>
      </c>
    </row>
    <row r="79" spans="1:130" ht="21.75" customHeight="1" x14ac:dyDescent="0.25">
      <c r="A79" s="2658" t="s">
        <v>91</v>
      </c>
      <c r="B79" s="2659"/>
      <c r="C79" s="1323"/>
      <c r="D79" s="1323"/>
      <c r="E79" s="1323"/>
      <c r="F79" s="1323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317"/>
      <c r="S79" s="1317"/>
      <c r="T79" s="1317"/>
      <c r="U79" s="1321"/>
      <c r="V79" s="1321"/>
      <c r="W79" s="1321"/>
      <c r="X79" s="1321"/>
      <c r="Y79" s="1321"/>
      <c r="Z79" s="1317"/>
      <c r="AA79" s="1317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660" t="s">
        <v>92</v>
      </c>
      <c r="B80" s="2661"/>
      <c r="C80" s="496"/>
      <c r="D80" s="496"/>
      <c r="E80" s="496"/>
      <c r="F80" s="496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317"/>
      <c r="S80" s="1317"/>
      <c r="T80" s="1317"/>
      <c r="U80" s="1317"/>
      <c r="V80" s="1317"/>
      <c r="W80" s="1317"/>
      <c r="X80" s="1317"/>
      <c r="Y80" s="1317"/>
      <c r="Z80" s="1317"/>
      <c r="AA80" s="1317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568"/>
      <c r="J81" s="569"/>
      <c r="K81" s="568"/>
      <c r="L81" s="561"/>
      <c r="M81" s="561"/>
      <c r="N81" s="561"/>
      <c r="O81" s="561"/>
      <c r="P81" s="570"/>
      <c r="Q81" s="569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501" t="s">
        <v>94</v>
      </c>
      <c r="B82" s="2662"/>
      <c r="C82" s="1133" t="s">
        <v>88</v>
      </c>
      <c r="D82" s="1324" t="s">
        <v>95</v>
      </c>
      <c r="E82" s="1324" t="s">
        <v>96</v>
      </c>
      <c r="F82" s="1324" t="s">
        <v>97</v>
      </c>
      <c r="G82" s="215"/>
      <c r="H82" s="215"/>
      <c r="I82" s="574"/>
      <c r="J82" s="574"/>
      <c r="K82" s="568"/>
      <c r="L82" s="561"/>
      <c r="M82" s="561"/>
      <c r="N82" s="561"/>
      <c r="O82" s="561"/>
      <c r="P82" s="561"/>
      <c r="Q82" s="561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662" t="s">
        <v>98</v>
      </c>
      <c r="B83" s="1325" t="s">
        <v>99</v>
      </c>
      <c r="C83" s="1323"/>
      <c r="D83" s="1326"/>
      <c r="E83" s="1323"/>
      <c r="F83" s="1323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577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561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561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561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569"/>
      <c r="L87" s="578"/>
      <c r="M87" s="578"/>
      <c r="N87" s="561"/>
      <c r="O87" s="561"/>
      <c r="P87" s="561"/>
      <c r="Q87" s="561"/>
      <c r="R87" s="561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663" t="s">
        <v>105</v>
      </c>
      <c r="B88" s="2662"/>
      <c r="C88" s="2656" t="s">
        <v>64</v>
      </c>
      <c r="D88" s="2664"/>
      <c r="E88" s="2657"/>
      <c r="F88" s="2656" t="s">
        <v>106</v>
      </c>
      <c r="G88" s="2657"/>
      <c r="H88" s="2656" t="s">
        <v>107</v>
      </c>
      <c r="I88" s="2657"/>
      <c r="J88" s="200"/>
      <c r="K88" s="580"/>
      <c r="L88" s="564"/>
      <c r="M88" s="564"/>
      <c r="N88" s="578"/>
      <c r="O88" s="578"/>
      <c r="P88" s="564"/>
      <c r="Q88" s="564"/>
      <c r="R88" s="561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587"/>
      <c r="C89" s="1327" t="s">
        <v>17</v>
      </c>
      <c r="D89" s="1328" t="s">
        <v>18</v>
      </c>
      <c r="E89" s="1329" t="s">
        <v>19</v>
      </c>
      <c r="F89" s="1330" t="s">
        <v>18</v>
      </c>
      <c r="G89" s="1329" t="s">
        <v>19</v>
      </c>
      <c r="H89" s="1330" t="s">
        <v>18</v>
      </c>
      <c r="I89" s="1329" t="s">
        <v>19</v>
      </c>
      <c r="J89" s="3"/>
      <c r="K89" s="200"/>
      <c r="L89" s="564"/>
      <c r="M89" s="564"/>
      <c r="N89" s="564"/>
      <c r="O89" s="578"/>
      <c r="P89" s="578"/>
      <c r="Q89" s="564"/>
      <c r="R89" s="564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656" t="s">
        <v>64</v>
      </c>
      <c r="B90" s="2657"/>
      <c r="C90" s="1331">
        <f>SUM(C91:C95)</f>
        <v>0</v>
      </c>
      <c r="D90" s="1332">
        <f t="shared" ref="D90:I90" si="14">SUM(D91:D95)</f>
        <v>0</v>
      </c>
      <c r="E90" s="1333">
        <f t="shared" si="14"/>
        <v>0</v>
      </c>
      <c r="F90" s="1334">
        <f>SUM(F91:F95)</f>
        <v>0</v>
      </c>
      <c r="G90" s="1335">
        <f t="shared" si="14"/>
        <v>0</v>
      </c>
      <c r="H90" s="1334">
        <f t="shared" si="14"/>
        <v>0</v>
      </c>
      <c r="I90" s="1335">
        <f t="shared" si="14"/>
        <v>0</v>
      </c>
      <c r="J90" s="19"/>
      <c r="K90" s="19"/>
      <c r="L90" s="570"/>
      <c r="M90" s="564"/>
      <c r="N90" s="564"/>
      <c r="O90" s="578"/>
      <c r="P90" s="578"/>
      <c r="Q90" s="667"/>
      <c r="R90" s="667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524" t="s">
        <v>22</v>
      </c>
      <c r="B91" s="2525"/>
      <c r="C91" s="581">
        <f>SUM(D91+E91)</f>
        <v>0</v>
      </c>
      <c r="D91" s="668">
        <f>SUM(F91+H91)</f>
        <v>0</v>
      </c>
      <c r="E91" s="582">
        <f t="shared" ref="D91:E95" si="15">SUM(G91+I91)</f>
        <v>0</v>
      </c>
      <c r="F91" s="583"/>
      <c r="G91" s="584"/>
      <c r="H91" s="583"/>
      <c r="I91" s="584"/>
      <c r="J91" s="200"/>
      <c r="K91" s="200"/>
      <c r="L91" s="564"/>
      <c r="M91" s="564"/>
      <c r="N91" s="564"/>
      <c r="O91" s="578"/>
      <c r="P91" s="578"/>
      <c r="Q91" s="667"/>
      <c r="R91" s="667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1336">
        <f>SUM(D92+E92)</f>
        <v>0</v>
      </c>
      <c r="D92" s="251">
        <f t="shared" si="15"/>
        <v>0</v>
      </c>
      <c r="E92" s="252">
        <f t="shared" si="15"/>
        <v>0</v>
      </c>
      <c r="F92" s="1337"/>
      <c r="G92" s="253"/>
      <c r="H92" s="1337"/>
      <c r="I92" s="253"/>
      <c r="J92" s="200"/>
      <c r="K92" s="200"/>
      <c r="L92" s="564"/>
      <c r="M92" s="564"/>
      <c r="N92" s="564"/>
      <c r="O92" s="578"/>
      <c r="P92" s="578"/>
      <c r="Q92" s="667"/>
      <c r="R92" s="667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1336">
        <f>SUM(D93+E93)</f>
        <v>0</v>
      </c>
      <c r="D93" s="251">
        <f t="shared" si="15"/>
        <v>0</v>
      </c>
      <c r="E93" s="252">
        <f t="shared" si="15"/>
        <v>0</v>
      </c>
      <c r="F93" s="82"/>
      <c r="G93" s="86"/>
      <c r="H93" s="82"/>
      <c r="I93" s="86"/>
      <c r="J93" s="200"/>
      <c r="K93" s="200"/>
      <c r="L93" s="564"/>
      <c r="M93" s="564"/>
      <c r="N93" s="564"/>
      <c r="O93" s="578"/>
      <c r="P93" s="578"/>
      <c r="Q93" s="667"/>
      <c r="R93" s="667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5"/>
        <v>0</v>
      </c>
      <c r="E94" s="256">
        <f t="shared" si="15"/>
        <v>0</v>
      </c>
      <c r="F94" s="105"/>
      <c r="G94" s="109"/>
      <c r="H94" s="105"/>
      <c r="I94" s="109"/>
      <c r="J94" s="200"/>
      <c r="K94" s="200"/>
      <c r="L94" s="564"/>
      <c r="M94" s="564"/>
      <c r="N94" s="564"/>
      <c r="O94" s="578"/>
      <c r="P94" s="578"/>
      <c r="Q94" s="667"/>
      <c r="R94" s="667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5"/>
        <v>0</v>
      </c>
      <c r="E95" s="140">
        <f t="shared" si="15"/>
        <v>0</v>
      </c>
      <c r="F95" s="54"/>
      <c r="G95" s="55"/>
      <c r="H95" s="54"/>
      <c r="I95" s="55"/>
      <c r="J95" s="200"/>
      <c r="K95" s="200"/>
      <c r="L95" s="564"/>
      <c r="M95" s="564"/>
      <c r="N95" s="564"/>
      <c r="O95" s="578"/>
      <c r="P95" s="578"/>
      <c r="Q95" s="667"/>
      <c r="R95" s="667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666" t="s">
        <v>112</v>
      </c>
      <c r="B98" s="2401"/>
      <c r="C98" s="2668" t="s">
        <v>113</v>
      </c>
      <c r="D98" s="2389"/>
      <c r="E98" s="2388"/>
      <c r="F98" s="2670" t="s">
        <v>28</v>
      </c>
      <c r="G98" s="2671"/>
      <c r="H98" s="2671"/>
      <c r="I98" s="2671"/>
      <c r="J98" s="2671"/>
      <c r="K98" s="2671"/>
      <c r="L98" s="2671"/>
      <c r="M98" s="2671"/>
      <c r="N98" s="2671"/>
      <c r="O98" s="2671"/>
      <c r="P98" s="2671"/>
      <c r="Q98" s="2671"/>
      <c r="R98" s="2671"/>
      <c r="S98" s="2671"/>
      <c r="T98" s="2671"/>
      <c r="U98" s="2672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191"/>
      <c r="D99" s="2259"/>
      <c r="E99" s="2669"/>
      <c r="F99" s="2656" t="s">
        <v>114</v>
      </c>
      <c r="G99" s="2664"/>
      <c r="H99" s="2656" t="s">
        <v>115</v>
      </c>
      <c r="I99" s="2657"/>
      <c r="J99" s="2656" t="s">
        <v>116</v>
      </c>
      <c r="K99" s="2657"/>
      <c r="L99" s="2656" t="s">
        <v>117</v>
      </c>
      <c r="M99" s="2657"/>
      <c r="N99" s="2656" t="s">
        <v>118</v>
      </c>
      <c r="O99" s="2657"/>
      <c r="P99" s="2656" t="s">
        <v>119</v>
      </c>
      <c r="Q99" s="2657"/>
      <c r="R99" s="2656" t="s">
        <v>120</v>
      </c>
      <c r="S99" s="2657"/>
      <c r="T99" s="2656" t="s">
        <v>121</v>
      </c>
      <c r="U99" s="2657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224"/>
      <c r="B100" s="2667"/>
      <c r="C100" s="1327" t="s">
        <v>17</v>
      </c>
      <c r="D100" s="1338" t="s">
        <v>18</v>
      </c>
      <c r="E100" s="1339" t="s">
        <v>19</v>
      </c>
      <c r="F100" s="1330" t="s">
        <v>18</v>
      </c>
      <c r="G100" s="1129" t="s">
        <v>19</v>
      </c>
      <c r="H100" s="1330" t="s">
        <v>18</v>
      </c>
      <c r="I100" s="1128" t="s">
        <v>19</v>
      </c>
      <c r="J100" s="1330" t="s">
        <v>18</v>
      </c>
      <c r="K100" s="1128" t="s">
        <v>19</v>
      </c>
      <c r="L100" s="1330" t="s">
        <v>18</v>
      </c>
      <c r="M100" s="1128" t="s">
        <v>19</v>
      </c>
      <c r="N100" s="1330" t="s">
        <v>18</v>
      </c>
      <c r="O100" s="1128" t="s">
        <v>19</v>
      </c>
      <c r="P100" s="1330" t="s">
        <v>18</v>
      </c>
      <c r="Q100" s="1128" t="s">
        <v>19</v>
      </c>
      <c r="R100" s="1330" t="s">
        <v>18</v>
      </c>
      <c r="S100" s="1128" t="s">
        <v>19</v>
      </c>
      <c r="T100" s="1330" t="s">
        <v>18</v>
      </c>
      <c r="U100" s="1128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665" t="s">
        <v>122</v>
      </c>
      <c r="B101" s="2665"/>
      <c r="C101" s="1340">
        <f>SUM(D101+E101)</f>
        <v>0</v>
      </c>
      <c r="D101" s="44">
        <f>+H101+J101+L101+N101+P101+R101+T101</f>
        <v>0</v>
      </c>
      <c r="E101" s="1341">
        <f>+I101+K101+M101+O101+Q101+S101+U101</f>
        <v>0</v>
      </c>
      <c r="F101" s="1342"/>
      <c r="G101" s="1343"/>
      <c r="H101" s="1297"/>
      <c r="I101" s="96"/>
      <c r="J101" s="1297"/>
      <c r="K101" s="96"/>
      <c r="L101" s="1297"/>
      <c r="M101" s="96"/>
      <c r="N101" s="1297"/>
      <c r="O101" s="96"/>
      <c r="P101" s="1344"/>
      <c r="Q101" s="96"/>
      <c r="R101" s="1344"/>
      <c r="S101" s="96"/>
      <c r="T101" s="1344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6">SUM(D102+E102)</f>
        <v>0</v>
      </c>
      <c r="D102" s="275">
        <f>SUM(J102+L102+N102+P102+R102+T102)</f>
        <v>0</v>
      </c>
      <c r="E102" s="90">
        <f t="shared" ref="D102:E104" si="17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6"/>
        <v>0</v>
      </c>
      <c r="D103" s="275">
        <f t="shared" si="17"/>
        <v>0</v>
      </c>
      <c r="E103" s="90">
        <f t="shared" si="17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6"/>
        <v>0</v>
      </c>
      <c r="D104" s="275">
        <f t="shared" si="17"/>
        <v>0</v>
      </c>
      <c r="E104" s="90">
        <f t="shared" si="17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6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6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654" t="s">
        <v>128</v>
      </c>
      <c r="B107" s="1345" t="s">
        <v>129</v>
      </c>
      <c r="C107" s="1346">
        <f t="shared" si="16"/>
        <v>0</v>
      </c>
      <c r="D107" s="1347">
        <f>SUM(F107+H107+J107+L107+N107+P107+R107+T107)</f>
        <v>0</v>
      </c>
      <c r="E107" s="1341">
        <f>SUM(G107+I107+K107+M107+O107+Q107+S107+U107)</f>
        <v>0</v>
      </c>
      <c r="F107" s="1297"/>
      <c r="G107" s="1348"/>
      <c r="H107" s="1297"/>
      <c r="I107" s="1349"/>
      <c r="J107" s="1297"/>
      <c r="K107" s="96"/>
      <c r="L107" s="1297"/>
      <c r="M107" s="96"/>
      <c r="N107" s="1297"/>
      <c r="O107" s="1349"/>
      <c r="P107" s="1297"/>
      <c r="Q107" s="1349"/>
      <c r="R107" s="1297"/>
      <c r="S107" s="1349"/>
      <c r="T107" s="1297"/>
      <c r="U107" s="1349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6"/>
        <v>0</v>
      </c>
      <c r="D108" s="115">
        <f t="shared" ref="D108:E109" si="18">SUM(F108+H108+J108+L108+N108+P108+R108+T108)</f>
        <v>0</v>
      </c>
      <c r="E108" s="294">
        <f t="shared" si="18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198"/>
      <c r="B109" s="138" t="s">
        <v>131</v>
      </c>
      <c r="C109" s="49">
        <f t="shared" si="16"/>
        <v>0</v>
      </c>
      <c r="D109" s="92">
        <f t="shared" si="18"/>
        <v>0</v>
      </c>
      <c r="E109" s="186">
        <f t="shared" si="18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1350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667"/>
    </row>
    <row r="112" spans="1:130" ht="16.350000000000001" customHeight="1" x14ac:dyDescent="0.25">
      <c r="A112" s="2379"/>
      <c r="B112" s="2379"/>
      <c r="C112" s="2191"/>
      <c r="D112" s="2259"/>
      <c r="E112" s="2669"/>
      <c r="F112" s="2664" t="s">
        <v>133</v>
      </c>
      <c r="G112" s="2657"/>
      <c r="H112" s="2656" t="s">
        <v>134</v>
      </c>
      <c r="I112" s="2657"/>
      <c r="J112" s="2656" t="s">
        <v>135</v>
      </c>
      <c r="K112" s="2657"/>
      <c r="L112" s="2664" t="s">
        <v>136</v>
      </c>
      <c r="M112" s="2657"/>
      <c r="N112" s="2656" t="s">
        <v>137</v>
      </c>
      <c r="O112" s="2657"/>
      <c r="P112" s="2656" t="s">
        <v>138</v>
      </c>
      <c r="Q112" s="2657"/>
      <c r="R112" s="2656" t="s">
        <v>139</v>
      </c>
      <c r="S112" s="2657"/>
      <c r="T112" s="2656" t="s">
        <v>140</v>
      </c>
      <c r="U112" s="2657"/>
      <c r="V112" s="2656" t="s">
        <v>141</v>
      </c>
      <c r="W112" s="2657"/>
      <c r="X112" s="2656" t="s">
        <v>142</v>
      </c>
      <c r="Y112" s="2657"/>
      <c r="Z112" s="2676" t="s">
        <v>143</v>
      </c>
      <c r="AA112" s="2677"/>
    </row>
    <row r="113" spans="1:28" ht="16.350000000000001" customHeight="1" x14ac:dyDescent="0.25">
      <c r="A113" s="2198"/>
      <c r="B113" s="2198"/>
      <c r="C113" s="1330" t="s">
        <v>17</v>
      </c>
      <c r="D113" s="1338" t="s">
        <v>18</v>
      </c>
      <c r="E113" s="1351" t="s">
        <v>19</v>
      </c>
      <c r="F113" s="1328" t="s">
        <v>18</v>
      </c>
      <c r="G113" s="1339" t="s">
        <v>19</v>
      </c>
      <c r="H113" s="1330" t="s">
        <v>18</v>
      </c>
      <c r="I113" s="1339" t="s">
        <v>19</v>
      </c>
      <c r="J113" s="1330" t="s">
        <v>18</v>
      </c>
      <c r="K113" s="1339" t="s">
        <v>19</v>
      </c>
      <c r="L113" s="1328" t="s">
        <v>18</v>
      </c>
      <c r="M113" s="1339" t="s">
        <v>19</v>
      </c>
      <c r="N113" s="1330" t="s">
        <v>18</v>
      </c>
      <c r="O113" s="1339" t="s">
        <v>19</v>
      </c>
      <c r="P113" s="1330" t="s">
        <v>18</v>
      </c>
      <c r="Q113" s="1339" t="s">
        <v>19</v>
      </c>
      <c r="R113" s="1330" t="s">
        <v>18</v>
      </c>
      <c r="S113" s="1322" t="s">
        <v>19</v>
      </c>
      <c r="T113" s="1330" t="s">
        <v>18</v>
      </c>
      <c r="U113" s="1339" t="s">
        <v>19</v>
      </c>
      <c r="V113" s="1330" t="s">
        <v>18</v>
      </c>
      <c r="W113" s="1339" t="s">
        <v>19</v>
      </c>
      <c r="X113" s="1330" t="s">
        <v>18</v>
      </c>
      <c r="Y113" s="1339" t="s">
        <v>19</v>
      </c>
      <c r="Z113" s="1352" t="s">
        <v>18</v>
      </c>
      <c r="AA113" s="309" t="s">
        <v>19</v>
      </c>
      <c r="AB113" s="480"/>
    </row>
    <row r="114" spans="1:28" ht="16.350000000000001" customHeight="1" x14ac:dyDescent="0.25">
      <c r="A114" s="2673" t="s">
        <v>144</v>
      </c>
      <c r="B114" s="1311" t="s">
        <v>145</v>
      </c>
      <c r="C114" s="1353">
        <f t="shared" ref="C114:C143" si="19">SUM(D114+E114)</f>
        <v>0</v>
      </c>
      <c r="D114" s="312">
        <f>SUM(F114+H114+J114+L114+N114+P114+R114+T114+V114+X114+Z114)</f>
        <v>0</v>
      </c>
      <c r="E114" s="313">
        <f t="shared" ref="E114:E143" si="20">SUM(G114+I114+K114+M114+O114+Q114+S114+U114+W114+Y114+AA114)</f>
        <v>0</v>
      </c>
      <c r="F114" s="1354"/>
      <c r="G114" s="1349"/>
      <c r="H114" s="1297"/>
      <c r="I114" s="96"/>
      <c r="J114" s="1297"/>
      <c r="K114" s="96"/>
      <c r="L114" s="1355"/>
      <c r="M114" s="96"/>
      <c r="N114" s="1297"/>
      <c r="O114" s="96"/>
      <c r="P114" s="1297"/>
      <c r="Q114" s="96"/>
      <c r="R114" s="1297"/>
      <c r="S114" s="96"/>
      <c r="T114" s="1297"/>
      <c r="U114" s="96"/>
      <c r="V114" s="1344"/>
      <c r="W114" s="96"/>
      <c r="X114" s="1344"/>
      <c r="Y114" s="96"/>
      <c r="Z114" s="1348"/>
      <c r="AA114" s="316"/>
    </row>
    <row r="115" spans="1:28" ht="16.350000000000001" customHeight="1" x14ac:dyDescent="0.25">
      <c r="A115" s="2279"/>
      <c r="B115" s="1131" t="s">
        <v>146</v>
      </c>
      <c r="C115" s="1336">
        <f t="shared" si="19"/>
        <v>0</v>
      </c>
      <c r="D115" s="318">
        <f t="shared" ref="D115:D143" si="21">SUM(F115+H115+J115+L115+N115+P115+R115+T115+V115+X115+Z115)</f>
        <v>0</v>
      </c>
      <c r="E115" s="319">
        <f t="shared" si="20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1124" t="s">
        <v>147</v>
      </c>
      <c r="C116" s="1336">
        <f t="shared" si="19"/>
        <v>0</v>
      </c>
      <c r="D116" s="318">
        <f t="shared" si="21"/>
        <v>0</v>
      </c>
      <c r="E116" s="319">
        <f t="shared" si="20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124" t="s">
        <v>148</v>
      </c>
      <c r="C117" s="323">
        <f t="shared" si="19"/>
        <v>0</v>
      </c>
      <c r="D117" s="324">
        <f t="shared" si="21"/>
        <v>0</v>
      </c>
      <c r="E117" s="325">
        <f t="shared" si="20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125" t="s">
        <v>149</v>
      </c>
      <c r="C118" s="257">
        <f t="shared" si="19"/>
        <v>0</v>
      </c>
      <c r="D118" s="326">
        <f t="shared" si="21"/>
        <v>0</v>
      </c>
      <c r="E118" s="327">
        <f t="shared" si="20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673" t="s">
        <v>150</v>
      </c>
      <c r="B119" s="1311" t="s">
        <v>145</v>
      </c>
      <c r="C119" s="1353">
        <f t="shared" si="19"/>
        <v>0</v>
      </c>
      <c r="D119" s="312">
        <f t="shared" si="21"/>
        <v>0</v>
      </c>
      <c r="E119" s="313">
        <f t="shared" si="20"/>
        <v>0</v>
      </c>
      <c r="F119" s="1354"/>
      <c r="G119" s="1349"/>
      <c r="H119" s="1297"/>
      <c r="I119" s="96"/>
      <c r="J119" s="1297"/>
      <c r="K119" s="96"/>
      <c r="L119" s="1355"/>
      <c r="M119" s="96"/>
      <c r="N119" s="1297"/>
      <c r="O119" s="96"/>
      <c r="P119" s="1297"/>
      <c r="Q119" s="96"/>
      <c r="R119" s="1297"/>
      <c r="S119" s="96"/>
      <c r="T119" s="1297"/>
      <c r="U119" s="96"/>
      <c r="V119" s="1344"/>
      <c r="W119" s="96"/>
      <c r="X119" s="1344"/>
      <c r="Y119" s="96"/>
      <c r="Z119" s="1348"/>
      <c r="AA119" s="316"/>
    </row>
    <row r="120" spans="1:28" ht="16.350000000000001" customHeight="1" x14ac:dyDescent="0.25">
      <c r="A120" s="2279"/>
      <c r="B120" s="1131" t="s">
        <v>146</v>
      </c>
      <c r="C120" s="1336">
        <f t="shared" si="19"/>
        <v>0</v>
      </c>
      <c r="D120" s="318">
        <f t="shared" si="21"/>
        <v>0</v>
      </c>
      <c r="E120" s="319">
        <f t="shared" si="20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1124" t="s">
        <v>147</v>
      </c>
      <c r="C121" s="1336">
        <f t="shared" si="19"/>
        <v>0</v>
      </c>
      <c r="D121" s="318">
        <f t="shared" si="21"/>
        <v>0</v>
      </c>
      <c r="E121" s="319">
        <f t="shared" si="20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124" t="s">
        <v>148</v>
      </c>
      <c r="C122" s="323">
        <f t="shared" si="19"/>
        <v>0</v>
      </c>
      <c r="D122" s="324">
        <f t="shared" si="21"/>
        <v>0</v>
      </c>
      <c r="E122" s="325">
        <f t="shared" si="20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125" t="s">
        <v>149</v>
      </c>
      <c r="C123" s="257">
        <f t="shared" si="19"/>
        <v>0</v>
      </c>
      <c r="D123" s="326">
        <f t="shared" si="21"/>
        <v>0</v>
      </c>
      <c r="E123" s="327">
        <f t="shared" si="20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654" t="s">
        <v>151</v>
      </c>
      <c r="B124" s="1311" t="s">
        <v>145</v>
      </c>
      <c r="C124" s="1353">
        <f t="shared" si="19"/>
        <v>0</v>
      </c>
      <c r="D124" s="312">
        <f t="shared" si="21"/>
        <v>0</v>
      </c>
      <c r="E124" s="313">
        <f t="shared" si="20"/>
        <v>0</v>
      </c>
      <c r="F124" s="1354"/>
      <c r="G124" s="1349"/>
      <c r="H124" s="1297"/>
      <c r="I124" s="96"/>
      <c r="J124" s="1297"/>
      <c r="K124" s="96"/>
      <c r="L124" s="1355"/>
      <c r="M124" s="96"/>
      <c r="N124" s="1297"/>
      <c r="O124" s="96"/>
      <c r="P124" s="1297"/>
      <c r="Q124" s="96"/>
      <c r="R124" s="1297"/>
      <c r="S124" s="96"/>
      <c r="T124" s="1297"/>
      <c r="U124" s="96"/>
      <c r="V124" s="1344"/>
      <c r="W124" s="96"/>
      <c r="X124" s="1344"/>
      <c r="Y124" s="96"/>
      <c r="Z124" s="1348"/>
      <c r="AA124" s="316"/>
    </row>
    <row r="125" spans="1:28" ht="16.350000000000001" customHeight="1" x14ac:dyDescent="0.25">
      <c r="A125" s="2379"/>
      <c r="B125" s="1131" t="s">
        <v>146</v>
      </c>
      <c r="C125" s="1336">
        <f t="shared" si="19"/>
        <v>0</v>
      </c>
      <c r="D125" s="318">
        <f t="shared" si="21"/>
        <v>0</v>
      </c>
      <c r="E125" s="319">
        <f t="shared" si="20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124" t="s">
        <v>147</v>
      </c>
      <c r="C126" s="1336">
        <f t="shared" si="19"/>
        <v>0</v>
      </c>
      <c r="D126" s="318">
        <f t="shared" si="21"/>
        <v>0</v>
      </c>
      <c r="E126" s="319">
        <f t="shared" si="20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124" t="s">
        <v>148</v>
      </c>
      <c r="C127" s="323">
        <f t="shared" si="19"/>
        <v>0</v>
      </c>
      <c r="D127" s="324">
        <f t="shared" si="21"/>
        <v>0</v>
      </c>
      <c r="E127" s="325">
        <f t="shared" si="20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1125" t="s">
        <v>149</v>
      </c>
      <c r="C128" s="257">
        <f t="shared" si="19"/>
        <v>0</v>
      </c>
      <c r="D128" s="326">
        <f t="shared" si="21"/>
        <v>0</v>
      </c>
      <c r="E128" s="327">
        <f t="shared" si="20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673" t="s">
        <v>152</v>
      </c>
      <c r="B129" s="1311" t="s">
        <v>145</v>
      </c>
      <c r="C129" s="1353">
        <f t="shared" si="19"/>
        <v>0</v>
      </c>
      <c r="D129" s="312">
        <f t="shared" si="21"/>
        <v>0</v>
      </c>
      <c r="E129" s="313">
        <f t="shared" si="20"/>
        <v>0</v>
      </c>
      <c r="F129" s="1354"/>
      <c r="G129" s="1349"/>
      <c r="H129" s="1297"/>
      <c r="I129" s="96"/>
      <c r="J129" s="1297"/>
      <c r="K129" s="96"/>
      <c r="L129" s="1355"/>
      <c r="M129" s="96"/>
      <c r="N129" s="1297"/>
      <c r="O129" s="96"/>
      <c r="P129" s="1297"/>
      <c r="Q129" s="96"/>
      <c r="R129" s="1297"/>
      <c r="S129" s="96"/>
      <c r="T129" s="1297"/>
      <c r="U129" s="96"/>
      <c r="V129" s="1344"/>
      <c r="W129" s="96"/>
      <c r="X129" s="1344"/>
      <c r="Y129" s="96"/>
      <c r="Z129" s="1348"/>
      <c r="AA129" s="316"/>
    </row>
    <row r="130" spans="1:27" ht="16.350000000000001" customHeight="1" x14ac:dyDescent="0.25">
      <c r="A130" s="2279"/>
      <c r="B130" s="1131" t="s">
        <v>146</v>
      </c>
      <c r="C130" s="1336">
        <f t="shared" si="19"/>
        <v>0</v>
      </c>
      <c r="D130" s="318">
        <f t="shared" si="21"/>
        <v>0</v>
      </c>
      <c r="E130" s="319">
        <f t="shared" si="20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1124" t="s">
        <v>147</v>
      </c>
      <c r="C131" s="1336">
        <f t="shared" si="19"/>
        <v>0</v>
      </c>
      <c r="D131" s="318">
        <f t="shared" si="21"/>
        <v>0</v>
      </c>
      <c r="E131" s="319">
        <f t="shared" si="20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124" t="s">
        <v>148</v>
      </c>
      <c r="C132" s="323">
        <f t="shared" si="19"/>
        <v>0</v>
      </c>
      <c r="D132" s="324">
        <f t="shared" si="21"/>
        <v>0</v>
      </c>
      <c r="E132" s="325">
        <f t="shared" si="20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125" t="s">
        <v>149</v>
      </c>
      <c r="C133" s="257">
        <f t="shared" si="19"/>
        <v>0</v>
      </c>
      <c r="D133" s="326">
        <f t="shared" si="21"/>
        <v>0</v>
      </c>
      <c r="E133" s="327">
        <f t="shared" si="20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673" t="s">
        <v>153</v>
      </c>
      <c r="B134" s="1311" t="s">
        <v>145</v>
      </c>
      <c r="C134" s="1353">
        <f t="shared" si="19"/>
        <v>0</v>
      </c>
      <c r="D134" s="312">
        <f t="shared" si="21"/>
        <v>0</v>
      </c>
      <c r="E134" s="313">
        <f t="shared" si="20"/>
        <v>0</v>
      </c>
      <c r="F134" s="1354"/>
      <c r="G134" s="1349"/>
      <c r="H134" s="1297"/>
      <c r="I134" s="96"/>
      <c r="J134" s="1297"/>
      <c r="K134" s="96"/>
      <c r="L134" s="1355"/>
      <c r="M134" s="96"/>
      <c r="N134" s="1297"/>
      <c r="O134" s="96"/>
      <c r="P134" s="1297"/>
      <c r="Q134" s="96"/>
      <c r="R134" s="1297"/>
      <c r="S134" s="96"/>
      <c r="T134" s="1297"/>
      <c r="U134" s="96"/>
      <c r="V134" s="1344"/>
      <c r="W134" s="96"/>
      <c r="X134" s="1344"/>
      <c r="Y134" s="96"/>
      <c r="Z134" s="1348"/>
      <c r="AA134" s="316"/>
    </row>
    <row r="135" spans="1:27" ht="16.350000000000001" customHeight="1" x14ac:dyDescent="0.25">
      <c r="A135" s="2279"/>
      <c r="B135" s="1131" t="s">
        <v>146</v>
      </c>
      <c r="C135" s="1336">
        <f t="shared" si="19"/>
        <v>0</v>
      </c>
      <c r="D135" s="318">
        <f t="shared" si="21"/>
        <v>0</v>
      </c>
      <c r="E135" s="319">
        <f t="shared" si="20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1124" t="s">
        <v>147</v>
      </c>
      <c r="C136" s="1336">
        <f t="shared" si="19"/>
        <v>0</v>
      </c>
      <c r="D136" s="318">
        <f t="shared" si="21"/>
        <v>0</v>
      </c>
      <c r="E136" s="319">
        <f t="shared" si="20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124" t="s">
        <v>148</v>
      </c>
      <c r="C137" s="323">
        <f t="shared" si="19"/>
        <v>0</v>
      </c>
      <c r="D137" s="324">
        <f t="shared" si="21"/>
        <v>0</v>
      </c>
      <c r="E137" s="325">
        <f t="shared" si="20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125" t="s">
        <v>149</v>
      </c>
      <c r="C138" s="257">
        <f t="shared" si="19"/>
        <v>0</v>
      </c>
      <c r="D138" s="326">
        <f t="shared" si="21"/>
        <v>0</v>
      </c>
      <c r="E138" s="327">
        <f t="shared" si="20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654" t="s">
        <v>154</v>
      </c>
      <c r="B139" s="1311" t="s">
        <v>145</v>
      </c>
      <c r="C139" s="1353">
        <f t="shared" si="19"/>
        <v>0</v>
      </c>
      <c r="D139" s="312">
        <f t="shared" si="21"/>
        <v>0</v>
      </c>
      <c r="E139" s="313">
        <f t="shared" si="20"/>
        <v>0</v>
      </c>
      <c r="F139" s="1354"/>
      <c r="G139" s="1349"/>
      <c r="H139" s="1297"/>
      <c r="I139" s="96"/>
      <c r="J139" s="1297"/>
      <c r="K139" s="96"/>
      <c r="L139" s="1355"/>
      <c r="M139" s="96"/>
      <c r="N139" s="1297"/>
      <c r="O139" s="96"/>
      <c r="P139" s="1297"/>
      <c r="Q139" s="96"/>
      <c r="R139" s="1297"/>
      <c r="S139" s="96"/>
      <c r="T139" s="1297"/>
      <c r="U139" s="96"/>
      <c r="V139" s="1344"/>
      <c r="W139" s="96"/>
      <c r="X139" s="1344"/>
      <c r="Y139" s="96"/>
      <c r="Z139" s="1348"/>
      <c r="AA139" s="316"/>
    </row>
    <row r="140" spans="1:27" ht="16.350000000000001" customHeight="1" x14ac:dyDescent="0.25">
      <c r="A140" s="2379"/>
      <c r="B140" s="1131" t="s">
        <v>146</v>
      </c>
      <c r="C140" s="1336">
        <f t="shared" si="19"/>
        <v>0</v>
      </c>
      <c r="D140" s="318">
        <f t="shared" si="21"/>
        <v>0</v>
      </c>
      <c r="E140" s="319">
        <f t="shared" si="20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124" t="s">
        <v>147</v>
      </c>
      <c r="C141" s="1336">
        <f t="shared" si="19"/>
        <v>0</v>
      </c>
      <c r="D141" s="318">
        <f t="shared" si="21"/>
        <v>0</v>
      </c>
      <c r="E141" s="319">
        <f t="shared" si="20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124" t="s">
        <v>148</v>
      </c>
      <c r="C142" s="323">
        <f t="shared" si="19"/>
        <v>0</v>
      </c>
      <c r="D142" s="324">
        <f t="shared" si="21"/>
        <v>0</v>
      </c>
      <c r="E142" s="325">
        <f t="shared" si="20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9"/>
        <v>0</v>
      </c>
      <c r="D143" s="329">
        <f t="shared" si="21"/>
        <v>0</v>
      </c>
      <c r="E143" s="330">
        <f t="shared" si="20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674" t="s">
        <v>155</v>
      </c>
      <c r="B144" s="2675"/>
      <c r="C144" s="1356">
        <f>SUM(C114:C143)</f>
        <v>0</v>
      </c>
      <c r="D144" s="1357">
        <f>SUM(D114:D143)</f>
        <v>0</v>
      </c>
      <c r="E144" s="1358">
        <f>SUM(E114:E143)</f>
        <v>0</v>
      </c>
      <c r="F144" s="1359">
        <f>SUM(F114:F143)</f>
        <v>0</v>
      </c>
      <c r="G144" s="1360">
        <f t="shared" ref="G144:AA144" si="22">SUM(G114:G143)</f>
        <v>0</v>
      </c>
      <c r="H144" s="1359">
        <f t="shared" si="22"/>
        <v>0</v>
      </c>
      <c r="I144" s="1360">
        <f t="shared" si="22"/>
        <v>0</v>
      </c>
      <c r="J144" s="1359">
        <f t="shared" si="22"/>
        <v>0</v>
      </c>
      <c r="K144" s="1360">
        <f t="shared" si="22"/>
        <v>0</v>
      </c>
      <c r="L144" s="1359">
        <f t="shared" si="22"/>
        <v>0</v>
      </c>
      <c r="M144" s="1360">
        <f t="shared" si="22"/>
        <v>0</v>
      </c>
      <c r="N144" s="1359">
        <f t="shared" si="22"/>
        <v>0</v>
      </c>
      <c r="O144" s="1360">
        <f t="shared" si="22"/>
        <v>0</v>
      </c>
      <c r="P144" s="1359">
        <f t="shared" si="22"/>
        <v>0</v>
      </c>
      <c r="Q144" s="1360">
        <f t="shared" si="22"/>
        <v>0</v>
      </c>
      <c r="R144" s="1359">
        <f t="shared" si="22"/>
        <v>0</v>
      </c>
      <c r="S144" s="1360">
        <f t="shared" si="22"/>
        <v>0</v>
      </c>
      <c r="T144" s="1359">
        <f t="shared" si="22"/>
        <v>0</v>
      </c>
      <c r="U144" s="1360">
        <f t="shared" si="22"/>
        <v>0</v>
      </c>
      <c r="V144" s="1359">
        <f t="shared" si="22"/>
        <v>0</v>
      </c>
      <c r="W144" s="1360">
        <f t="shared" si="22"/>
        <v>0</v>
      </c>
      <c r="X144" s="1359">
        <f t="shared" si="22"/>
        <v>0</v>
      </c>
      <c r="Y144" s="1360">
        <f t="shared" si="22"/>
        <v>0</v>
      </c>
      <c r="Z144" s="1361">
        <f t="shared" si="22"/>
        <v>0</v>
      </c>
      <c r="AA144" s="1362">
        <f t="shared" si="22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3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131" t="s">
        <v>146</v>
      </c>
      <c r="C146" s="1336">
        <f t="shared" ref="C146:C154" si="24">SUM(D146+E146)</f>
        <v>0</v>
      </c>
      <c r="D146" s="318">
        <f t="shared" ref="D146:D154" si="25">SUM(F146+H146+J146+L146+N146+P146+R146+T146+V146+X146+Z146)</f>
        <v>0</v>
      </c>
      <c r="E146" s="319">
        <f t="shared" si="23"/>
        <v>0</v>
      </c>
      <c r="F146" s="160"/>
      <c r="G146" s="253"/>
      <c r="H146" s="1337"/>
      <c r="I146" s="73"/>
      <c r="J146" s="1337"/>
      <c r="K146" s="73"/>
      <c r="L146" s="348"/>
      <c r="M146" s="73"/>
      <c r="N146" s="1337"/>
      <c r="O146" s="73"/>
      <c r="P146" s="1337"/>
      <c r="Q146" s="73"/>
      <c r="R146" s="1337"/>
      <c r="S146" s="73"/>
      <c r="T146" s="1337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1124" t="s">
        <v>147</v>
      </c>
      <c r="C147" s="1336">
        <f t="shared" si="24"/>
        <v>0</v>
      </c>
      <c r="D147" s="318">
        <f t="shared" si="25"/>
        <v>0</v>
      </c>
      <c r="E147" s="319">
        <f t="shared" si="23"/>
        <v>0</v>
      </c>
      <c r="F147" s="160"/>
      <c r="G147" s="253"/>
      <c r="H147" s="1337"/>
      <c r="I147" s="73"/>
      <c r="J147" s="1337"/>
      <c r="K147" s="73"/>
      <c r="L147" s="348"/>
      <c r="M147" s="73"/>
      <c r="N147" s="1337"/>
      <c r="O147" s="73"/>
      <c r="P147" s="1337"/>
      <c r="Q147" s="73"/>
      <c r="R147" s="1337"/>
      <c r="S147" s="73"/>
      <c r="T147" s="1337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1124" t="s">
        <v>148</v>
      </c>
      <c r="C148" s="1336">
        <f t="shared" si="24"/>
        <v>0</v>
      </c>
      <c r="D148" s="318">
        <f t="shared" si="25"/>
        <v>0</v>
      </c>
      <c r="E148" s="319">
        <f t="shared" si="23"/>
        <v>0</v>
      </c>
      <c r="F148" s="160"/>
      <c r="G148" s="253"/>
      <c r="H148" s="1337"/>
      <c r="I148" s="73"/>
      <c r="J148" s="1337"/>
      <c r="K148" s="73"/>
      <c r="L148" s="348"/>
      <c r="M148" s="73"/>
      <c r="N148" s="1337"/>
      <c r="O148" s="73"/>
      <c r="P148" s="1337"/>
      <c r="Q148" s="73"/>
      <c r="R148" s="1337"/>
      <c r="S148" s="73"/>
      <c r="T148" s="1337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4"/>
        <v>0</v>
      </c>
      <c r="D149" s="353">
        <f t="shared" si="25"/>
        <v>0</v>
      </c>
      <c r="E149" s="354">
        <f t="shared" si="23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668" t="s">
        <v>157</v>
      </c>
      <c r="B150" s="1311" t="s">
        <v>145</v>
      </c>
      <c r="C150" s="1353">
        <f t="shared" si="24"/>
        <v>0</v>
      </c>
      <c r="D150" s="312">
        <f t="shared" si="25"/>
        <v>0</v>
      </c>
      <c r="E150" s="313">
        <f t="shared" si="23"/>
        <v>0</v>
      </c>
      <c r="F150" s="1354"/>
      <c r="G150" s="1349"/>
      <c r="H150" s="1297"/>
      <c r="I150" s="96"/>
      <c r="J150" s="1297"/>
      <c r="K150" s="96"/>
      <c r="L150" s="1355"/>
      <c r="M150" s="96"/>
      <c r="N150" s="1297"/>
      <c r="O150" s="96"/>
      <c r="P150" s="1297"/>
      <c r="Q150" s="96"/>
      <c r="R150" s="1297"/>
      <c r="S150" s="96"/>
      <c r="T150" s="1297"/>
      <c r="U150" s="96"/>
      <c r="V150" s="1344"/>
      <c r="W150" s="96"/>
      <c r="X150" s="1344"/>
      <c r="Y150" s="96"/>
      <c r="Z150" s="1348"/>
      <c r="AA150" s="316"/>
    </row>
    <row r="151" spans="1:130" ht="16.350000000000001" customHeight="1" x14ac:dyDescent="0.25">
      <c r="A151" s="2380"/>
      <c r="B151" s="1131" t="s">
        <v>146</v>
      </c>
      <c r="C151" s="1336">
        <f t="shared" si="24"/>
        <v>0</v>
      </c>
      <c r="D151" s="318">
        <f t="shared" si="25"/>
        <v>0</v>
      </c>
      <c r="E151" s="319">
        <f t="shared" si="23"/>
        <v>0</v>
      </c>
      <c r="F151" s="160"/>
      <c r="G151" s="253"/>
      <c r="H151" s="1337"/>
      <c r="I151" s="73"/>
      <c r="J151" s="1337"/>
      <c r="K151" s="73"/>
      <c r="L151" s="348"/>
      <c r="M151" s="73"/>
      <c r="N151" s="1337"/>
      <c r="O151" s="73"/>
      <c r="P151" s="1337"/>
      <c r="Q151" s="73"/>
      <c r="R151" s="1337"/>
      <c r="S151" s="73"/>
      <c r="T151" s="1337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1124" t="s">
        <v>147</v>
      </c>
      <c r="C152" s="1336">
        <f t="shared" si="24"/>
        <v>0</v>
      </c>
      <c r="D152" s="318">
        <f t="shared" si="25"/>
        <v>0</v>
      </c>
      <c r="E152" s="319">
        <f t="shared" si="23"/>
        <v>0</v>
      </c>
      <c r="F152" s="160"/>
      <c r="G152" s="253"/>
      <c r="H152" s="1337"/>
      <c r="I152" s="73"/>
      <c r="J152" s="1337"/>
      <c r="K152" s="73"/>
      <c r="L152" s="348"/>
      <c r="M152" s="73"/>
      <c r="N152" s="1337"/>
      <c r="O152" s="73"/>
      <c r="P152" s="1337"/>
      <c r="Q152" s="73"/>
      <c r="R152" s="1337"/>
      <c r="S152" s="73"/>
      <c r="T152" s="1337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1124" t="s">
        <v>148</v>
      </c>
      <c r="C153" s="1336">
        <f t="shared" si="24"/>
        <v>0</v>
      </c>
      <c r="D153" s="318">
        <f t="shared" si="25"/>
        <v>0</v>
      </c>
      <c r="E153" s="319">
        <f t="shared" si="23"/>
        <v>0</v>
      </c>
      <c r="F153" s="160"/>
      <c r="G153" s="253"/>
      <c r="H153" s="1337"/>
      <c r="I153" s="73"/>
      <c r="J153" s="1337"/>
      <c r="K153" s="73"/>
      <c r="L153" s="348"/>
      <c r="M153" s="73"/>
      <c r="N153" s="1337"/>
      <c r="O153" s="73"/>
      <c r="P153" s="1337"/>
      <c r="Q153" s="73"/>
      <c r="R153" s="1337"/>
      <c r="S153" s="73"/>
      <c r="T153" s="1337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191"/>
      <c r="B154" s="1125" t="s">
        <v>149</v>
      </c>
      <c r="C154" s="363">
        <f t="shared" si="24"/>
        <v>0</v>
      </c>
      <c r="D154" s="364">
        <f t="shared" si="25"/>
        <v>0</v>
      </c>
      <c r="E154" s="365">
        <f t="shared" si="23"/>
        <v>0</v>
      </c>
      <c r="F154" s="1363"/>
      <c r="G154" s="1364"/>
      <c r="H154" s="191"/>
      <c r="I154" s="368"/>
      <c r="J154" s="191"/>
      <c r="K154" s="368"/>
      <c r="L154" s="369"/>
      <c r="M154" s="368"/>
      <c r="N154" s="191"/>
      <c r="O154" s="368"/>
      <c r="P154" s="191"/>
      <c r="Q154" s="368"/>
      <c r="R154" s="191"/>
      <c r="S154" s="368"/>
      <c r="T154" s="191"/>
      <c r="U154" s="368"/>
      <c r="V154" s="193"/>
      <c r="W154" s="368"/>
      <c r="X154" s="193"/>
      <c r="Y154" s="368"/>
      <c r="Z154" s="371"/>
      <c r="AA154" s="372"/>
    </row>
    <row r="155" spans="1:130" ht="16.350000000000001" customHeight="1" x14ac:dyDescent="0.25">
      <c r="A155" s="2674" t="s">
        <v>155</v>
      </c>
      <c r="B155" s="2675"/>
      <c r="C155" s="1356">
        <f>SUM(C145:C154)</f>
        <v>0</v>
      </c>
      <c r="D155" s="1357">
        <f>SUM(D145:D154)</f>
        <v>0</v>
      </c>
      <c r="E155" s="1358">
        <f>SUM(E145:E154)</f>
        <v>0</v>
      </c>
      <c r="F155" s="1356">
        <f>SUM(F145:F154)</f>
        <v>0</v>
      </c>
      <c r="G155" s="1360">
        <f t="shared" ref="G155:AA155" si="26">SUM(G145:G154)</f>
        <v>0</v>
      </c>
      <c r="H155" s="1356">
        <f t="shared" si="26"/>
        <v>0</v>
      </c>
      <c r="I155" s="1360">
        <f t="shared" si="26"/>
        <v>0</v>
      </c>
      <c r="J155" s="1356">
        <f t="shared" si="26"/>
        <v>0</v>
      </c>
      <c r="K155" s="1360">
        <f t="shared" si="26"/>
        <v>0</v>
      </c>
      <c r="L155" s="1356">
        <f t="shared" si="26"/>
        <v>0</v>
      </c>
      <c r="M155" s="1360">
        <f t="shared" si="26"/>
        <v>0</v>
      </c>
      <c r="N155" s="1356">
        <f t="shared" si="26"/>
        <v>0</v>
      </c>
      <c r="O155" s="1360">
        <f t="shared" si="26"/>
        <v>0</v>
      </c>
      <c r="P155" s="1356">
        <f t="shared" si="26"/>
        <v>0</v>
      </c>
      <c r="Q155" s="1360">
        <f t="shared" si="26"/>
        <v>0</v>
      </c>
      <c r="R155" s="1356">
        <f t="shared" si="26"/>
        <v>0</v>
      </c>
      <c r="S155" s="1360">
        <f t="shared" si="26"/>
        <v>0</v>
      </c>
      <c r="T155" s="1356">
        <f t="shared" si="26"/>
        <v>0</v>
      </c>
      <c r="U155" s="1360">
        <f t="shared" si="26"/>
        <v>0</v>
      </c>
      <c r="V155" s="1356">
        <f t="shared" si="26"/>
        <v>0</v>
      </c>
      <c r="W155" s="1360">
        <f t="shared" si="26"/>
        <v>0</v>
      </c>
      <c r="X155" s="1356">
        <f t="shared" si="26"/>
        <v>0</v>
      </c>
      <c r="Y155" s="1360">
        <f t="shared" si="26"/>
        <v>0</v>
      </c>
      <c r="Z155" s="1365">
        <f t="shared" si="26"/>
        <v>0</v>
      </c>
      <c r="AA155" s="1362">
        <f t="shared" si="26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668" t="s">
        <v>64</v>
      </c>
      <c r="D157" s="2389"/>
      <c r="E157" s="2388"/>
      <c r="F157" s="2656" t="s">
        <v>28</v>
      </c>
      <c r="G157" s="2664"/>
      <c r="H157" s="2664"/>
      <c r="I157" s="2664"/>
      <c r="J157" s="2664"/>
      <c r="K157" s="2664"/>
      <c r="L157" s="2664"/>
      <c r="M157" s="2664"/>
      <c r="N157" s="2664"/>
      <c r="O157" s="2664"/>
      <c r="P157" s="2664"/>
      <c r="Q157" s="2664"/>
      <c r="R157" s="2664"/>
      <c r="S157" s="2664"/>
      <c r="T157" s="2664"/>
      <c r="U157" s="2664"/>
      <c r="V157" s="2664"/>
      <c r="W157" s="2664"/>
      <c r="X157" s="2664"/>
      <c r="Y157" s="2664"/>
      <c r="Z157" s="2664"/>
      <c r="AA157" s="2664"/>
      <c r="AB157" s="2664"/>
      <c r="AC157" s="2664"/>
      <c r="AD157" s="2664"/>
      <c r="AE157" s="2664"/>
      <c r="AF157" s="2664"/>
      <c r="AG157" s="2664"/>
      <c r="AH157" s="2664"/>
      <c r="AI157" s="2664"/>
      <c r="AJ157" s="2664"/>
      <c r="AK157" s="2664"/>
      <c r="AL157" s="2664"/>
      <c r="AM157" s="2657"/>
    </row>
    <row r="158" spans="1:130" ht="16.350000000000001" customHeight="1" x14ac:dyDescent="0.25">
      <c r="A158" s="2228"/>
      <c r="B158" s="2204"/>
      <c r="C158" s="2191"/>
      <c r="D158" s="2259"/>
      <c r="E158" s="2669"/>
      <c r="F158" s="2656" t="s">
        <v>159</v>
      </c>
      <c r="G158" s="2657"/>
      <c r="H158" s="2656" t="s">
        <v>160</v>
      </c>
      <c r="I158" s="2657"/>
      <c r="J158" s="2656" t="s">
        <v>137</v>
      </c>
      <c r="K158" s="2657"/>
      <c r="L158" s="2678" t="s">
        <v>138</v>
      </c>
      <c r="M158" s="2679"/>
      <c r="N158" s="2679" t="s">
        <v>139</v>
      </c>
      <c r="O158" s="2680"/>
      <c r="P158" s="2656" t="s">
        <v>161</v>
      </c>
      <c r="Q158" s="2657"/>
      <c r="R158" s="2664" t="s">
        <v>162</v>
      </c>
      <c r="S158" s="2657"/>
      <c r="T158" s="2664" t="s">
        <v>163</v>
      </c>
      <c r="U158" s="2657"/>
      <c r="V158" s="2656" t="s">
        <v>164</v>
      </c>
      <c r="W158" s="2657"/>
      <c r="X158" s="2664" t="s">
        <v>165</v>
      </c>
      <c r="Y158" s="2657"/>
      <c r="Z158" s="2681" t="s">
        <v>166</v>
      </c>
      <c r="AA158" s="2677"/>
      <c r="AB158" s="2681" t="s">
        <v>167</v>
      </c>
      <c r="AC158" s="2677"/>
      <c r="AD158" s="2681" t="s">
        <v>168</v>
      </c>
      <c r="AE158" s="2677"/>
      <c r="AF158" s="2681" t="s">
        <v>141</v>
      </c>
      <c r="AG158" s="2677"/>
      <c r="AH158" s="2681" t="s">
        <v>169</v>
      </c>
      <c r="AI158" s="2677"/>
      <c r="AJ158" s="2681" t="s">
        <v>170</v>
      </c>
      <c r="AK158" s="2677"/>
      <c r="AL158" s="2676" t="s">
        <v>143</v>
      </c>
      <c r="AM158" s="2677"/>
    </row>
    <row r="159" spans="1:130" ht="16.350000000000001" customHeight="1" x14ac:dyDescent="0.25">
      <c r="A159" s="2259"/>
      <c r="B159" s="2669"/>
      <c r="C159" s="1327" t="s">
        <v>17</v>
      </c>
      <c r="D159" s="1366" t="s">
        <v>18</v>
      </c>
      <c r="E159" s="1123" t="s">
        <v>19</v>
      </c>
      <c r="F159" s="1367" t="s">
        <v>18</v>
      </c>
      <c r="G159" s="1123" t="s">
        <v>19</v>
      </c>
      <c r="H159" s="1367" t="s">
        <v>18</v>
      </c>
      <c r="I159" s="1123" t="s">
        <v>19</v>
      </c>
      <c r="J159" s="1367" t="s">
        <v>18</v>
      </c>
      <c r="K159" s="1123" t="s">
        <v>19</v>
      </c>
      <c r="L159" s="1330" t="s">
        <v>18</v>
      </c>
      <c r="M159" s="380" t="s">
        <v>19</v>
      </c>
      <c r="N159" s="1338" t="s">
        <v>18</v>
      </c>
      <c r="O159" s="1351" t="s">
        <v>19</v>
      </c>
      <c r="P159" s="1338" t="s">
        <v>18</v>
      </c>
      <c r="Q159" s="1351" t="s">
        <v>19</v>
      </c>
      <c r="R159" s="1328" t="s">
        <v>18</v>
      </c>
      <c r="S159" s="1339" t="s">
        <v>19</v>
      </c>
      <c r="T159" s="1328" t="s">
        <v>18</v>
      </c>
      <c r="U159" s="1339" t="s">
        <v>19</v>
      </c>
      <c r="V159" s="1330" t="s">
        <v>18</v>
      </c>
      <c r="W159" s="1339" t="s">
        <v>19</v>
      </c>
      <c r="X159" s="1328" t="s">
        <v>18</v>
      </c>
      <c r="Y159" s="1339" t="s">
        <v>19</v>
      </c>
      <c r="Z159" s="1368" t="s">
        <v>18</v>
      </c>
      <c r="AA159" s="1369" t="s">
        <v>19</v>
      </c>
      <c r="AB159" s="1368" t="s">
        <v>18</v>
      </c>
      <c r="AC159" s="1369" t="s">
        <v>19</v>
      </c>
      <c r="AD159" s="1368" t="s">
        <v>18</v>
      </c>
      <c r="AE159" s="1369" t="s">
        <v>19</v>
      </c>
      <c r="AF159" s="1368" t="s">
        <v>18</v>
      </c>
      <c r="AG159" s="1369" t="s">
        <v>19</v>
      </c>
      <c r="AH159" s="1368" t="s">
        <v>18</v>
      </c>
      <c r="AI159" s="1369" t="s">
        <v>19</v>
      </c>
      <c r="AJ159" s="1368" t="s">
        <v>18</v>
      </c>
      <c r="AK159" s="1369" t="s">
        <v>19</v>
      </c>
      <c r="AL159" s="1352" t="s">
        <v>18</v>
      </c>
      <c r="AM159" s="1369" t="s">
        <v>19</v>
      </c>
    </row>
    <row r="160" spans="1:130" ht="16.350000000000001" customHeight="1" x14ac:dyDescent="0.25">
      <c r="A160" s="2401" t="s">
        <v>171</v>
      </c>
      <c r="B160" s="1370" t="s">
        <v>172</v>
      </c>
      <c r="C160" s="1353">
        <f t="shared" ref="C160:C165" si="27">SUM(D160+E160)</f>
        <v>0</v>
      </c>
      <c r="D160" s="312">
        <f>SUM(F160+H160+J160+L160+N160+P160+R160+T160+V160+X160+Z160+AB160+AD160+AF160+AH160+AJ160+AL160)</f>
        <v>0</v>
      </c>
      <c r="E160" s="1371">
        <f t="shared" ref="D160:E164" si="28">SUM(G160+I160+K160+M160+O160+Q160+S160+U160+W160+Y160+AA160+AC160+AE160+AG160+AI160+AK160+AM160)</f>
        <v>0</v>
      </c>
      <c r="F160" s="1354"/>
      <c r="G160" s="96"/>
      <c r="H160" s="1297"/>
      <c r="I160" s="96"/>
      <c r="J160" s="1297"/>
      <c r="K160" s="96"/>
      <c r="L160" s="1297"/>
      <c r="M160" s="385"/>
      <c r="N160" s="385"/>
      <c r="O160" s="96"/>
      <c r="P160" s="1297"/>
      <c r="Q160" s="96"/>
      <c r="R160" s="1354"/>
      <c r="S160" s="96"/>
      <c r="T160" s="1354"/>
      <c r="U160" s="96"/>
      <c r="V160" s="1297"/>
      <c r="W160" s="96"/>
      <c r="X160" s="1354"/>
      <c r="Y160" s="96"/>
      <c r="Z160" s="1372"/>
      <c r="AA160" s="316"/>
      <c r="AB160" s="1372"/>
      <c r="AC160" s="316"/>
      <c r="AD160" s="1372"/>
      <c r="AE160" s="316"/>
      <c r="AF160" s="1372"/>
      <c r="AG160" s="316"/>
      <c r="AH160" s="1372"/>
      <c r="AI160" s="316"/>
      <c r="AJ160" s="1372"/>
      <c r="AK160" s="316"/>
      <c r="AL160" s="1373"/>
      <c r="AM160" s="316"/>
    </row>
    <row r="161" spans="1:130" ht="16.350000000000001" customHeight="1" x14ac:dyDescent="0.25">
      <c r="A161" s="2223"/>
      <c r="B161" s="388" t="s">
        <v>173</v>
      </c>
      <c r="C161" s="1336">
        <f t="shared" si="27"/>
        <v>0</v>
      </c>
      <c r="D161" s="318">
        <f t="shared" si="28"/>
        <v>0</v>
      </c>
      <c r="E161" s="252">
        <f t="shared" si="28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667"/>
      <c r="B162" s="392" t="s">
        <v>174</v>
      </c>
      <c r="C162" s="363">
        <f t="shared" si="27"/>
        <v>0</v>
      </c>
      <c r="D162" s="364">
        <f t="shared" si="28"/>
        <v>0</v>
      </c>
      <c r="E162" s="1374">
        <f t="shared" si="28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370" t="s">
        <v>172</v>
      </c>
      <c r="C163" s="1353">
        <f t="shared" si="27"/>
        <v>0</v>
      </c>
      <c r="D163" s="312">
        <f t="shared" si="28"/>
        <v>0</v>
      </c>
      <c r="E163" s="1371">
        <f t="shared" si="28"/>
        <v>0</v>
      </c>
      <c r="F163" s="1354"/>
      <c r="G163" s="96"/>
      <c r="H163" s="1297"/>
      <c r="I163" s="96"/>
      <c r="J163" s="1297"/>
      <c r="K163" s="96"/>
      <c r="L163" s="1297"/>
      <c r="M163" s="385"/>
      <c r="N163" s="385"/>
      <c r="O163" s="96"/>
      <c r="P163" s="1297"/>
      <c r="Q163" s="96"/>
      <c r="R163" s="1354"/>
      <c r="S163" s="96"/>
      <c r="T163" s="1354"/>
      <c r="U163" s="96"/>
      <c r="V163" s="1297"/>
      <c r="W163" s="96"/>
      <c r="X163" s="1354"/>
      <c r="Y163" s="96"/>
      <c r="Z163" s="1372"/>
      <c r="AA163" s="316"/>
      <c r="AB163" s="1372"/>
      <c r="AC163" s="316"/>
      <c r="AD163" s="1372"/>
      <c r="AE163" s="316"/>
      <c r="AF163" s="1372"/>
      <c r="AG163" s="316"/>
      <c r="AH163" s="1372"/>
      <c r="AI163" s="316"/>
      <c r="AJ163" s="1372"/>
      <c r="AK163" s="316"/>
      <c r="AL163" s="1373"/>
      <c r="AM163" s="316"/>
    </row>
    <row r="164" spans="1:130" ht="16.350000000000001" customHeight="1" x14ac:dyDescent="0.25">
      <c r="A164" s="2223"/>
      <c r="B164" s="388" t="s">
        <v>173</v>
      </c>
      <c r="C164" s="1336">
        <f t="shared" si="27"/>
        <v>0</v>
      </c>
      <c r="D164" s="318">
        <f t="shared" si="28"/>
        <v>0</v>
      </c>
      <c r="E164" s="252">
        <f t="shared" si="28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667"/>
      <c r="B165" s="392" t="s">
        <v>174</v>
      </c>
      <c r="C165" s="363">
        <f t="shared" si="27"/>
        <v>0</v>
      </c>
      <c r="D165" s="364">
        <f>SUM(F165+H165+J165+L165+N165+P165+R165+T165+V165+X165+Z165+AB165+AD165+AF165+AH165+AJ165+AL165)</f>
        <v>0</v>
      </c>
      <c r="E165" s="1374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654" t="s">
        <v>25</v>
      </c>
      <c r="B167" s="2654" t="s">
        <v>26</v>
      </c>
      <c r="C167" s="2668" t="s">
        <v>64</v>
      </c>
      <c r="D167" s="2389"/>
      <c r="E167" s="2388"/>
      <c r="F167" s="2656" t="s">
        <v>28</v>
      </c>
      <c r="G167" s="2664"/>
      <c r="H167" s="2664"/>
      <c r="I167" s="2664"/>
      <c r="J167" s="2664"/>
      <c r="K167" s="2664"/>
      <c r="L167" s="2664"/>
      <c r="M167" s="2664"/>
      <c r="N167" s="2664"/>
      <c r="O167" s="265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259"/>
      <c r="E168" s="2669"/>
      <c r="F168" s="2656" t="s">
        <v>168</v>
      </c>
      <c r="G168" s="2657"/>
      <c r="H168" s="2656" t="s">
        <v>141</v>
      </c>
      <c r="I168" s="2657"/>
      <c r="J168" s="2656" t="s">
        <v>169</v>
      </c>
      <c r="K168" s="2657"/>
      <c r="L168" s="2656" t="s">
        <v>170</v>
      </c>
      <c r="M168" s="2657"/>
      <c r="N168" s="2656" t="s">
        <v>143</v>
      </c>
      <c r="O168" s="2657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1327" t="s">
        <v>17</v>
      </c>
      <c r="D169" s="1366" t="s">
        <v>18</v>
      </c>
      <c r="E169" s="1123" t="s">
        <v>19</v>
      </c>
      <c r="F169" s="1367" t="s">
        <v>18</v>
      </c>
      <c r="G169" s="1123" t="s">
        <v>19</v>
      </c>
      <c r="H169" s="1367" t="s">
        <v>18</v>
      </c>
      <c r="I169" s="1123" t="s">
        <v>19</v>
      </c>
      <c r="J169" s="1367" t="s">
        <v>18</v>
      </c>
      <c r="K169" s="1123" t="s">
        <v>19</v>
      </c>
      <c r="L169" s="1367" t="s">
        <v>18</v>
      </c>
      <c r="M169" s="1123" t="s">
        <v>19</v>
      </c>
      <c r="N169" s="1367" t="s">
        <v>18</v>
      </c>
      <c r="O169" s="1123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654" t="s">
        <v>177</v>
      </c>
      <c r="B170" s="1370" t="s">
        <v>178</v>
      </c>
      <c r="C170" s="1353">
        <f t="shared" ref="C170:C175" si="29">SUM(D170+E170)</f>
        <v>0</v>
      </c>
      <c r="D170" s="312">
        <f>SUM(F170+H170+J170+L170+N170)</f>
        <v>0</v>
      </c>
      <c r="E170" s="1371">
        <f t="shared" ref="D170:E175" si="30">SUM(G170+I170+K170+M170+O170)</f>
        <v>0</v>
      </c>
      <c r="F170" s="1354"/>
      <c r="G170" s="396"/>
      <c r="H170" s="1297"/>
      <c r="I170" s="96"/>
      <c r="J170" s="1354"/>
      <c r="K170" s="396"/>
      <c r="L170" s="1297"/>
      <c r="M170" s="96"/>
      <c r="N170" s="1354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9"/>
        <v>0</v>
      </c>
      <c r="D171" s="353">
        <f t="shared" si="30"/>
        <v>0</v>
      </c>
      <c r="E171" s="398">
        <f t="shared" si="30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9"/>
        <v>0</v>
      </c>
      <c r="D172" s="329">
        <f t="shared" si="30"/>
        <v>0</v>
      </c>
      <c r="E172" s="256">
        <f t="shared" si="30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654" t="s">
        <v>181</v>
      </c>
      <c r="B173" s="1375" t="s">
        <v>178</v>
      </c>
      <c r="C173" s="1353">
        <f t="shared" si="29"/>
        <v>0</v>
      </c>
      <c r="D173" s="312">
        <f t="shared" si="30"/>
        <v>0</v>
      </c>
      <c r="E173" s="1371">
        <f t="shared" si="30"/>
        <v>0</v>
      </c>
      <c r="F173" s="1297"/>
      <c r="G173" s="96"/>
      <c r="H173" s="1297"/>
      <c r="I173" s="396"/>
      <c r="J173" s="1297"/>
      <c r="K173" s="96"/>
      <c r="L173" s="1354"/>
      <c r="M173" s="396"/>
      <c r="N173" s="1297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9"/>
        <v>0</v>
      </c>
      <c r="D174" s="324">
        <f t="shared" si="30"/>
        <v>0</v>
      </c>
      <c r="E174" s="404">
        <f t="shared" si="30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9"/>
        <v>0</v>
      </c>
      <c r="D175" s="326">
        <f t="shared" si="30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668" t="s">
        <v>183</v>
      </c>
      <c r="B177" s="2388"/>
      <c r="C177" s="2668" t="s">
        <v>64</v>
      </c>
      <c r="D177" s="2389"/>
      <c r="E177" s="2388"/>
      <c r="F177" s="2656" t="s">
        <v>28</v>
      </c>
      <c r="G177" s="2664"/>
      <c r="H177" s="2664"/>
      <c r="I177" s="2664"/>
      <c r="J177" s="2664"/>
      <c r="K177" s="2664"/>
      <c r="L177" s="2664"/>
      <c r="M177" s="2664"/>
      <c r="N177" s="2664"/>
      <c r="O177" s="2664"/>
      <c r="P177" s="2664"/>
      <c r="Q177" s="265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191"/>
      <c r="D178" s="2259"/>
      <c r="E178" s="2669"/>
      <c r="F178" s="2656" t="s">
        <v>141</v>
      </c>
      <c r="G178" s="2657"/>
      <c r="H178" s="2656" t="s">
        <v>169</v>
      </c>
      <c r="I178" s="2657"/>
      <c r="J178" s="2656" t="s">
        <v>170</v>
      </c>
      <c r="K178" s="2657"/>
      <c r="L178" s="2656" t="s">
        <v>184</v>
      </c>
      <c r="M178" s="2657"/>
      <c r="N178" s="2656" t="s">
        <v>185</v>
      </c>
      <c r="O178" s="2657"/>
      <c r="P178" s="2656" t="s">
        <v>186</v>
      </c>
      <c r="Q178" s="265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2669"/>
      <c r="C179" s="1327" t="s">
        <v>17</v>
      </c>
      <c r="D179" s="1366" t="s">
        <v>18</v>
      </c>
      <c r="E179" s="1123" t="s">
        <v>19</v>
      </c>
      <c r="F179" s="1367" t="s">
        <v>18</v>
      </c>
      <c r="G179" s="1123" t="s">
        <v>19</v>
      </c>
      <c r="H179" s="1367" t="s">
        <v>18</v>
      </c>
      <c r="I179" s="1123" t="s">
        <v>19</v>
      </c>
      <c r="J179" s="1367" t="s">
        <v>18</v>
      </c>
      <c r="K179" s="1130" t="s">
        <v>19</v>
      </c>
      <c r="L179" s="1367" t="s">
        <v>18</v>
      </c>
      <c r="M179" s="1123" t="s">
        <v>19</v>
      </c>
      <c r="N179" s="1367" t="s">
        <v>18</v>
      </c>
      <c r="O179" s="1123" t="s">
        <v>19</v>
      </c>
      <c r="P179" s="1367" t="s">
        <v>18</v>
      </c>
      <c r="Q179" s="1130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682" t="s">
        <v>187</v>
      </c>
      <c r="B180" s="2683"/>
      <c r="C180" s="1353">
        <f>SUM(D180+E180)</f>
        <v>6</v>
      </c>
      <c r="D180" s="312">
        <f t="shared" ref="D180:E182" si="31">SUM(F180+H180+J180+L180+N180+P180)</f>
        <v>4</v>
      </c>
      <c r="E180" s="1371">
        <f t="shared" si="31"/>
        <v>2</v>
      </c>
      <c r="F180" s="1354">
        <v>1</v>
      </c>
      <c r="G180" s="396">
        <v>1</v>
      </c>
      <c r="H180" s="1297">
        <v>0</v>
      </c>
      <c r="I180" s="96">
        <v>0</v>
      </c>
      <c r="J180" s="1354">
        <v>1</v>
      </c>
      <c r="K180" s="96">
        <v>0</v>
      </c>
      <c r="L180" s="1354">
        <v>1</v>
      </c>
      <c r="M180" s="396">
        <v>1</v>
      </c>
      <c r="N180" s="1297">
        <v>1</v>
      </c>
      <c r="O180" s="96">
        <v>0</v>
      </c>
      <c r="P180" s="1354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62</v>
      </c>
      <c r="D181" s="324">
        <f t="shared" si="31"/>
        <v>37</v>
      </c>
      <c r="E181" s="398">
        <f t="shared" si="31"/>
        <v>25</v>
      </c>
      <c r="F181" s="355">
        <v>10</v>
      </c>
      <c r="G181" s="399">
        <v>7</v>
      </c>
      <c r="H181" s="357">
        <v>6</v>
      </c>
      <c r="I181" s="358">
        <v>5</v>
      </c>
      <c r="J181" s="355">
        <v>11</v>
      </c>
      <c r="K181" s="358">
        <v>4</v>
      </c>
      <c r="L181" s="355">
        <v>4</v>
      </c>
      <c r="M181" s="399">
        <v>3</v>
      </c>
      <c r="N181" s="357">
        <v>4</v>
      </c>
      <c r="O181" s="358">
        <v>1</v>
      </c>
      <c r="P181" s="355">
        <v>2</v>
      </c>
      <c r="Q181" s="358">
        <v>5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33</v>
      </c>
      <c r="D182" s="324">
        <f t="shared" si="31"/>
        <v>19</v>
      </c>
      <c r="E182" s="404">
        <f t="shared" si="31"/>
        <v>14</v>
      </c>
      <c r="F182" s="165">
        <v>4</v>
      </c>
      <c r="G182" s="169">
        <v>1</v>
      </c>
      <c r="H182" s="82">
        <v>4</v>
      </c>
      <c r="I182" s="83">
        <v>4</v>
      </c>
      <c r="J182" s="165">
        <v>8</v>
      </c>
      <c r="K182" s="83">
        <v>0</v>
      </c>
      <c r="L182" s="165">
        <v>2</v>
      </c>
      <c r="M182" s="169">
        <v>4</v>
      </c>
      <c r="N182" s="82">
        <v>0</v>
      </c>
      <c r="O182" s="83">
        <v>3</v>
      </c>
      <c r="P182" s="165">
        <v>1</v>
      </c>
      <c r="Q182" s="83">
        <v>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84" t="s">
        <v>190</v>
      </c>
      <c r="B183" s="2685"/>
      <c r="C183" s="499"/>
      <c r="D183" s="500"/>
      <c r="E183" s="1376"/>
      <c r="F183" s="501"/>
      <c r="G183" s="502"/>
      <c r="H183" s="503"/>
      <c r="I183" s="504"/>
      <c r="J183" s="1377"/>
      <c r="K183" s="1378"/>
      <c r="L183" s="501"/>
      <c r="M183" s="502"/>
      <c r="N183" s="503"/>
      <c r="O183" s="504"/>
      <c r="P183" s="1377"/>
      <c r="Q183" s="1378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656" t="s">
        <v>64</v>
      </c>
      <c r="B184" s="2657"/>
      <c r="C184" s="1331">
        <f>SUM(C180:C182)</f>
        <v>101</v>
      </c>
      <c r="D184" s="1379">
        <f>SUM(D180:D182)</f>
        <v>60</v>
      </c>
      <c r="E184" s="1332">
        <f>SUM(E180:E182)</f>
        <v>41</v>
      </c>
      <c r="F184" s="1331">
        <f>SUM(F180:F182)</f>
        <v>15</v>
      </c>
      <c r="G184" s="1332">
        <f t="shared" ref="G184:Q184" si="32">SUM(G180:G182)</f>
        <v>9</v>
      </c>
      <c r="H184" s="1331">
        <f t="shared" si="32"/>
        <v>10</v>
      </c>
      <c r="I184" s="1332">
        <f t="shared" si="32"/>
        <v>9</v>
      </c>
      <c r="J184" s="1331">
        <f t="shared" si="32"/>
        <v>20</v>
      </c>
      <c r="K184" s="1332">
        <f t="shared" si="32"/>
        <v>4</v>
      </c>
      <c r="L184" s="1331">
        <f t="shared" si="32"/>
        <v>7</v>
      </c>
      <c r="M184" s="1332">
        <f t="shared" si="32"/>
        <v>8</v>
      </c>
      <c r="N184" s="1331">
        <f t="shared" si="32"/>
        <v>5</v>
      </c>
      <c r="O184" s="1332">
        <f t="shared" si="32"/>
        <v>4</v>
      </c>
      <c r="P184" s="1331">
        <f t="shared" si="32"/>
        <v>3</v>
      </c>
      <c r="Q184" s="1335">
        <f t="shared" si="32"/>
        <v>7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1380"/>
      <c r="N185" s="1380"/>
      <c r="O185" s="1380"/>
      <c r="P185" s="1380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686" t="s">
        <v>193</v>
      </c>
      <c r="B187" s="2388"/>
      <c r="C187" s="2687" t="s">
        <v>113</v>
      </c>
      <c r="D187" s="2302"/>
      <c r="E187" s="2303"/>
      <c r="F187" s="2688" t="s">
        <v>28</v>
      </c>
      <c r="G187" s="2689"/>
      <c r="H187" s="2689"/>
      <c r="I187" s="2689"/>
      <c r="J187" s="2689"/>
      <c r="K187" s="2689"/>
      <c r="L187" s="2689"/>
      <c r="M187" s="2689"/>
      <c r="N187" s="2689"/>
      <c r="O187" s="2689"/>
      <c r="P187" s="2689"/>
      <c r="Q187" s="2690"/>
    </row>
    <row r="188" spans="1:130" ht="16.350000000000001" customHeight="1" x14ac:dyDescent="0.25">
      <c r="A188" s="2380"/>
      <c r="B188" s="2204"/>
      <c r="C188" s="2304"/>
      <c r="D188" s="2305"/>
      <c r="E188" s="2306"/>
      <c r="F188" s="2691" t="s">
        <v>114</v>
      </c>
      <c r="G188" s="2692"/>
      <c r="H188" s="2691" t="s">
        <v>115</v>
      </c>
      <c r="I188" s="2692"/>
      <c r="J188" s="2691" t="s">
        <v>116</v>
      </c>
      <c r="K188" s="2692"/>
      <c r="L188" s="2691" t="s">
        <v>117</v>
      </c>
      <c r="M188" s="2692"/>
      <c r="N188" s="2691" t="s">
        <v>118</v>
      </c>
      <c r="O188" s="2692"/>
      <c r="P188" s="2230" t="s">
        <v>194</v>
      </c>
      <c r="Q188" s="2312"/>
    </row>
    <row r="189" spans="1:130" ht="16.350000000000001" customHeight="1" x14ac:dyDescent="0.25">
      <c r="A189" s="2191"/>
      <c r="B189" s="2669"/>
      <c r="C189" s="1381" t="s">
        <v>17</v>
      </c>
      <c r="D189" s="1382" t="s">
        <v>18</v>
      </c>
      <c r="E189" s="1383" t="s">
        <v>19</v>
      </c>
      <c r="F189" s="1384" t="s">
        <v>18</v>
      </c>
      <c r="G189" s="1385" t="s">
        <v>19</v>
      </c>
      <c r="H189" s="1384" t="s">
        <v>18</v>
      </c>
      <c r="I189" s="1385" t="s">
        <v>19</v>
      </c>
      <c r="J189" s="1384" t="s">
        <v>18</v>
      </c>
      <c r="K189" s="1385" t="s">
        <v>19</v>
      </c>
      <c r="L189" s="1384" t="s">
        <v>18</v>
      </c>
      <c r="M189" s="1385" t="s">
        <v>19</v>
      </c>
      <c r="N189" s="1384" t="s">
        <v>18</v>
      </c>
      <c r="O189" s="1385" t="s">
        <v>19</v>
      </c>
      <c r="P189" s="1384" t="s">
        <v>18</v>
      </c>
      <c r="Q189" s="1385" t="s">
        <v>19</v>
      </c>
    </row>
    <row r="190" spans="1:130" ht="16.350000000000001" customHeight="1" x14ac:dyDescent="0.25">
      <c r="A190" s="2693" t="s">
        <v>195</v>
      </c>
      <c r="B190" s="2694"/>
      <c r="C190" s="1386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3">SUM(F191+H191+J191+L191+N191+P191)</f>
        <v>0</v>
      </c>
      <c r="E191" s="420">
        <f t="shared" si="33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2695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4">SUM(F190:F191)</f>
        <v>0</v>
      </c>
      <c r="G192" s="327">
        <f t="shared" si="34"/>
        <v>0</v>
      </c>
      <c r="H192" s="258">
        <f t="shared" si="34"/>
        <v>0</v>
      </c>
      <c r="I192" s="327">
        <f t="shared" si="34"/>
        <v>0</v>
      </c>
      <c r="J192" s="258">
        <f t="shared" si="34"/>
        <v>0</v>
      </c>
      <c r="K192" s="327">
        <f t="shared" si="34"/>
        <v>0</v>
      </c>
      <c r="L192" s="258">
        <f t="shared" si="34"/>
        <v>0</v>
      </c>
      <c r="M192" s="327">
        <f t="shared" si="34"/>
        <v>0</v>
      </c>
      <c r="N192" s="258">
        <f t="shared" si="34"/>
        <v>0</v>
      </c>
      <c r="O192" s="327">
        <f t="shared" si="34"/>
        <v>0</v>
      </c>
      <c r="P192" s="258">
        <f t="shared" si="34"/>
        <v>0</v>
      </c>
      <c r="Q192" s="327">
        <f t="shared" si="34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696" t="s">
        <v>199</v>
      </c>
      <c r="B194" s="2457"/>
      <c r="C194" s="2698" t="s">
        <v>64</v>
      </c>
      <c r="D194" s="2463"/>
      <c r="E194" s="2464"/>
      <c r="F194" s="2700" t="s">
        <v>28</v>
      </c>
      <c r="G194" s="2700"/>
      <c r="H194" s="2700"/>
      <c r="I194" s="2700"/>
      <c r="J194" s="2700"/>
      <c r="K194" s="2700"/>
      <c r="L194" s="2700"/>
      <c r="M194" s="2700"/>
      <c r="N194" s="2700"/>
      <c r="O194" s="2700"/>
      <c r="P194" s="2700"/>
      <c r="Q194" s="2700"/>
      <c r="R194" s="2700"/>
      <c r="S194" s="2700"/>
      <c r="T194" s="2700"/>
      <c r="U194" s="2700"/>
      <c r="V194" s="2700"/>
      <c r="W194" s="2700"/>
      <c r="X194" s="2700"/>
      <c r="Y194" s="2700"/>
      <c r="Z194" s="2700"/>
      <c r="AA194" s="2700"/>
      <c r="AB194" s="2700"/>
      <c r="AC194" s="2701"/>
      <c r="AD194" s="2478" t="s">
        <v>200</v>
      </c>
      <c r="AE194" s="2479"/>
    </row>
    <row r="195" spans="1:130" ht="21" customHeight="1" x14ac:dyDescent="0.25">
      <c r="A195" s="2458"/>
      <c r="B195" s="2318"/>
      <c r="C195" s="2536"/>
      <c r="D195" s="2325"/>
      <c r="E195" s="2699"/>
      <c r="F195" s="2710" t="s">
        <v>201</v>
      </c>
      <c r="G195" s="2711"/>
      <c r="H195" s="2534" t="s">
        <v>202</v>
      </c>
      <c r="I195" s="2697"/>
      <c r="J195" s="2534" t="s">
        <v>203</v>
      </c>
      <c r="K195" s="2697"/>
      <c r="L195" s="2534" t="s">
        <v>204</v>
      </c>
      <c r="M195" s="2697"/>
      <c r="N195" s="2534" t="s">
        <v>205</v>
      </c>
      <c r="O195" s="2697"/>
      <c r="P195" s="2534" t="s">
        <v>206</v>
      </c>
      <c r="Q195" s="2697"/>
      <c r="R195" s="2534" t="s">
        <v>207</v>
      </c>
      <c r="S195" s="2697"/>
      <c r="T195" s="2702" t="s">
        <v>208</v>
      </c>
      <c r="U195" s="2702"/>
      <c r="V195" s="2702" t="s">
        <v>209</v>
      </c>
      <c r="W195" s="2702"/>
      <c r="X195" s="2702" t="s">
        <v>210</v>
      </c>
      <c r="Y195" s="2702"/>
      <c r="Z195" s="2691" t="s">
        <v>114</v>
      </c>
      <c r="AA195" s="2692"/>
      <c r="AB195" s="2691" t="s">
        <v>115</v>
      </c>
      <c r="AC195" s="2703"/>
      <c r="AD195" s="2342"/>
      <c r="AE195" s="2709"/>
    </row>
    <row r="196" spans="1:130" ht="16.350000000000001" customHeight="1" x14ac:dyDescent="0.25">
      <c r="A196" s="2534"/>
      <c r="B196" s="2697"/>
      <c r="C196" s="1387" t="s">
        <v>211</v>
      </c>
      <c r="D196" s="1388" t="s">
        <v>18</v>
      </c>
      <c r="E196" s="1132" t="s">
        <v>19</v>
      </c>
      <c r="F196" s="1389" t="s">
        <v>18</v>
      </c>
      <c r="G196" s="1390" t="s">
        <v>19</v>
      </c>
      <c r="H196" s="1389" t="s">
        <v>18</v>
      </c>
      <c r="I196" s="1390" t="s">
        <v>19</v>
      </c>
      <c r="J196" s="1389" t="s">
        <v>18</v>
      </c>
      <c r="K196" s="1390" t="s">
        <v>19</v>
      </c>
      <c r="L196" s="1389" t="s">
        <v>18</v>
      </c>
      <c r="M196" s="1390" t="s">
        <v>19</v>
      </c>
      <c r="N196" s="1389" t="s">
        <v>18</v>
      </c>
      <c r="O196" s="1390" t="s">
        <v>19</v>
      </c>
      <c r="P196" s="1389" t="s">
        <v>18</v>
      </c>
      <c r="Q196" s="1390" t="s">
        <v>19</v>
      </c>
      <c r="R196" s="1389" t="s">
        <v>18</v>
      </c>
      <c r="S196" s="1390" t="s">
        <v>19</v>
      </c>
      <c r="T196" s="1389" t="s">
        <v>18</v>
      </c>
      <c r="U196" s="1390" t="s">
        <v>19</v>
      </c>
      <c r="V196" s="1389" t="s">
        <v>18</v>
      </c>
      <c r="W196" s="1390" t="s">
        <v>19</v>
      </c>
      <c r="X196" s="1389" t="s">
        <v>18</v>
      </c>
      <c r="Y196" s="1390" t="s">
        <v>19</v>
      </c>
      <c r="Z196" s="1389" t="s">
        <v>18</v>
      </c>
      <c r="AA196" s="1390" t="s">
        <v>19</v>
      </c>
      <c r="AB196" s="1389" t="s">
        <v>18</v>
      </c>
      <c r="AC196" s="1391" t="s">
        <v>19</v>
      </c>
      <c r="AD196" s="1392" t="s">
        <v>18</v>
      </c>
      <c r="AE196" s="1390" t="s">
        <v>19</v>
      </c>
    </row>
    <row r="197" spans="1:130" ht="16.350000000000001" customHeight="1" x14ac:dyDescent="0.25">
      <c r="A197" s="2704" t="s">
        <v>212</v>
      </c>
      <c r="B197" s="1393" t="s">
        <v>129</v>
      </c>
      <c r="C197" s="1394">
        <f>SUM(D197+E197)</f>
        <v>0</v>
      </c>
      <c r="D197" s="430">
        <f>SUM(F197+H197+J197+L197+N197+P197+R197+T197+V197+X197+Z197+AB197)</f>
        <v>0</v>
      </c>
      <c r="E197" s="1395">
        <f>SUM(G197+I197+K197+M197+O197+Q197+S197+U197+W197+Y197+AA197+AC197)</f>
        <v>0</v>
      </c>
      <c r="F197" s="1396"/>
      <c r="G197" s="1397"/>
      <c r="H197" s="1396"/>
      <c r="I197" s="1397"/>
      <c r="J197" s="1396"/>
      <c r="K197" s="1397"/>
      <c r="L197" s="1396"/>
      <c r="M197" s="1397"/>
      <c r="N197" s="1396"/>
      <c r="O197" s="1397"/>
      <c r="P197" s="1396"/>
      <c r="Q197" s="1398"/>
      <c r="R197" s="1396"/>
      <c r="S197" s="1398"/>
      <c r="T197" s="1396"/>
      <c r="U197" s="1397"/>
      <c r="V197" s="1396"/>
      <c r="W197" s="1397"/>
      <c r="X197" s="1396"/>
      <c r="Y197" s="1398"/>
      <c r="Z197" s="1396"/>
      <c r="AA197" s="1398"/>
      <c r="AB197" s="1396"/>
      <c r="AC197" s="1399"/>
      <c r="AD197" s="1397"/>
      <c r="AE197" s="1398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400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2705"/>
      <c r="C199" s="1401">
        <f>SUM(D199+E199)</f>
        <v>0</v>
      </c>
      <c r="D199" s="1402">
        <f>SUM(D197+D198)</f>
        <v>0</v>
      </c>
      <c r="E199" s="1403">
        <f>SUM(E197+E198)</f>
        <v>0</v>
      </c>
      <c r="F199" s="1401">
        <f>SUM(F197+F198)</f>
        <v>0</v>
      </c>
      <c r="G199" s="1404">
        <f t="shared" ref="G199:AC199" si="35">SUM(G197+G198)</f>
        <v>0</v>
      </c>
      <c r="H199" s="1401">
        <f t="shared" si="35"/>
        <v>0</v>
      </c>
      <c r="I199" s="1404">
        <f t="shared" si="35"/>
        <v>0</v>
      </c>
      <c r="J199" s="1401">
        <f t="shared" si="35"/>
        <v>0</v>
      </c>
      <c r="K199" s="1404">
        <f t="shared" si="35"/>
        <v>0</v>
      </c>
      <c r="L199" s="1401">
        <f t="shared" si="35"/>
        <v>0</v>
      </c>
      <c r="M199" s="1404">
        <f t="shared" si="35"/>
        <v>0</v>
      </c>
      <c r="N199" s="1401">
        <f t="shared" si="35"/>
        <v>0</v>
      </c>
      <c r="O199" s="1404">
        <f t="shared" si="35"/>
        <v>0</v>
      </c>
      <c r="P199" s="1401">
        <f t="shared" si="35"/>
        <v>0</v>
      </c>
      <c r="Q199" s="1404">
        <f t="shared" si="35"/>
        <v>0</v>
      </c>
      <c r="R199" s="1401">
        <f t="shared" si="35"/>
        <v>0</v>
      </c>
      <c r="S199" s="1404">
        <f t="shared" si="35"/>
        <v>0</v>
      </c>
      <c r="T199" s="1401">
        <f t="shared" si="35"/>
        <v>0</v>
      </c>
      <c r="U199" s="1404">
        <f t="shared" si="35"/>
        <v>0</v>
      </c>
      <c r="V199" s="1401">
        <f t="shared" si="35"/>
        <v>0</v>
      </c>
      <c r="W199" s="1404">
        <f t="shared" si="35"/>
        <v>0</v>
      </c>
      <c r="X199" s="1401">
        <f t="shared" si="35"/>
        <v>0</v>
      </c>
      <c r="Y199" s="1404">
        <f t="shared" si="35"/>
        <v>0</v>
      </c>
      <c r="Z199" s="1401">
        <f t="shared" si="35"/>
        <v>0</v>
      </c>
      <c r="AA199" s="1404">
        <f t="shared" si="35"/>
        <v>0</v>
      </c>
      <c r="AB199" s="1401">
        <f t="shared" si="35"/>
        <v>0</v>
      </c>
      <c r="AC199" s="1405">
        <f t="shared" si="35"/>
        <v>0</v>
      </c>
      <c r="AD199" s="1406">
        <f>SUM(AD197+AD198)</f>
        <v>0</v>
      </c>
      <c r="AE199" s="1404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696" t="s">
        <v>216</v>
      </c>
      <c r="B201" s="2457"/>
      <c r="C201" s="2698" t="s">
        <v>64</v>
      </c>
      <c r="D201" s="2463"/>
      <c r="E201" s="2464"/>
      <c r="F201" s="2706" t="s">
        <v>28</v>
      </c>
      <c r="G201" s="2707"/>
      <c r="H201" s="2707"/>
      <c r="I201" s="2707"/>
      <c r="J201" s="2707"/>
      <c r="K201" s="2707"/>
      <c r="L201" s="2707"/>
      <c r="M201" s="2707"/>
      <c r="N201" s="2707"/>
      <c r="O201" s="2708"/>
      <c r="P201" s="2477" t="s">
        <v>217</v>
      </c>
      <c r="Q201" s="2457"/>
      <c r="R201" s="2477" t="s">
        <v>67</v>
      </c>
      <c r="S201" s="2457"/>
      <c r="T201" s="2706" t="s">
        <v>218</v>
      </c>
      <c r="U201" s="2707"/>
      <c r="V201" s="2707"/>
      <c r="W201" s="2718"/>
    </row>
    <row r="202" spans="1:130" ht="15.75" customHeight="1" x14ac:dyDescent="0.25">
      <c r="A202" s="2458"/>
      <c r="B202" s="2318"/>
      <c r="C202" s="2536"/>
      <c r="D202" s="2325"/>
      <c r="E202" s="2699"/>
      <c r="F202" s="2719" t="s">
        <v>30</v>
      </c>
      <c r="G202" s="2719"/>
      <c r="H202" s="2719" t="s">
        <v>31</v>
      </c>
      <c r="I202" s="2719"/>
      <c r="J202" s="2719" t="s">
        <v>134</v>
      </c>
      <c r="K202" s="2719"/>
      <c r="L202" s="2719" t="s">
        <v>219</v>
      </c>
      <c r="M202" s="2719"/>
      <c r="N202" s="2719" t="s">
        <v>220</v>
      </c>
      <c r="O202" s="2720"/>
      <c r="P202" s="2339"/>
      <c r="Q202" s="2697"/>
      <c r="R202" s="2339"/>
      <c r="S202" s="2697"/>
      <c r="T202" s="2704" t="s">
        <v>221</v>
      </c>
      <c r="U202" s="2544" t="s">
        <v>222</v>
      </c>
      <c r="V202" s="2704" t="s">
        <v>223</v>
      </c>
      <c r="W202" s="2704" t="s">
        <v>224</v>
      </c>
    </row>
    <row r="203" spans="1:130" s="451" customFormat="1" ht="30.75" customHeight="1" x14ac:dyDescent="0.25">
      <c r="A203" s="2534"/>
      <c r="B203" s="2697"/>
      <c r="C203" s="1387" t="s">
        <v>211</v>
      </c>
      <c r="D203" s="1388" t="s">
        <v>18</v>
      </c>
      <c r="E203" s="1132" t="s">
        <v>19</v>
      </c>
      <c r="F203" s="1389" t="s">
        <v>18</v>
      </c>
      <c r="G203" s="1390" t="s">
        <v>19</v>
      </c>
      <c r="H203" s="1389" t="s">
        <v>18</v>
      </c>
      <c r="I203" s="1390" t="s">
        <v>19</v>
      </c>
      <c r="J203" s="1389" t="s">
        <v>18</v>
      </c>
      <c r="K203" s="1390" t="s">
        <v>19</v>
      </c>
      <c r="L203" s="1389" t="s">
        <v>18</v>
      </c>
      <c r="M203" s="1390" t="s">
        <v>19</v>
      </c>
      <c r="N203" s="1389" t="s">
        <v>18</v>
      </c>
      <c r="O203" s="1391" t="s">
        <v>19</v>
      </c>
      <c r="P203" s="1392" t="s">
        <v>18</v>
      </c>
      <c r="Q203" s="1390" t="s">
        <v>19</v>
      </c>
      <c r="R203" s="1392" t="s">
        <v>18</v>
      </c>
      <c r="S203" s="1390" t="s">
        <v>19</v>
      </c>
      <c r="T203" s="2332"/>
      <c r="U203" s="2721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712" t="s">
        <v>225</v>
      </c>
      <c r="B204" s="2713"/>
      <c r="C204" s="1401">
        <f>SUM(D204+E204)</f>
        <v>0</v>
      </c>
      <c r="D204" s="1402">
        <f>SUM(F204+H204+J204+L204+N204)</f>
        <v>0</v>
      </c>
      <c r="E204" s="1403">
        <f>SUM(G204+I204+K204+M204+O204)</f>
        <v>0</v>
      </c>
      <c r="F204" s="1407"/>
      <c r="G204" s="1408"/>
      <c r="H204" s="1407"/>
      <c r="I204" s="1408"/>
      <c r="J204" s="1407"/>
      <c r="K204" s="1408"/>
      <c r="L204" s="1407"/>
      <c r="M204" s="1408"/>
      <c r="N204" s="1407"/>
      <c r="O204" s="1409"/>
      <c r="P204" s="1408"/>
      <c r="Q204" s="1410"/>
      <c r="R204" s="1408"/>
      <c r="S204" s="1410"/>
      <c r="T204" s="1411"/>
      <c r="U204" s="1410"/>
      <c r="V204" s="1411"/>
      <c r="W204" s="1411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618" t="s">
        <v>216</v>
      </c>
      <c r="B206" s="2457"/>
      <c r="C206" s="2714" t="s">
        <v>32</v>
      </c>
      <c r="D206" s="2715"/>
    </row>
    <row r="207" spans="1:130" ht="23.25" customHeight="1" x14ac:dyDescent="0.25">
      <c r="A207" s="2534"/>
      <c r="B207" s="2697"/>
      <c r="C207" s="1389" t="s">
        <v>18</v>
      </c>
      <c r="D207" s="1390" t="s">
        <v>19</v>
      </c>
    </row>
    <row r="208" spans="1:130" ht="21.95" customHeight="1" x14ac:dyDescent="0.25">
      <c r="A208" s="2716" t="s">
        <v>227</v>
      </c>
      <c r="B208" s="2717"/>
      <c r="C208" s="1396"/>
      <c r="D208" s="1398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2722"/>
      <c r="C211" s="459"/>
      <c r="D211" s="1412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618" t="s">
        <v>232</v>
      </c>
      <c r="B213" s="2457"/>
      <c r="C213" s="2714" t="s">
        <v>233</v>
      </c>
      <c r="D213" s="2723"/>
      <c r="E213" s="2715"/>
      <c r="F213" s="461"/>
    </row>
    <row r="214" spans="1:6" x14ac:dyDescent="0.25">
      <c r="A214" s="2458"/>
      <c r="B214" s="2318"/>
      <c r="C214" s="2640" t="s">
        <v>234</v>
      </c>
      <c r="D214" s="2714" t="s">
        <v>235</v>
      </c>
      <c r="E214" s="2715"/>
      <c r="F214" s="461"/>
    </row>
    <row r="215" spans="1:6" ht="21" x14ac:dyDescent="0.25">
      <c r="A215" s="2534"/>
      <c r="B215" s="2697"/>
      <c r="C215" s="2548"/>
      <c r="D215" s="1413" t="s">
        <v>236</v>
      </c>
      <c r="E215" s="1390" t="s">
        <v>237</v>
      </c>
      <c r="F215" s="461"/>
    </row>
    <row r="216" spans="1:6" x14ac:dyDescent="0.25">
      <c r="A216" s="2716" t="s">
        <v>238</v>
      </c>
      <c r="B216" s="2717"/>
      <c r="C216" s="1414"/>
      <c r="D216" s="1396"/>
      <c r="E216" s="1398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2722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t="19.5" hidden="1" customHeight="1" x14ac:dyDescent="0.25">
      <c r="A256" s="470">
        <f>SUM(F12:Y14,F19:R40,F45:Q48,F54:I56,F61:O67,C73:C76,C80:E80,C83:E86,F91:I95,F102:Q109,F114:AA143,F145:AA154,F160:AM165,F170:O175,F180:Q182,F190:Q191,F197:S198,F204:W204,C208:D211)</f>
        <v>101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40FA68A2-5CC7-4F38-A06C-FFF4345D7DE3}">
      <formula1>0</formula1>
      <formula2>1E+29</formula2>
    </dataValidation>
    <dataValidation type="whole" allowBlank="1" showInputMessage="1" showErrorMessage="1" sqref="A194:E199 F194:F196 G195:AC196 AD196:AE196 F199:AE199" xr:uid="{265246FF-0A3A-47BC-BB3C-F3B05DDB5101}">
      <formula1>0</formula1>
      <formula2>1E+29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",[6]NOMBRE!B2," - ","( ",[6]NOMBRE!C2,[6]NOMBRE!D2,[6]NOMBRE!E2,[6]NOMBRE!F2,[6]NOMBRE!G2,"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",[6]NOMBRE!B6," - ","( ",[6]NOMBRE!C6,[6]NOMBRE!D6," )")</f>
        <v>MES: MAYO - ( 05 )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",[6]NOMBRE!B7)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10" t="s">
        <v>3</v>
      </c>
      <c r="B8" s="511"/>
      <c r="C8" s="511"/>
      <c r="D8" s="511"/>
      <c r="E8" s="511"/>
      <c r="F8" s="19"/>
      <c r="G8" s="20"/>
      <c r="H8" s="1518"/>
      <c r="I8" s="1519"/>
      <c r="J8" s="20"/>
      <c r="K8" s="1520"/>
      <c r="L8" s="20"/>
      <c r="M8" s="1518"/>
      <c r="N8" s="1519"/>
      <c r="O8" s="1519"/>
      <c r="P8" s="487"/>
      <c r="Q8" s="20"/>
      <c r="R8" s="1518"/>
      <c r="S8" s="1518"/>
      <c r="T8" s="1518"/>
      <c r="U8" s="1518"/>
      <c r="V8" s="1518"/>
      <c r="W8" s="1518"/>
      <c r="X8" s="1518"/>
      <c r="Y8" s="1519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726" t="s">
        <v>4</v>
      </c>
      <c r="B9" s="2726"/>
      <c r="C9" s="2729" t="s">
        <v>5</v>
      </c>
      <c r="D9" s="2730"/>
      <c r="E9" s="2727"/>
      <c r="F9" s="2724" t="s">
        <v>6</v>
      </c>
      <c r="G9" s="2732"/>
      <c r="H9" s="2732"/>
      <c r="I9" s="2732"/>
      <c r="J9" s="2732"/>
      <c r="K9" s="2732"/>
      <c r="L9" s="2732"/>
      <c r="M9" s="2732"/>
      <c r="N9" s="2732"/>
      <c r="O9" s="2732"/>
      <c r="P9" s="2732"/>
      <c r="Q9" s="2732"/>
      <c r="R9" s="2732"/>
      <c r="S9" s="2732"/>
      <c r="T9" s="2732"/>
      <c r="U9" s="2732"/>
      <c r="V9" s="2732"/>
      <c r="W9" s="2732"/>
      <c r="X9" s="2732"/>
      <c r="Y9" s="2725"/>
      <c r="Z9" s="1522"/>
      <c r="AA9" s="1523"/>
    </row>
    <row r="10" spans="1:130" ht="16.350000000000001" customHeight="1" x14ac:dyDescent="0.25">
      <c r="A10" s="2726"/>
      <c r="B10" s="2726"/>
      <c r="C10" s="2731"/>
      <c r="D10" s="2383"/>
      <c r="E10" s="2728"/>
      <c r="F10" s="2724" t="s">
        <v>7</v>
      </c>
      <c r="G10" s="2725"/>
      <c r="H10" s="2724" t="s">
        <v>8</v>
      </c>
      <c r="I10" s="2725"/>
      <c r="J10" s="2724" t="s">
        <v>9</v>
      </c>
      <c r="K10" s="2725"/>
      <c r="L10" s="2724" t="s">
        <v>10</v>
      </c>
      <c r="M10" s="2725"/>
      <c r="N10" s="2724" t="s">
        <v>11</v>
      </c>
      <c r="O10" s="2725"/>
      <c r="P10" s="2724" t="s">
        <v>12</v>
      </c>
      <c r="Q10" s="2725"/>
      <c r="R10" s="2724" t="s">
        <v>13</v>
      </c>
      <c r="S10" s="2725"/>
      <c r="T10" s="2724" t="s">
        <v>14</v>
      </c>
      <c r="U10" s="2725"/>
      <c r="V10" s="2724" t="s">
        <v>15</v>
      </c>
      <c r="W10" s="2725"/>
      <c r="X10" s="2724" t="s">
        <v>16</v>
      </c>
      <c r="Y10" s="2725"/>
      <c r="Z10" s="489"/>
      <c r="AA10" s="7"/>
    </row>
    <row r="11" spans="1:130" ht="16.350000000000001" customHeight="1" x14ac:dyDescent="0.25">
      <c r="A11" s="2726"/>
      <c r="B11" s="2726"/>
      <c r="C11" s="1524" t="s">
        <v>17</v>
      </c>
      <c r="D11" s="1525" t="s">
        <v>18</v>
      </c>
      <c r="E11" s="1526" t="s">
        <v>19</v>
      </c>
      <c r="F11" s="1527" t="s">
        <v>18</v>
      </c>
      <c r="G11" s="1526" t="s">
        <v>19</v>
      </c>
      <c r="H11" s="1527" t="s">
        <v>18</v>
      </c>
      <c r="I11" s="1526" t="s">
        <v>19</v>
      </c>
      <c r="J11" s="1527" t="s">
        <v>18</v>
      </c>
      <c r="K11" s="1526" t="s">
        <v>19</v>
      </c>
      <c r="L11" s="1527" t="s">
        <v>18</v>
      </c>
      <c r="M11" s="1526" t="s">
        <v>19</v>
      </c>
      <c r="N11" s="1527" t="s">
        <v>18</v>
      </c>
      <c r="O11" s="1526" t="s">
        <v>19</v>
      </c>
      <c r="P11" s="1527" t="s">
        <v>18</v>
      </c>
      <c r="Q11" s="1526" t="s">
        <v>19</v>
      </c>
      <c r="R11" s="1527" t="s">
        <v>18</v>
      </c>
      <c r="S11" s="1526" t="s">
        <v>19</v>
      </c>
      <c r="T11" s="1527" t="s">
        <v>18</v>
      </c>
      <c r="U11" s="1526" t="s">
        <v>19</v>
      </c>
      <c r="V11" s="1527" t="s">
        <v>18</v>
      </c>
      <c r="W11" s="1526" t="s">
        <v>19</v>
      </c>
      <c r="X11" s="1527" t="s">
        <v>18</v>
      </c>
      <c r="Y11" s="1526" t="s">
        <v>19</v>
      </c>
      <c r="Z11" s="1528"/>
      <c r="AA11" s="1529"/>
    </row>
    <row r="12" spans="1:130" ht="16.350000000000001" customHeight="1" x14ac:dyDescent="0.25">
      <c r="A12" s="2726" t="s">
        <v>20</v>
      </c>
      <c r="B12" s="2726"/>
      <c r="C12" s="1530">
        <f>SUM(D12+E12)</f>
        <v>0</v>
      </c>
      <c r="D12" s="1531">
        <f>SUM(F12+H12+J12+L12+N12+P12+R12+T12+V12+X12)</f>
        <v>0</v>
      </c>
      <c r="E12" s="1532">
        <f>SUM(G12+I12+K12+M12+O12+Q12+S12+U12+W12+Y12)</f>
        <v>0</v>
      </c>
      <c r="F12" s="1533"/>
      <c r="G12" s="1534"/>
      <c r="H12" s="1533"/>
      <c r="I12" s="1534"/>
      <c r="J12" s="1533"/>
      <c r="K12" s="1534"/>
      <c r="L12" s="1533"/>
      <c r="M12" s="1534"/>
      <c r="N12" s="1533"/>
      <c r="O12" s="1534"/>
      <c r="P12" s="1533"/>
      <c r="Q12" s="1534"/>
      <c r="R12" s="1533"/>
      <c r="S12" s="1534"/>
      <c r="T12" s="1533"/>
      <c r="U12" s="1534"/>
      <c r="V12" s="1533"/>
      <c r="W12" s="1534"/>
      <c r="X12" s="1533"/>
      <c r="Y12" s="1534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727" t="s">
        <v>21</v>
      </c>
      <c r="B13" s="1425" t="s">
        <v>22</v>
      </c>
      <c r="C13" s="1426">
        <f>SUM(D13+E13)</f>
        <v>0</v>
      </c>
      <c r="D13" s="44">
        <f>SUM(F13+H13+J13+L13+N13+P13+R13+T13+V13+X13)</f>
        <v>0</v>
      </c>
      <c r="E13" s="1535">
        <f>SUM(G13+I13+K13+M13+O13+Q13+S13+U13+W13+Y13)</f>
        <v>0</v>
      </c>
      <c r="F13" s="1427"/>
      <c r="G13" s="1536"/>
      <c r="H13" s="1427"/>
      <c r="I13" s="1536"/>
      <c r="J13" s="1427"/>
      <c r="K13" s="1536"/>
      <c r="L13" s="1427"/>
      <c r="M13" s="1536"/>
      <c r="N13" s="1427"/>
      <c r="O13" s="1536"/>
      <c r="P13" s="1427"/>
      <c r="Q13" s="1536"/>
      <c r="R13" s="1427"/>
      <c r="S13" s="1536"/>
      <c r="T13" s="1427"/>
      <c r="U13" s="1536"/>
      <c r="V13" s="1427"/>
      <c r="W13" s="1536"/>
      <c r="X13" s="1427"/>
      <c r="Y13" s="1536"/>
      <c r="Z13" s="482"/>
      <c r="AA13" s="1523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728"/>
      <c r="B14" s="1419" t="s">
        <v>23</v>
      </c>
      <c r="C14" s="49">
        <f>SUM(D14+E14)</f>
        <v>0</v>
      </c>
      <c r="D14" s="1537">
        <f t="shared" ref="D14" si="0">SUM(F14+H14+J14+L14+N14+P14+R14+T14+V14+X14)</f>
        <v>0</v>
      </c>
      <c r="E14" s="51">
        <f>SUM(G14+I14+K14+M14+O14+Q14+S14+U14+W14+Y14)</f>
        <v>0</v>
      </c>
      <c r="F14" s="1538"/>
      <c r="G14" s="1539"/>
      <c r="H14" s="54"/>
      <c r="I14" s="55"/>
      <c r="J14" s="54"/>
      <c r="K14" s="55"/>
      <c r="L14" s="1538"/>
      <c r="M14" s="1539"/>
      <c r="N14" s="1538"/>
      <c r="O14" s="1539"/>
      <c r="P14" s="1538"/>
      <c r="Q14" s="1539"/>
      <c r="R14" s="1538"/>
      <c r="S14" s="1539"/>
      <c r="T14" s="1538"/>
      <c r="U14" s="1540"/>
      <c r="V14" s="1538"/>
      <c r="W14" s="1540"/>
      <c r="X14" s="1538"/>
      <c r="Y14" s="1539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1418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734" t="s">
        <v>25</v>
      </c>
      <c r="B16" s="2734" t="s">
        <v>26</v>
      </c>
      <c r="C16" s="2729" t="s">
        <v>27</v>
      </c>
      <c r="D16" s="2730"/>
      <c r="E16" s="2727"/>
      <c r="F16" s="2737" t="s">
        <v>28</v>
      </c>
      <c r="G16" s="2738"/>
      <c r="H16" s="2738"/>
      <c r="I16" s="2738"/>
      <c r="J16" s="2738"/>
      <c r="K16" s="2738"/>
      <c r="L16" s="2738"/>
      <c r="M16" s="2738"/>
      <c r="N16" s="2738"/>
      <c r="O16" s="2738"/>
      <c r="P16" s="2738"/>
      <c r="Q16" s="2739"/>
      <c r="R16" s="2727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731"/>
      <c r="D17" s="2383"/>
      <c r="E17" s="2728"/>
      <c r="F17" s="2724" t="s">
        <v>30</v>
      </c>
      <c r="G17" s="2725"/>
      <c r="H17" s="2724" t="s">
        <v>31</v>
      </c>
      <c r="I17" s="2725"/>
      <c r="J17" s="2724" t="s">
        <v>15</v>
      </c>
      <c r="K17" s="2725"/>
      <c r="L17" s="2724" t="s">
        <v>32</v>
      </c>
      <c r="M17" s="2725"/>
      <c r="N17" s="2724" t="s">
        <v>33</v>
      </c>
      <c r="O17" s="2725"/>
      <c r="P17" s="2724" t="s">
        <v>34</v>
      </c>
      <c r="Q17" s="2733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735"/>
      <c r="B18" s="2735"/>
      <c r="C18" s="1541" t="s">
        <v>17</v>
      </c>
      <c r="D18" s="1542" t="s">
        <v>18</v>
      </c>
      <c r="E18" s="1526" t="s">
        <v>19</v>
      </c>
      <c r="F18" s="1524" t="s">
        <v>18</v>
      </c>
      <c r="G18" s="1526" t="s">
        <v>19</v>
      </c>
      <c r="H18" s="1524" t="s">
        <v>18</v>
      </c>
      <c r="I18" s="1526" t="s">
        <v>19</v>
      </c>
      <c r="J18" s="1524" t="s">
        <v>18</v>
      </c>
      <c r="K18" s="1526" t="s">
        <v>19</v>
      </c>
      <c r="L18" s="1524" t="s">
        <v>18</v>
      </c>
      <c r="M18" s="1526" t="s">
        <v>19</v>
      </c>
      <c r="N18" s="1524" t="s">
        <v>18</v>
      </c>
      <c r="O18" s="1526" t="s">
        <v>19</v>
      </c>
      <c r="P18" s="1524" t="s">
        <v>18</v>
      </c>
      <c r="Q18" s="1543" t="s">
        <v>19</v>
      </c>
      <c r="R18" s="2728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724" t="s">
        <v>35</v>
      </c>
      <c r="B19" s="2725"/>
      <c r="C19" s="1544">
        <f>SUM(D19+E19)</f>
        <v>0</v>
      </c>
      <c r="D19" s="1545">
        <f>SUM(F19+H19+J19+L19+N19+P19)</f>
        <v>0</v>
      </c>
      <c r="E19" s="1546">
        <f>SUM(G19+I19+K19+M19+O19+Q19)</f>
        <v>0</v>
      </c>
      <c r="F19" s="1533"/>
      <c r="G19" s="1547"/>
      <c r="H19" s="1533"/>
      <c r="I19" s="1547"/>
      <c r="J19" s="1533"/>
      <c r="K19" s="1547"/>
      <c r="L19" s="1533"/>
      <c r="M19" s="1547"/>
      <c r="N19" s="1548"/>
      <c r="O19" s="1547"/>
      <c r="P19" s="1548"/>
      <c r="Q19" s="1549"/>
      <c r="R19" s="1534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734" t="s">
        <v>36</v>
      </c>
      <c r="B20" s="1428" t="s">
        <v>22</v>
      </c>
      <c r="C20" s="1426">
        <f>SUM(D20+E20)</f>
        <v>0</v>
      </c>
      <c r="D20" s="71">
        <f t="shared" ref="D20:E35" si="1">SUM(F20+H20+J20+L20+N20+P20)</f>
        <v>0</v>
      </c>
      <c r="E20" s="1535">
        <f t="shared" si="1"/>
        <v>0</v>
      </c>
      <c r="F20" s="1438"/>
      <c r="G20" s="73"/>
      <c r="H20" s="1438"/>
      <c r="I20" s="73"/>
      <c r="J20" s="1438"/>
      <c r="K20" s="73"/>
      <c r="L20" s="1438"/>
      <c r="M20" s="73"/>
      <c r="N20" s="1083"/>
      <c r="O20" s="73"/>
      <c r="P20" s="1083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424" t="s">
        <v>37</v>
      </c>
      <c r="C21" s="1483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416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735"/>
      <c r="B23" s="1417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736" t="s">
        <v>40</v>
      </c>
      <c r="B24" s="1428" t="s">
        <v>41</v>
      </c>
      <c r="C24" s="1426">
        <f t="shared" si="2"/>
        <v>0</v>
      </c>
      <c r="D24" s="71">
        <f t="shared" si="1"/>
        <v>0</v>
      </c>
      <c r="E24" s="1441">
        <f t="shared" si="1"/>
        <v>0</v>
      </c>
      <c r="F24" s="1427"/>
      <c r="G24" s="96"/>
      <c r="H24" s="1427"/>
      <c r="I24" s="96"/>
      <c r="J24" s="1427"/>
      <c r="K24" s="96"/>
      <c r="L24" s="1427"/>
      <c r="M24" s="96"/>
      <c r="N24" s="1444"/>
      <c r="O24" s="96"/>
      <c r="P24" s="1444"/>
      <c r="Q24" s="98"/>
      <c r="R24" s="1447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085" t="s">
        <v>42</v>
      </c>
      <c r="C25" s="1483">
        <f t="shared" si="2"/>
        <v>0</v>
      </c>
      <c r="D25" s="80">
        <f t="shared" si="1"/>
        <v>0</v>
      </c>
      <c r="E25" s="473">
        <f t="shared" si="1"/>
        <v>0</v>
      </c>
      <c r="F25" s="1438"/>
      <c r="G25" s="73"/>
      <c r="H25" s="1438"/>
      <c r="I25" s="73"/>
      <c r="J25" s="1438"/>
      <c r="K25" s="73"/>
      <c r="L25" s="1438"/>
      <c r="M25" s="73"/>
      <c r="N25" s="1083"/>
      <c r="O25" s="73"/>
      <c r="P25" s="1083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085" t="s">
        <v>43</v>
      </c>
      <c r="C26" s="1483">
        <f t="shared" si="2"/>
        <v>0</v>
      </c>
      <c r="D26" s="80">
        <f t="shared" si="1"/>
        <v>0</v>
      </c>
      <c r="E26" s="473">
        <f t="shared" si="1"/>
        <v>0</v>
      </c>
      <c r="F26" s="1438"/>
      <c r="G26" s="73"/>
      <c r="H26" s="1438"/>
      <c r="I26" s="73"/>
      <c r="J26" s="1438"/>
      <c r="K26" s="73"/>
      <c r="L26" s="1438"/>
      <c r="M26" s="73"/>
      <c r="N26" s="1083"/>
      <c r="O26" s="73"/>
      <c r="P26" s="1083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086" t="s">
        <v>44</v>
      </c>
      <c r="C27" s="1550">
        <f t="shared" si="2"/>
        <v>0</v>
      </c>
      <c r="D27" s="102">
        <f t="shared" si="1"/>
        <v>0</v>
      </c>
      <c r="E27" s="476">
        <f t="shared" si="1"/>
        <v>0</v>
      </c>
      <c r="F27" s="1438"/>
      <c r="G27" s="73"/>
      <c r="H27" s="1438"/>
      <c r="I27" s="73"/>
      <c r="J27" s="1438"/>
      <c r="K27" s="73"/>
      <c r="L27" s="1438"/>
      <c r="M27" s="73"/>
      <c r="N27" s="1083"/>
      <c r="O27" s="73"/>
      <c r="P27" s="1083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086" t="s">
        <v>45</v>
      </c>
      <c r="C28" s="1550">
        <f t="shared" si="2"/>
        <v>0</v>
      </c>
      <c r="D28" s="102">
        <f t="shared" si="1"/>
        <v>0</v>
      </c>
      <c r="E28" s="476">
        <f t="shared" si="1"/>
        <v>0</v>
      </c>
      <c r="F28" s="1438"/>
      <c r="G28" s="73"/>
      <c r="H28" s="1438"/>
      <c r="I28" s="73"/>
      <c r="J28" s="1438"/>
      <c r="K28" s="73"/>
      <c r="L28" s="1438"/>
      <c r="M28" s="73"/>
      <c r="N28" s="1083"/>
      <c r="O28" s="73"/>
      <c r="P28" s="1083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086" t="s">
        <v>46</v>
      </c>
      <c r="C29" s="1550">
        <f>SUM(D29:E29)</f>
        <v>0</v>
      </c>
      <c r="D29" s="102">
        <f t="shared" si="1"/>
        <v>0</v>
      </c>
      <c r="E29" s="476">
        <f t="shared" si="1"/>
        <v>0</v>
      </c>
      <c r="F29" s="1438"/>
      <c r="G29" s="73"/>
      <c r="H29" s="1438"/>
      <c r="I29" s="73"/>
      <c r="J29" s="1438"/>
      <c r="K29" s="73"/>
      <c r="L29" s="1438"/>
      <c r="M29" s="73"/>
      <c r="N29" s="1083"/>
      <c r="O29" s="73"/>
      <c r="P29" s="1083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086" t="s">
        <v>47</v>
      </c>
      <c r="C30" s="1550">
        <f>SUM(D30:E30)</f>
        <v>0</v>
      </c>
      <c r="D30" s="80">
        <f t="shared" si="1"/>
        <v>0</v>
      </c>
      <c r="E30" s="473">
        <f t="shared" si="1"/>
        <v>0</v>
      </c>
      <c r="F30" s="1438"/>
      <c r="G30" s="73"/>
      <c r="H30" s="1438"/>
      <c r="I30" s="73"/>
      <c r="J30" s="1438"/>
      <c r="K30" s="73"/>
      <c r="L30" s="1438"/>
      <c r="M30" s="73"/>
      <c r="N30" s="1083"/>
      <c r="O30" s="73"/>
      <c r="P30" s="1083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086" t="s">
        <v>48</v>
      </c>
      <c r="C31" s="1483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416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736" t="s">
        <v>54</v>
      </c>
      <c r="B38" s="1551" t="s">
        <v>37</v>
      </c>
      <c r="C38" s="1552">
        <f t="shared" si="3"/>
        <v>0</v>
      </c>
      <c r="D38" s="1445">
        <f t="shared" si="4"/>
        <v>0</v>
      </c>
      <c r="E38" s="1441">
        <f t="shared" si="4"/>
        <v>0</v>
      </c>
      <c r="F38" s="1427"/>
      <c r="G38" s="96"/>
      <c r="H38" s="1427"/>
      <c r="I38" s="96"/>
      <c r="J38" s="1427"/>
      <c r="K38" s="96"/>
      <c r="L38" s="1427"/>
      <c r="M38" s="96"/>
      <c r="N38" s="1427"/>
      <c r="O38" s="96"/>
      <c r="P38" s="1444"/>
      <c r="Q38" s="98"/>
      <c r="R38" s="1447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416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735"/>
      <c r="B40" s="1417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553" t="s">
        <v>55</v>
      </c>
      <c r="B41" s="1553"/>
      <c r="C41" s="1553"/>
      <c r="D41" s="1553"/>
      <c r="E41" s="1553"/>
      <c r="F41" s="1553"/>
      <c r="G41" s="1553"/>
      <c r="H41" s="1553"/>
      <c r="I41" s="1553"/>
      <c r="J41" s="1553"/>
      <c r="K41" s="1553"/>
      <c r="L41" s="1553"/>
      <c r="M41" s="1553"/>
      <c r="N41" s="1553"/>
      <c r="O41" s="1553"/>
      <c r="P41" s="1553"/>
      <c r="Q41" s="1553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740" t="s">
        <v>56</v>
      </c>
      <c r="B42" s="2388"/>
      <c r="C42" s="2740" t="s">
        <v>27</v>
      </c>
      <c r="D42" s="2389"/>
      <c r="E42" s="2388"/>
      <c r="F42" s="2741" t="s">
        <v>28</v>
      </c>
      <c r="G42" s="2742"/>
      <c r="H42" s="2742"/>
      <c r="I42" s="2742"/>
      <c r="J42" s="2742"/>
      <c r="K42" s="2742"/>
      <c r="L42" s="2742"/>
      <c r="M42" s="2742"/>
      <c r="N42" s="2742"/>
      <c r="O42" s="2742"/>
      <c r="P42" s="2742"/>
      <c r="Q42" s="2743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731"/>
      <c r="D43" s="2383"/>
      <c r="E43" s="2728"/>
      <c r="F43" s="2744" t="s">
        <v>30</v>
      </c>
      <c r="G43" s="2745"/>
      <c r="H43" s="2744" t="s">
        <v>31</v>
      </c>
      <c r="I43" s="2745"/>
      <c r="J43" s="2744" t="s">
        <v>15</v>
      </c>
      <c r="K43" s="2745"/>
      <c r="L43" s="2744" t="s">
        <v>32</v>
      </c>
      <c r="M43" s="2745"/>
      <c r="N43" s="2744" t="s">
        <v>33</v>
      </c>
      <c r="O43" s="2745"/>
      <c r="P43" s="2744" t="s">
        <v>34</v>
      </c>
      <c r="Q43" s="2745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731"/>
      <c r="B44" s="2728"/>
      <c r="C44" s="1554" t="s">
        <v>17</v>
      </c>
      <c r="D44" s="1464" t="s">
        <v>18</v>
      </c>
      <c r="E44" s="1439" t="s">
        <v>19</v>
      </c>
      <c r="F44" s="1463" t="s">
        <v>18</v>
      </c>
      <c r="G44" s="1420" t="s">
        <v>19</v>
      </c>
      <c r="H44" s="1463" t="s">
        <v>18</v>
      </c>
      <c r="I44" s="1420" t="s">
        <v>19</v>
      </c>
      <c r="J44" s="1463" t="s">
        <v>18</v>
      </c>
      <c r="K44" s="1420" t="s">
        <v>19</v>
      </c>
      <c r="L44" s="1463" t="s">
        <v>18</v>
      </c>
      <c r="M44" s="1420" t="s">
        <v>19</v>
      </c>
      <c r="N44" s="1463" t="s">
        <v>18</v>
      </c>
      <c r="O44" s="1420" t="s">
        <v>19</v>
      </c>
      <c r="P44" s="1463" t="s">
        <v>18</v>
      </c>
      <c r="Q44" s="1420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749" t="s">
        <v>37</v>
      </c>
      <c r="B45" s="2750"/>
      <c r="C45" s="1429">
        <f>SUM(D45+E45)</f>
        <v>0</v>
      </c>
      <c r="D45" s="132">
        <f t="shared" ref="D45:E48" si="5">SUM(F45+H45+J45+L45+N45+P45)</f>
        <v>0</v>
      </c>
      <c r="E45" s="1470">
        <f t="shared" si="5"/>
        <v>0</v>
      </c>
      <c r="F45" s="1427"/>
      <c r="G45" s="1447"/>
      <c r="H45" s="1427"/>
      <c r="I45" s="1447"/>
      <c r="J45" s="1427"/>
      <c r="K45" s="96"/>
      <c r="L45" s="1427"/>
      <c r="M45" s="96"/>
      <c r="N45" s="1444"/>
      <c r="O45" s="96"/>
      <c r="P45" s="1444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IF(C45&lt;&gt;[6]A05!C89,"*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556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438"/>
      <c r="I46" s="253"/>
      <c r="J46" s="1438"/>
      <c r="K46" s="73"/>
      <c r="L46" s="1438"/>
      <c r="M46" s="73"/>
      <c r="N46" s="1083"/>
      <c r="O46" s="73"/>
      <c r="P46" s="1083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IF(C46&lt;&gt;[6]A05!C90,"*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IF(C47&lt;&gt;[6]A05!C91,"*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751" t="s">
        <v>57</v>
      </c>
      <c r="B48" s="2752"/>
      <c r="C48" s="1557">
        <f>SUM(D48:E48)</f>
        <v>0</v>
      </c>
      <c r="D48" s="1558">
        <f t="shared" si="5"/>
        <v>0</v>
      </c>
      <c r="E48" s="1559">
        <f t="shared" si="5"/>
        <v>0</v>
      </c>
      <c r="F48" s="1560"/>
      <c r="G48" s="1561"/>
      <c r="H48" s="1560"/>
      <c r="I48" s="1561"/>
      <c r="J48" s="1560"/>
      <c r="K48" s="1562"/>
      <c r="L48" s="1560"/>
      <c r="M48" s="1562"/>
      <c r="N48" s="1563"/>
      <c r="O48" s="1562"/>
      <c r="P48" s="1563"/>
      <c r="Q48" s="1562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IF(C48&lt;&gt;[6]A05!C92,"*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753" t="s">
        <v>21</v>
      </c>
      <c r="B50" s="2401"/>
      <c r="C50" s="2740" t="s">
        <v>5</v>
      </c>
      <c r="D50" s="2389"/>
      <c r="E50" s="2388"/>
      <c r="F50" s="2746" t="s">
        <v>28</v>
      </c>
      <c r="G50" s="2746"/>
      <c r="H50" s="2746"/>
      <c r="I50" s="27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731"/>
      <c r="D51" s="2383"/>
      <c r="E51" s="2728"/>
      <c r="F51" s="2744" t="s">
        <v>8</v>
      </c>
      <c r="G51" s="2745"/>
      <c r="H51" s="2744" t="s">
        <v>9</v>
      </c>
      <c r="I51" s="27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754"/>
      <c r="B52" s="2755"/>
      <c r="C52" s="1554" t="s">
        <v>17</v>
      </c>
      <c r="D52" s="1464" t="s">
        <v>18</v>
      </c>
      <c r="E52" s="1439" t="s">
        <v>19</v>
      </c>
      <c r="F52" s="1463" t="s">
        <v>18</v>
      </c>
      <c r="G52" s="1482" t="s">
        <v>19</v>
      </c>
      <c r="H52" s="1463" t="s">
        <v>18</v>
      </c>
      <c r="I52" s="1482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747" t="s">
        <v>59</v>
      </c>
      <c r="B53" s="2748"/>
      <c r="C53" s="1564">
        <f>SUM(D53+E53)</f>
        <v>0</v>
      </c>
      <c r="D53" s="1565">
        <f t="shared" ref="D53:E56" si="6">SUM(F53+H53)</f>
        <v>0</v>
      </c>
      <c r="E53" s="1566">
        <f t="shared" si="6"/>
        <v>0</v>
      </c>
      <c r="F53" s="1477">
        <f>SUM(F54:F56)</f>
        <v>0</v>
      </c>
      <c r="G53" s="1559">
        <f>SUM(G54:G56)</f>
        <v>0</v>
      </c>
      <c r="H53" s="1567">
        <f>SUM(H54:H56)</f>
        <v>0</v>
      </c>
      <c r="I53" s="1480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510" t="s">
        <v>22</v>
      </c>
      <c r="B54" s="2395"/>
      <c r="C54" s="1568">
        <f>SUM(D54+E54)</f>
        <v>0</v>
      </c>
      <c r="D54" s="150">
        <f t="shared" si="6"/>
        <v>0</v>
      </c>
      <c r="E54" s="473">
        <f t="shared" si="6"/>
        <v>0</v>
      </c>
      <c r="F54" s="1438"/>
      <c r="G54" s="253"/>
      <c r="H54" s="1083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740" t="s">
        <v>63</v>
      </c>
      <c r="B58" s="2389"/>
      <c r="C58" s="2740" t="s">
        <v>64</v>
      </c>
      <c r="D58" s="2389"/>
      <c r="E58" s="2388"/>
      <c r="F58" s="2744" t="s">
        <v>65</v>
      </c>
      <c r="G58" s="2756"/>
      <c r="H58" s="2756"/>
      <c r="I58" s="2756"/>
      <c r="J58" s="2756"/>
      <c r="K58" s="2756"/>
      <c r="L58" s="2756"/>
      <c r="M58" s="2756"/>
      <c r="N58" s="2756"/>
      <c r="O58" s="2757"/>
      <c r="P58" s="2406" t="s">
        <v>66</v>
      </c>
      <c r="Q58" s="2388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731"/>
      <c r="D59" s="2383"/>
      <c r="E59" s="2728"/>
      <c r="F59" s="2744" t="s">
        <v>68</v>
      </c>
      <c r="G59" s="2745"/>
      <c r="H59" s="2756" t="s">
        <v>69</v>
      </c>
      <c r="I59" s="2745"/>
      <c r="J59" s="2756" t="s">
        <v>70</v>
      </c>
      <c r="K59" s="2756"/>
      <c r="L59" s="2744" t="s">
        <v>71</v>
      </c>
      <c r="M59" s="2745"/>
      <c r="N59" s="2744" t="s">
        <v>72</v>
      </c>
      <c r="O59" s="2757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731"/>
      <c r="B60" s="2383"/>
      <c r="C60" s="1463" t="s">
        <v>17</v>
      </c>
      <c r="D60" s="1464" t="s">
        <v>18</v>
      </c>
      <c r="E60" s="1482" t="s">
        <v>19</v>
      </c>
      <c r="F60" s="1463" t="s">
        <v>18</v>
      </c>
      <c r="G60" s="1482" t="s">
        <v>19</v>
      </c>
      <c r="H60" s="1463" t="s">
        <v>18</v>
      </c>
      <c r="I60" s="1482" t="s">
        <v>19</v>
      </c>
      <c r="J60" s="1463" t="s">
        <v>18</v>
      </c>
      <c r="K60" s="1437" t="s">
        <v>19</v>
      </c>
      <c r="L60" s="1463" t="s">
        <v>18</v>
      </c>
      <c r="M60" s="1482" t="s">
        <v>19</v>
      </c>
      <c r="N60" s="1463" t="s">
        <v>18</v>
      </c>
      <c r="O60" s="1569" t="s">
        <v>19</v>
      </c>
      <c r="P60" s="2758"/>
      <c r="Q60" s="2728"/>
      <c r="R60" s="3"/>
      <c r="S60" s="3"/>
      <c r="T60" s="3"/>
      <c r="U60" s="3"/>
      <c r="V60" s="3"/>
      <c r="W60" s="3"/>
      <c r="X60" s="3"/>
      <c r="Y60" s="3"/>
      <c r="Z60" s="3"/>
      <c r="AA60" s="1570"/>
      <c r="AB60" s="1571"/>
    </row>
    <row r="61" spans="1:130" ht="16.350000000000001" customHeight="1" x14ac:dyDescent="0.25">
      <c r="A61" s="2751" t="s">
        <v>73</v>
      </c>
      <c r="B61" s="2752"/>
      <c r="C61" s="1564">
        <f t="shared" ref="C61:C67" si="7">SUM(D61+E61)</f>
        <v>0</v>
      </c>
      <c r="D61" s="1565">
        <f>SUM(F61+H61+J61+L61+N61)</f>
        <v>0</v>
      </c>
      <c r="E61" s="1566">
        <f>SUM(G61+I61+K61+M61+O61)</f>
        <v>0</v>
      </c>
      <c r="F61" s="1560"/>
      <c r="G61" s="1562"/>
      <c r="H61" s="1572"/>
      <c r="I61" s="1562"/>
      <c r="J61" s="1572"/>
      <c r="K61" s="1430"/>
      <c r="L61" s="1560"/>
      <c r="M61" s="1562"/>
      <c r="N61" s="1560"/>
      <c r="O61" s="1573"/>
      <c r="P61" s="1574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575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521" t="s">
        <v>74</v>
      </c>
      <c r="B62" s="2521"/>
      <c r="C62" s="1483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438"/>
      <c r="G62" s="73"/>
      <c r="H62" s="160"/>
      <c r="I62" s="73"/>
      <c r="J62" s="160"/>
      <c r="K62" s="161"/>
      <c r="L62" s="1576"/>
      <c r="M62" s="163"/>
      <c r="N62" s="1576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1570"/>
      <c r="AB62" s="1571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1570"/>
      <c r="AB63" s="1571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094"/>
      <c r="G64" s="1095"/>
      <c r="H64" s="176"/>
      <c r="I64" s="1095"/>
      <c r="J64" s="176"/>
      <c r="K64" s="934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1577"/>
      <c r="AB64" s="1571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1483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578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509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1579">
        <f t="shared" si="7"/>
        <v>0</v>
      </c>
      <c r="D66" s="89">
        <f t="shared" ref="D66:D67" si="12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1578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509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431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432"/>
      <c r="M67" s="507"/>
      <c r="N67" s="1461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509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580"/>
      <c r="V68" s="1580"/>
      <c r="W68" s="1580"/>
      <c r="X68" s="1580"/>
      <c r="Y68" s="1580"/>
      <c r="Z68" s="1577"/>
      <c r="AA68" s="1577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577"/>
      <c r="V69" s="1577"/>
      <c r="W69" s="1577"/>
      <c r="X69" s="1577"/>
      <c r="Y69" s="1577"/>
      <c r="Z69" s="1577"/>
      <c r="AA69" s="1577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736" t="s">
        <v>82</v>
      </c>
      <c r="B70" s="2736"/>
      <c r="C70" s="2736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577"/>
      <c r="S70" s="1577"/>
      <c r="T70" s="1577"/>
      <c r="U70" s="1577"/>
      <c r="V70" s="1577"/>
      <c r="W70" s="1577"/>
      <c r="X70" s="1577"/>
      <c r="Y70" s="1577"/>
      <c r="Z70" s="1577"/>
      <c r="AA70" s="1577"/>
    </row>
    <row r="71" spans="1:130" ht="16.350000000000001" customHeight="1" x14ac:dyDescent="0.25">
      <c r="A71" s="2735"/>
      <c r="B71" s="2735"/>
      <c r="C71" s="2735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577"/>
      <c r="S71" s="1577"/>
      <c r="T71" s="1577"/>
      <c r="U71" s="1577"/>
      <c r="V71" s="1577"/>
      <c r="W71" s="1577"/>
      <c r="X71" s="1577"/>
      <c r="Y71" s="1577"/>
      <c r="Z71" s="1577"/>
      <c r="AA71" s="1577"/>
    </row>
    <row r="72" spans="1:130" ht="16.350000000000001" customHeight="1" x14ac:dyDescent="0.25">
      <c r="A72" s="2759" t="s">
        <v>64</v>
      </c>
      <c r="B72" s="2759"/>
      <c r="C72" s="1433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577"/>
      <c r="S72" s="1577"/>
      <c r="T72" s="1581"/>
      <c r="U72" s="1581"/>
      <c r="V72" s="1581"/>
      <c r="W72" s="1581"/>
      <c r="X72" s="1581"/>
      <c r="Y72" s="1581"/>
      <c r="Z72" s="1577"/>
      <c r="AA72" s="1577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577"/>
      <c r="S73" s="1577"/>
      <c r="T73" s="1581"/>
      <c r="U73" s="1581"/>
      <c r="V73" s="1581"/>
      <c r="W73" s="1581"/>
      <c r="X73" s="1581"/>
      <c r="Y73" s="1581"/>
      <c r="Z73" s="1577"/>
      <c r="AA73" s="1577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577"/>
      <c r="S74" s="1577"/>
      <c r="T74" s="1581"/>
      <c r="U74" s="1581"/>
      <c r="V74" s="1581"/>
      <c r="W74" s="1581"/>
      <c r="X74" s="1581"/>
      <c r="Y74" s="1581"/>
      <c r="Z74" s="1577"/>
      <c r="AA74" s="1577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577"/>
      <c r="S75" s="1577"/>
      <c r="T75" s="1581"/>
      <c r="U75" s="1581"/>
      <c r="V75" s="1581"/>
      <c r="W75" s="1581"/>
      <c r="X75" s="1581"/>
      <c r="Y75" s="1581"/>
      <c r="Z75" s="1577"/>
      <c r="AA75" s="1577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577"/>
      <c r="S76" s="1577"/>
      <c r="T76" s="1581"/>
      <c r="U76" s="1581"/>
      <c r="V76" s="1581"/>
      <c r="W76" s="1581"/>
      <c r="X76" s="1581"/>
      <c r="Y76" s="1581"/>
      <c r="Z76" s="1577"/>
      <c r="AA76" s="1577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577"/>
      <c r="S77" s="1577"/>
      <c r="T77" s="1577"/>
      <c r="U77" s="1581"/>
      <c r="V77" s="1581"/>
      <c r="W77" s="1581"/>
      <c r="X77" s="1581"/>
      <c r="Y77" s="1581"/>
      <c r="Z77" s="1577"/>
      <c r="AA77" s="1577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744" t="s">
        <v>87</v>
      </c>
      <c r="B78" s="2745"/>
      <c r="C78" s="1499" t="s">
        <v>88</v>
      </c>
      <c r="D78" s="1499" t="s">
        <v>38</v>
      </c>
      <c r="E78" s="1499" t="s">
        <v>89</v>
      </c>
      <c r="F78" s="1499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577"/>
      <c r="S78" s="1577"/>
      <c r="T78" s="1577"/>
      <c r="U78" s="1581"/>
      <c r="V78" s="1581"/>
      <c r="W78" s="1581"/>
      <c r="X78" s="1581"/>
      <c r="Y78" s="1581"/>
      <c r="Z78" s="1577"/>
      <c r="AA78" s="1577"/>
      <c r="CG78" s="10">
        <v>0</v>
      </c>
    </row>
    <row r="79" spans="1:130" ht="21.75" customHeight="1" x14ac:dyDescent="0.25">
      <c r="A79" s="2761" t="s">
        <v>91</v>
      </c>
      <c r="B79" s="2762"/>
      <c r="C79" s="1434"/>
      <c r="D79" s="1434"/>
      <c r="E79" s="1434"/>
      <c r="F79" s="1434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577"/>
      <c r="S79" s="1577"/>
      <c r="T79" s="1577"/>
      <c r="U79" s="1581"/>
      <c r="V79" s="1581"/>
      <c r="W79" s="1581"/>
      <c r="X79" s="1581"/>
      <c r="Y79" s="1581"/>
      <c r="Z79" s="1577"/>
      <c r="AA79" s="1577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763" t="s">
        <v>92</v>
      </c>
      <c r="B80" s="2764"/>
      <c r="C80" s="1583"/>
      <c r="D80" s="1583"/>
      <c r="E80" s="1583"/>
      <c r="F80" s="1583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577"/>
      <c r="S80" s="1577"/>
      <c r="T80" s="1577"/>
      <c r="U80" s="1577"/>
      <c r="V80" s="1577"/>
      <c r="W80" s="1577"/>
      <c r="X80" s="1577"/>
      <c r="Y80" s="1577"/>
      <c r="Z80" s="1577"/>
      <c r="AA80" s="1577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1584"/>
      <c r="J81" s="1585"/>
      <c r="K81" s="1584"/>
      <c r="L81" s="1577"/>
      <c r="M81" s="1577"/>
      <c r="N81" s="1577"/>
      <c r="O81" s="1577"/>
      <c r="P81" s="1586"/>
      <c r="Q81" s="1585"/>
      <c r="R81" s="1577"/>
      <c r="S81" s="1577"/>
      <c r="T81" s="1577"/>
      <c r="U81" s="1577"/>
      <c r="V81" s="1577"/>
      <c r="W81" s="1577"/>
      <c r="X81" s="1577"/>
      <c r="Y81" s="1577"/>
      <c r="Z81" s="1577"/>
      <c r="AA81" s="1577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740" t="s">
        <v>94</v>
      </c>
      <c r="B82" s="2767"/>
      <c r="C82" s="1587" t="s">
        <v>88</v>
      </c>
      <c r="D82" s="1435" t="s">
        <v>95</v>
      </c>
      <c r="E82" s="1435" t="s">
        <v>96</v>
      </c>
      <c r="F82" s="1435" t="s">
        <v>97</v>
      </c>
      <c r="G82" s="215"/>
      <c r="H82" s="215"/>
      <c r="I82" s="1588"/>
      <c r="J82" s="1588"/>
      <c r="K82" s="1584"/>
      <c r="L82" s="1577"/>
      <c r="M82" s="1577"/>
      <c r="N82" s="1577"/>
      <c r="O82" s="1577"/>
      <c r="P82" s="1577"/>
      <c r="Q82" s="1577"/>
      <c r="R82" s="1589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767" t="s">
        <v>98</v>
      </c>
      <c r="B83" s="1436" t="s">
        <v>99</v>
      </c>
      <c r="C83" s="1434"/>
      <c r="D83" s="1590"/>
      <c r="E83" s="1434"/>
      <c r="F83" s="1434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591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577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577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735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577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1585"/>
      <c r="L87" s="1592"/>
      <c r="M87" s="1592"/>
      <c r="N87" s="1577"/>
      <c r="O87" s="1577"/>
      <c r="P87" s="1577"/>
      <c r="Q87" s="1577"/>
      <c r="R87" s="1577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768" t="s">
        <v>105</v>
      </c>
      <c r="B88" s="2767"/>
      <c r="C88" s="2744" t="s">
        <v>64</v>
      </c>
      <c r="D88" s="2756"/>
      <c r="E88" s="2745"/>
      <c r="F88" s="2744" t="s">
        <v>106</v>
      </c>
      <c r="G88" s="2745"/>
      <c r="H88" s="2744" t="s">
        <v>107</v>
      </c>
      <c r="I88" s="2745"/>
      <c r="J88" s="200"/>
      <c r="K88" s="1593"/>
      <c r="L88" s="1581"/>
      <c r="M88" s="1581"/>
      <c r="N88" s="1592"/>
      <c r="O88" s="1592"/>
      <c r="P88" s="1581"/>
      <c r="Q88" s="1581"/>
      <c r="R88" s="1577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728"/>
      <c r="C89" s="1554" t="s">
        <v>17</v>
      </c>
      <c r="D89" s="1481" t="s">
        <v>18</v>
      </c>
      <c r="E89" s="1482" t="s">
        <v>19</v>
      </c>
      <c r="F89" s="1463" t="s">
        <v>18</v>
      </c>
      <c r="G89" s="1482" t="s">
        <v>19</v>
      </c>
      <c r="H89" s="1463" t="s">
        <v>18</v>
      </c>
      <c r="I89" s="1482" t="s">
        <v>19</v>
      </c>
      <c r="J89" s="3"/>
      <c r="K89" s="200"/>
      <c r="L89" s="1581"/>
      <c r="M89" s="1581"/>
      <c r="N89" s="1581"/>
      <c r="O89" s="1592"/>
      <c r="P89" s="1592"/>
      <c r="Q89" s="1581"/>
      <c r="R89" s="1581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744" t="s">
        <v>64</v>
      </c>
      <c r="B90" s="2745"/>
      <c r="C90" s="1477">
        <f>SUM(C91:C95)</f>
        <v>0</v>
      </c>
      <c r="D90" s="1479">
        <f t="shared" ref="D90:I90" si="13">SUM(D91:D95)</f>
        <v>0</v>
      </c>
      <c r="E90" s="1559">
        <f t="shared" si="13"/>
        <v>0</v>
      </c>
      <c r="F90" s="1567">
        <f>SUM(F91:F95)</f>
        <v>0</v>
      </c>
      <c r="G90" s="1480">
        <f t="shared" si="13"/>
        <v>0</v>
      </c>
      <c r="H90" s="1567">
        <f t="shared" si="13"/>
        <v>0</v>
      </c>
      <c r="I90" s="1480">
        <f t="shared" si="13"/>
        <v>0</v>
      </c>
      <c r="J90" s="19"/>
      <c r="K90" s="19"/>
      <c r="L90" s="1586"/>
      <c r="M90" s="1581"/>
      <c r="N90" s="1581"/>
      <c r="O90" s="1592"/>
      <c r="P90" s="1592"/>
      <c r="Q90" s="1594"/>
      <c r="R90" s="1594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765" t="s">
        <v>22</v>
      </c>
      <c r="B91" s="2766"/>
      <c r="C91" s="1595">
        <f>SUM(D91+E91)</f>
        <v>0</v>
      </c>
      <c r="D91" s="1596">
        <f>SUM(F91+H91)</f>
        <v>0</v>
      </c>
      <c r="E91" s="1597">
        <f t="shared" ref="D91:E95" si="14">SUM(G91+I91)</f>
        <v>0</v>
      </c>
      <c r="F91" s="1598"/>
      <c r="G91" s="1599"/>
      <c r="H91" s="1598"/>
      <c r="I91" s="1599"/>
      <c r="J91" s="200"/>
      <c r="K91" s="200"/>
      <c r="L91" s="1581"/>
      <c r="M91" s="1581"/>
      <c r="N91" s="1581"/>
      <c r="O91" s="1592"/>
      <c r="P91" s="1592"/>
      <c r="Q91" s="1594"/>
      <c r="R91" s="1594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1600">
        <f>SUM(D92+E92)</f>
        <v>0</v>
      </c>
      <c r="D92" s="251">
        <f t="shared" si="14"/>
        <v>0</v>
      </c>
      <c r="E92" s="252">
        <f t="shared" si="14"/>
        <v>0</v>
      </c>
      <c r="F92" s="1601"/>
      <c r="G92" s="253"/>
      <c r="H92" s="1601"/>
      <c r="I92" s="253"/>
      <c r="J92" s="200"/>
      <c r="K92" s="200"/>
      <c r="L92" s="1581"/>
      <c r="M92" s="1581"/>
      <c r="N92" s="1581"/>
      <c r="O92" s="1592"/>
      <c r="P92" s="1592"/>
      <c r="Q92" s="1594"/>
      <c r="R92" s="1594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1600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1581"/>
      <c r="M93" s="1581"/>
      <c r="N93" s="1581"/>
      <c r="O93" s="1592"/>
      <c r="P93" s="1592"/>
      <c r="Q93" s="1594"/>
      <c r="R93" s="1594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1581"/>
      <c r="M94" s="1581"/>
      <c r="N94" s="1581"/>
      <c r="O94" s="1592"/>
      <c r="P94" s="1592"/>
      <c r="Q94" s="1594"/>
      <c r="R94" s="1594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1581"/>
      <c r="M95" s="1581"/>
      <c r="N95" s="1581"/>
      <c r="O95" s="1592"/>
      <c r="P95" s="1592"/>
      <c r="Q95" s="1594"/>
      <c r="R95" s="1594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753" t="s">
        <v>112</v>
      </c>
      <c r="B98" s="2401"/>
      <c r="C98" s="2740" t="s">
        <v>113</v>
      </c>
      <c r="D98" s="2389"/>
      <c r="E98" s="2388"/>
      <c r="F98" s="2741" t="s">
        <v>28</v>
      </c>
      <c r="G98" s="2742"/>
      <c r="H98" s="2742"/>
      <c r="I98" s="2742"/>
      <c r="J98" s="2742"/>
      <c r="K98" s="2742"/>
      <c r="L98" s="2742"/>
      <c r="M98" s="2742"/>
      <c r="N98" s="2742"/>
      <c r="O98" s="2742"/>
      <c r="P98" s="2742"/>
      <c r="Q98" s="2742"/>
      <c r="R98" s="2742"/>
      <c r="S98" s="2742"/>
      <c r="T98" s="2742"/>
      <c r="U98" s="2743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731"/>
      <c r="D99" s="2259"/>
      <c r="E99" s="2728"/>
      <c r="F99" s="2744" t="s">
        <v>114</v>
      </c>
      <c r="G99" s="2756"/>
      <c r="H99" s="2744" t="s">
        <v>115</v>
      </c>
      <c r="I99" s="2745"/>
      <c r="J99" s="2744" t="s">
        <v>116</v>
      </c>
      <c r="K99" s="2745"/>
      <c r="L99" s="2744" t="s">
        <v>117</v>
      </c>
      <c r="M99" s="2745"/>
      <c r="N99" s="2744" t="s">
        <v>118</v>
      </c>
      <c r="O99" s="2745"/>
      <c r="P99" s="2744" t="s">
        <v>119</v>
      </c>
      <c r="Q99" s="2745"/>
      <c r="R99" s="2744" t="s">
        <v>120</v>
      </c>
      <c r="S99" s="2745"/>
      <c r="T99" s="2744" t="s">
        <v>121</v>
      </c>
      <c r="U99" s="2745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754"/>
      <c r="B100" s="2755"/>
      <c r="C100" s="1554" t="s">
        <v>17</v>
      </c>
      <c r="D100" s="1464" t="s">
        <v>18</v>
      </c>
      <c r="E100" s="1439" t="s">
        <v>19</v>
      </c>
      <c r="F100" s="1463" t="s">
        <v>18</v>
      </c>
      <c r="G100" s="1421" t="s">
        <v>19</v>
      </c>
      <c r="H100" s="1463" t="s">
        <v>18</v>
      </c>
      <c r="I100" s="1420" t="s">
        <v>19</v>
      </c>
      <c r="J100" s="1463" t="s">
        <v>18</v>
      </c>
      <c r="K100" s="1420" t="s">
        <v>19</v>
      </c>
      <c r="L100" s="1463" t="s">
        <v>18</v>
      </c>
      <c r="M100" s="1420" t="s">
        <v>19</v>
      </c>
      <c r="N100" s="1463" t="s">
        <v>18</v>
      </c>
      <c r="O100" s="1420" t="s">
        <v>19</v>
      </c>
      <c r="P100" s="1463" t="s">
        <v>18</v>
      </c>
      <c r="Q100" s="1420" t="s">
        <v>19</v>
      </c>
      <c r="R100" s="1463" t="s">
        <v>18</v>
      </c>
      <c r="S100" s="1420" t="s">
        <v>19</v>
      </c>
      <c r="T100" s="1463" t="s">
        <v>18</v>
      </c>
      <c r="U100" s="1420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769" t="s">
        <v>122</v>
      </c>
      <c r="B101" s="2769"/>
      <c r="C101" s="1440">
        <f>SUM(D101+E101)</f>
        <v>0</v>
      </c>
      <c r="D101" s="44">
        <f>+H101+J101+L101+N101+P101+R101+T101</f>
        <v>0</v>
      </c>
      <c r="E101" s="1441">
        <f>+I101+K101+M101+O101+Q101+S101+U101</f>
        <v>0</v>
      </c>
      <c r="F101" s="1442"/>
      <c r="G101" s="1443"/>
      <c r="H101" s="1427"/>
      <c r="I101" s="96"/>
      <c r="J101" s="1427"/>
      <c r="K101" s="96"/>
      <c r="L101" s="1427"/>
      <c r="M101" s="96"/>
      <c r="N101" s="1427"/>
      <c r="O101" s="96"/>
      <c r="P101" s="1444"/>
      <c r="Q101" s="96"/>
      <c r="R101" s="1444"/>
      <c r="S101" s="96"/>
      <c r="T101" s="1444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736" t="s">
        <v>128</v>
      </c>
      <c r="B107" s="1602" t="s">
        <v>129</v>
      </c>
      <c r="C107" s="1552">
        <f t="shared" si="15"/>
        <v>0</v>
      </c>
      <c r="D107" s="1445">
        <f>SUM(F107+H107+J107+L107+N107+P107+R107+T107)</f>
        <v>0</v>
      </c>
      <c r="E107" s="1441">
        <f>SUM(G107+I107+K107+M107+O107+Q107+S107+U107)</f>
        <v>0</v>
      </c>
      <c r="F107" s="1427"/>
      <c r="G107" s="1446"/>
      <c r="H107" s="1427"/>
      <c r="I107" s="1447"/>
      <c r="J107" s="1427"/>
      <c r="K107" s="96"/>
      <c r="L107" s="1427"/>
      <c r="M107" s="96"/>
      <c r="N107" s="1427"/>
      <c r="O107" s="1447"/>
      <c r="P107" s="1427"/>
      <c r="Q107" s="1447"/>
      <c r="R107" s="1427"/>
      <c r="S107" s="1447"/>
      <c r="T107" s="1427"/>
      <c r="U107" s="1447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735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1603"/>
      <c r="K110" s="1603"/>
      <c r="L110" s="1604"/>
      <c r="M110" s="1605"/>
      <c r="N110" s="1606"/>
      <c r="O110" s="297"/>
      <c r="P110" s="1606"/>
      <c r="Q110" s="1448"/>
      <c r="R110" s="1607"/>
      <c r="S110" s="1607"/>
      <c r="T110" s="1606"/>
      <c r="U110" s="1606"/>
      <c r="V110" s="1606"/>
      <c r="W110" s="297"/>
      <c r="X110" s="1606"/>
      <c r="Y110" s="297"/>
      <c r="Z110" s="1608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755"/>
    </row>
    <row r="112" spans="1:130" ht="16.350000000000001" customHeight="1" x14ac:dyDescent="0.25">
      <c r="A112" s="2379"/>
      <c r="B112" s="2379"/>
      <c r="C112" s="2776"/>
      <c r="D112" s="2259"/>
      <c r="E112" s="2728"/>
      <c r="F112" s="2756" t="s">
        <v>133</v>
      </c>
      <c r="G112" s="2745"/>
      <c r="H112" s="2744" t="s">
        <v>134</v>
      </c>
      <c r="I112" s="2745"/>
      <c r="J112" s="2744" t="s">
        <v>135</v>
      </c>
      <c r="K112" s="2745"/>
      <c r="L112" s="2756" t="s">
        <v>136</v>
      </c>
      <c r="M112" s="2745"/>
      <c r="N112" s="2744" t="s">
        <v>137</v>
      </c>
      <c r="O112" s="2745"/>
      <c r="P112" s="2744" t="s">
        <v>138</v>
      </c>
      <c r="Q112" s="2745"/>
      <c r="R112" s="2744" t="s">
        <v>139</v>
      </c>
      <c r="S112" s="2745"/>
      <c r="T112" s="2744" t="s">
        <v>140</v>
      </c>
      <c r="U112" s="2745"/>
      <c r="V112" s="2744" t="s">
        <v>141</v>
      </c>
      <c r="W112" s="2745"/>
      <c r="X112" s="2744" t="s">
        <v>142</v>
      </c>
      <c r="Y112" s="2745"/>
      <c r="Z112" s="2774" t="s">
        <v>143</v>
      </c>
      <c r="AA112" s="2775"/>
    </row>
    <row r="113" spans="1:28" ht="16.350000000000001" customHeight="1" x14ac:dyDescent="0.25">
      <c r="A113" s="2735"/>
      <c r="B113" s="2735"/>
      <c r="C113" s="1463" t="s">
        <v>17</v>
      </c>
      <c r="D113" s="1464" t="s">
        <v>18</v>
      </c>
      <c r="E113" s="1465" t="s">
        <v>19</v>
      </c>
      <c r="F113" s="1481" t="s">
        <v>18</v>
      </c>
      <c r="G113" s="1439" t="s">
        <v>19</v>
      </c>
      <c r="H113" s="1463" t="s">
        <v>18</v>
      </c>
      <c r="I113" s="1439" t="s">
        <v>19</v>
      </c>
      <c r="J113" s="1463" t="s">
        <v>18</v>
      </c>
      <c r="K113" s="1439" t="s">
        <v>19</v>
      </c>
      <c r="L113" s="1481" t="s">
        <v>18</v>
      </c>
      <c r="M113" s="1439" t="s">
        <v>19</v>
      </c>
      <c r="N113" s="1463" t="s">
        <v>18</v>
      </c>
      <c r="O113" s="1439" t="s">
        <v>19</v>
      </c>
      <c r="P113" s="1463" t="s">
        <v>18</v>
      </c>
      <c r="Q113" s="1439" t="s">
        <v>19</v>
      </c>
      <c r="R113" s="1463" t="s">
        <v>18</v>
      </c>
      <c r="S113" s="1499" t="s">
        <v>19</v>
      </c>
      <c r="T113" s="1463" t="s">
        <v>18</v>
      </c>
      <c r="U113" s="1439" t="s">
        <v>19</v>
      </c>
      <c r="V113" s="1463" t="s">
        <v>18</v>
      </c>
      <c r="W113" s="1439" t="s">
        <v>19</v>
      </c>
      <c r="X113" s="1463" t="s">
        <v>18</v>
      </c>
      <c r="Y113" s="1439" t="s">
        <v>19</v>
      </c>
      <c r="Z113" s="1449" t="s">
        <v>18</v>
      </c>
      <c r="AA113" s="309" t="s">
        <v>19</v>
      </c>
      <c r="AB113" s="480"/>
    </row>
    <row r="114" spans="1:28" ht="16.350000000000001" customHeight="1" x14ac:dyDescent="0.25">
      <c r="A114" s="2770" t="s">
        <v>144</v>
      </c>
      <c r="B114" s="1428" t="s">
        <v>145</v>
      </c>
      <c r="C114" s="1450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1574"/>
      <c r="G114" s="1447"/>
      <c r="H114" s="1427"/>
      <c r="I114" s="96"/>
      <c r="J114" s="1427"/>
      <c r="K114" s="96"/>
      <c r="L114" s="1451"/>
      <c r="M114" s="96"/>
      <c r="N114" s="1427"/>
      <c r="O114" s="96"/>
      <c r="P114" s="1427"/>
      <c r="Q114" s="96"/>
      <c r="R114" s="1427"/>
      <c r="S114" s="96"/>
      <c r="T114" s="1427"/>
      <c r="U114" s="96"/>
      <c r="V114" s="1444"/>
      <c r="W114" s="96"/>
      <c r="X114" s="1444"/>
      <c r="Y114" s="96"/>
      <c r="Z114" s="1446"/>
      <c r="AA114" s="316"/>
    </row>
    <row r="115" spans="1:28" ht="16.350000000000001" customHeight="1" x14ac:dyDescent="0.25">
      <c r="A115" s="2771"/>
      <c r="B115" s="1609" t="s">
        <v>146</v>
      </c>
      <c r="C115" s="1600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1416" t="s">
        <v>147</v>
      </c>
      <c r="C116" s="1600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416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417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770" t="s">
        <v>150</v>
      </c>
      <c r="B119" s="1428" t="s">
        <v>145</v>
      </c>
      <c r="C119" s="1450">
        <f t="shared" si="18"/>
        <v>0</v>
      </c>
      <c r="D119" s="312">
        <f t="shared" si="20"/>
        <v>0</v>
      </c>
      <c r="E119" s="313">
        <f t="shared" si="19"/>
        <v>0</v>
      </c>
      <c r="F119" s="1574"/>
      <c r="G119" s="1447"/>
      <c r="H119" s="1427"/>
      <c r="I119" s="96"/>
      <c r="J119" s="1427"/>
      <c r="K119" s="96"/>
      <c r="L119" s="1451"/>
      <c r="M119" s="96"/>
      <c r="N119" s="1427"/>
      <c r="O119" s="96"/>
      <c r="P119" s="1427"/>
      <c r="Q119" s="96"/>
      <c r="R119" s="1427"/>
      <c r="S119" s="96"/>
      <c r="T119" s="1427"/>
      <c r="U119" s="96"/>
      <c r="V119" s="1444"/>
      <c r="W119" s="96"/>
      <c r="X119" s="1444"/>
      <c r="Y119" s="96"/>
      <c r="Z119" s="1446"/>
      <c r="AA119" s="316"/>
    </row>
    <row r="120" spans="1:28" ht="16.350000000000001" customHeight="1" x14ac:dyDescent="0.25">
      <c r="A120" s="2771"/>
      <c r="B120" s="1609" t="s">
        <v>146</v>
      </c>
      <c r="C120" s="1600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1416" t="s">
        <v>147</v>
      </c>
      <c r="C121" s="1600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416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417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736" t="s">
        <v>151</v>
      </c>
      <c r="B124" s="1428" t="s">
        <v>145</v>
      </c>
      <c r="C124" s="1450">
        <f t="shared" si="18"/>
        <v>0</v>
      </c>
      <c r="D124" s="312">
        <f t="shared" si="20"/>
        <v>0</v>
      </c>
      <c r="E124" s="313">
        <f t="shared" si="19"/>
        <v>0</v>
      </c>
      <c r="F124" s="1574"/>
      <c r="G124" s="1447"/>
      <c r="H124" s="1427"/>
      <c r="I124" s="96"/>
      <c r="J124" s="1427"/>
      <c r="K124" s="96"/>
      <c r="L124" s="1451"/>
      <c r="M124" s="96"/>
      <c r="N124" s="1427"/>
      <c r="O124" s="96"/>
      <c r="P124" s="1427"/>
      <c r="Q124" s="96"/>
      <c r="R124" s="1427"/>
      <c r="S124" s="96"/>
      <c r="T124" s="1427"/>
      <c r="U124" s="96"/>
      <c r="V124" s="1444"/>
      <c r="W124" s="96"/>
      <c r="X124" s="1444"/>
      <c r="Y124" s="96"/>
      <c r="Z124" s="1446"/>
      <c r="AA124" s="316"/>
    </row>
    <row r="125" spans="1:28" ht="16.350000000000001" customHeight="1" x14ac:dyDescent="0.25">
      <c r="A125" s="2379"/>
      <c r="B125" s="1609" t="s">
        <v>146</v>
      </c>
      <c r="C125" s="1600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416" t="s">
        <v>147</v>
      </c>
      <c r="C126" s="1600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416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735"/>
      <c r="B128" s="1417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770" t="s">
        <v>152</v>
      </c>
      <c r="B129" s="1428" t="s">
        <v>145</v>
      </c>
      <c r="C129" s="1450">
        <f t="shared" si="18"/>
        <v>0</v>
      </c>
      <c r="D129" s="312">
        <f t="shared" si="20"/>
        <v>0</v>
      </c>
      <c r="E129" s="313">
        <f t="shared" si="19"/>
        <v>0</v>
      </c>
      <c r="F129" s="1574"/>
      <c r="G129" s="1447"/>
      <c r="H129" s="1427"/>
      <c r="I129" s="96"/>
      <c r="J129" s="1427"/>
      <c r="K129" s="96"/>
      <c r="L129" s="1451"/>
      <c r="M129" s="96"/>
      <c r="N129" s="1427"/>
      <c r="O129" s="96"/>
      <c r="P129" s="1427"/>
      <c r="Q129" s="96"/>
      <c r="R129" s="1427"/>
      <c r="S129" s="96"/>
      <c r="T129" s="1427"/>
      <c r="U129" s="96"/>
      <c r="V129" s="1444"/>
      <c r="W129" s="96"/>
      <c r="X129" s="1444"/>
      <c r="Y129" s="96"/>
      <c r="Z129" s="1446"/>
      <c r="AA129" s="316"/>
    </row>
    <row r="130" spans="1:27" ht="16.350000000000001" customHeight="1" x14ac:dyDescent="0.25">
      <c r="A130" s="2771"/>
      <c r="B130" s="1609" t="s">
        <v>146</v>
      </c>
      <c r="C130" s="1600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1416" t="s">
        <v>147</v>
      </c>
      <c r="C131" s="1600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416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417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770" t="s">
        <v>153</v>
      </c>
      <c r="B134" s="1428" t="s">
        <v>145</v>
      </c>
      <c r="C134" s="1450">
        <f t="shared" si="18"/>
        <v>0</v>
      </c>
      <c r="D134" s="312">
        <f t="shared" si="20"/>
        <v>0</v>
      </c>
      <c r="E134" s="313">
        <f t="shared" si="19"/>
        <v>0</v>
      </c>
      <c r="F134" s="1574"/>
      <c r="G134" s="1447"/>
      <c r="H134" s="1427"/>
      <c r="I134" s="96"/>
      <c r="J134" s="1427"/>
      <c r="K134" s="96"/>
      <c r="L134" s="1451"/>
      <c r="M134" s="96"/>
      <c r="N134" s="1427"/>
      <c r="O134" s="96"/>
      <c r="P134" s="1427"/>
      <c r="Q134" s="96"/>
      <c r="R134" s="1427"/>
      <c r="S134" s="96"/>
      <c r="T134" s="1427"/>
      <c r="U134" s="96"/>
      <c r="V134" s="1444"/>
      <c r="W134" s="96"/>
      <c r="X134" s="1444"/>
      <c r="Y134" s="96"/>
      <c r="Z134" s="1446"/>
      <c r="AA134" s="316"/>
    </row>
    <row r="135" spans="1:27" ht="16.350000000000001" customHeight="1" x14ac:dyDescent="0.25">
      <c r="A135" s="2771"/>
      <c r="B135" s="1609" t="s">
        <v>146</v>
      </c>
      <c r="C135" s="1600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1416" t="s">
        <v>147</v>
      </c>
      <c r="C136" s="1600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416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417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736" t="s">
        <v>154</v>
      </c>
      <c r="B139" s="1428" t="s">
        <v>145</v>
      </c>
      <c r="C139" s="1450">
        <f t="shared" si="18"/>
        <v>0</v>
      </c>
      <c r="D139" s="312">
        <f t="shared" si="20"/>
        <v>0</v>
      </c>
      <c r="E139" s="313">
        <f t="shared" si="19"/>
        <v>0</v>
      </c>
      <c r="F139" s="1574"/>
      <c r="G139" s="1447"/>
      <c r="H139" s="1427"/>
      <c r="I139" s="96"/>
      <c r="J139" s="1427"/>
      <c r="K139" s="96"/>
      <c r="L139" s="1451"/>
      <c r="M139" s="96"/>
      <c r="N139" s="1427"/>
      <c r="O139" s="96"/>
      <c r="P139" s="1427"/>
      <c r="Q139" s="96"/>
      <c r="R139" s="1427"/>
      <c r="S139" s="96"/>
      <c r="T139" s="1427"/>
      <c r="U139" s="96"/>
      <c r="V139" s="1444"/>
      <c r="W139" s="96"/>
      <c r="X139" s="1444"/>
      <c r="Y139" s="96"/>
      <c r="Z139" s="1446"/>
      <c r="AA139" s="316"/>
    </row>
    <row r="140" spans="1:27" ht="16.350000000000001" customHeight="1" x14ac:dyDescent="0.25">
      <c r="A140" s="2379"/>
      <c r="B140" s="1609" t="s">
        <v>146</v>
      </c>
      <c r="C140" s="1600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416" t="s">
        <v>147</v>
      </c>
      <c r="C141" s="1600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416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772" t="s">
        <v>155</v>
      </c>
      <c r="B144" s="2773"/>
      <c r="C144" s="1452">
        <f>SUM(C114:C143)</f>
        <v>0</v>
      </c>
      <c r="D144" s="1453">
        <f>SUM(D114:D143)</f>
        <v>0</v>
      </c>
      <c r="E144" s="1454">
        <f>SUM(E114:E143)</f>
        <v>0</v>
      </c>
      <c r="F144" s="1455">
        <f>SUM(F114:F143)</f>
        <v>0</v>
      </c>
      <c r="G144" s="1456">
        <f t="shared" ref="G144:AA144" si="21">SUM(G114:G143)</f>
        <v>0</v>
      </c>
      <c r="H144" s="1455">
        <f t="shared" si="21"/>
        <v>0</v>
      </c>
      <c r="I144" s="1456">
        <f t="shared" si="21"/>
        <v>0</v>
      </c>
      <c r="J144" s="1455">
        <f t="shared" si="21"/>
        <v>0</v>
      </c>
      <c r="K144" s="1456">
        <f t="shared" si="21"/>
        <v>0</v>
      </c>
      <c r="L144" s="1455">
        <f t="shared" si="21"/>
        <v>0</v>
      </c>
      <c r="M144" s="1456">
        <f t="shared" si="21"/>
        <v>0</v>
      </c>
      <c r="N144" s="1455">
        <f t="shared" si="21"/>
        <v>0</v>
      </c>
      <c r="O144" s="1456">
        <f t="shared" si="21"/>
        <v>0</v>
      </c>
      <c r="P144" s="1455">
        <f t="shared" si="21"/>
        <v>0</v>
      </c>
      <c r="Q144" s="1456">
        <f t="shared" si="21"/>
        <v>0</v>
      </c>
      <c r="R144" s="1455">
        <f t="shared" si="21"/>
        <v>0</v>
      </c>
      <c r="S144" s="1456">
        <f t="shared" si="21"/>
        <v>0</v>
      </c>
      <c r="T144" s="1455">
        <f t="shared" si="21"/>
        <v>0</v>
      </c>
      <c r="U144" s="1456">
        <f t="shared" si="21"/>
        <v>0</v>
      </c>
      <c r="V144" s="1455">
        <f t="shared" si="21"/>
        <v>0</v>
      </c>
      <c r="W144" s="1456">
        <f t="shared" si="21"/>
        <v>0</v>
      </c>
      <c r="X144" s="1455">
        <f t="shared" si="21"/>
        <v>0</v>
      </c>
      <c r="Y144" s="1456">
        <f t="shared" si="21"/>
        <v>0</v>
      </c>
      <c r="Z144" s="1457">
        <f t="shared" si="21"/>
        <v>0</v>
      </c>
      <c r="AA144" s="1458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609" t="s">
        <v>146</v>
      </c>
      <c r="C146" s="1600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1601"/>
      <c r="I146" s="73"/>
      <c r="J146" s="1601"/>
      <c r="K146" s="73"/>
      <c r="L146" s="348"/>
      <c r="M146" s="73"/>
      <c r="N146" s="1601"/>
      <c r="O146" s="73"/>
      <c r="P146" s="1601"/>
      <c r="Q146" s="73"/>
      <c r="R146" s="1601"/>
      <c r="S146" s="73"/>
      <c r="T146" s="1601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1416" t="s">
        <v>147</v>
      </c>
      <c r="C147" s="1600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1601"/>
      <c r="I147" s="73"/>
      <c r="J147" s="1601"/>
      <c r="K147" s="73"/>
      <c r="L147" s="348"/>
      <c r="M147" s="73"/>
      <c r="N147" s="1601"/>
      <c r="O147" s="73"/>
      <c r="P147" s="1601"/>
      <c r="Q147" s="73"/>
      <c r="R147" s="1601"/>
      <c r="S147" s="73"/>
      <c r="T147" s="1601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1416" t="s">
        <v>148</v>
      </c>
      <c r="C148" s="1600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1601"/>
      <c r="I148" s="73"/>
      <c r="J148" s="1601"/>
      <c r="K148" s="73"/>
      <c r="L148" s="348"/>
      <c r="M148" s="73"/>
      <c r="N148" s="1601"/>
      <c r="O148" s="73"/>
      <c r="P148" s="1601"/>
      <c r="Q148" s="73"/>
      <c r="R148" s="1601"/>
      <c r="S148" s="73"/>
      <c r="T148" s="1601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740" t="s">
        <v>157</v>
      </c>
      <c r="B150" s="1428" t="s">
        <v>145</v>
      </c>
      <c r="C150" s="1450">
        <f t="shared" si="23"/>
        <v>0</v>
      </c>
      <c r="D150" s="312">
        <f t="shared" si="24"/>
        <v>0</v>
      </c>
      <c r="E150" s="313">
        <f t="shared" si="22"/>
        <v>0</v>
      </c>
      <c r="F150" s="1574"/>
      <c r="G150" s="1447"/>
      <c r="H150" s="1427"/>
      <c r="I150" s="96"/>
      <c r="J150" s="1427"/>
      <c r="K150" s="96"/>
      <c r="L150" s="1451"/>
      <c r="M150" s="96"/>
      <c r="N150" s="1427"/>
      <c r="O150" s="96"/>
      <c r="P150" s="1427"/>
      <c r="Q150" s="96"/>
      <c r="R150" s="1427"/>
      <c r="S150" s="96"/>
      <c r="T150" s="1427"/>
      <c r="U150" s="96"/>
      <c r="V150" s="1444"/>
      <c r="W150" s="96"/>
      <c r="X150" s="1444"/>
      <c r="Y150" s="96"/>
      <c r="Z150" s="1446"/>
      <c r="AA150" s="316"/>
    </row>
    <row r="151" spans="1:130" ht="16.350000000000001" customHeight="1" x14ac:dyDescent="0.25">
      <c r="A151" s="2380"/>
      <c r="B151" s="1609" t="s">
        <v>146</v>
      </c>
      <c r="C151" s="1600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1601"/>
      <c r="I151" s="73"/>
      <c r="J151" s="1601"/>
      <c r="K151" s="73"/>
      <c r="L151" s="348"/>
      <c r="M151" s="73"/>
      <c r="N151" s="1601"/>
      <c r="O151" s="73"/>
      <c r="P151" s="1601"/>
      <c r="Q151" s="73"/>
      <c r="R151" s="1601"/>
      <c r="S151" s="73"/>
      <c r="T151" s="1601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1416" t="s">
        <v>147</v>
      </c>
      <c r="C152" s="1600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1601"/>
      <c r="I152" s="73"/>
      <c r="J152" s="1601"/>
      <c r="K152" s="73"/>
      <c r="L152" s="348"/>
      <c r="M152" s="73"/>
      <c r="N152" s="1601"/>
      <c r="O152" s="73"/>
      <c r="P152" s="1601"/>
      <c r="Q152" s="73"/>
      <c r="R152" s="1601"/>
      <c r="S152" s="73"/>
      <c r="T152" s="1601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1416" t="s">
        <v>148</v>
      </c>
      <c r="C153" s="1600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1601"/>
      <c r="I153" s="73"/>
      <c r="J153" s="1601"/>
      <c r="K153" s="73"/>
      <c r="L153" s="348"/>
      <c r="M153" s="73"/>
      <c r="N153" s="1601"/>
      <c r="O153" s="73"/>
      <c r="P153" s="1601"/>
      <c r="Q153" s="73"/>
      <c r="R153" s="1601"/>
      <c r="S153" s="73"/>
      <c r="T153" s="1601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2731"/>
      <c r="B154" s="1417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1459"/>
      <c r="G154" s="1460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1613"/>
      <c r="W154" s="368"/>
      <c r="X154" s="1613"/>
      <c r="Y154" s="368"/>
      <c r="Z154" s="371"/>
      <c r="AA154" s="372"/>
    </row>
    <row r="155" spans="1:130" ht="16.350000000000001" customHeight="1" x14ac:dyDescent="0.25">
      <c r="A155" s="2772" t="s">
        <v>155</v>
      </c>
      <c r="B155" s="2773"/>
      <c r="C155" s="1452">
        <f>SUM(C145:C154)</f>
        <v>0</v>
      </c>
      <c r="D155" s="1453">
        <f>SUM(D145:D154)</f>
        <v>0</v>
      </c>
      <c r="E155" s="1454">
        <f>SUM(E145:E154)</f>
        <v>0</v>
      </c>
      <c r="F155" s="1452">
        <f>SUM(F145:F154)</f>
        <v>0</v>
      </c>
      <c r="G155" s="1456">
        <f t="shared" ref="G155:AA155" si="25">SUM(G145:G154)</f>
        <v>0</v>
      </c>
      <c r="H155" s="1452">
        <f t="shared" si="25"/>
        <v>0</v>
      </c>
      <c r="I155" s="1456">
        <f t="shared" si="25"/>
        <v>0</v>
      </c>
      <c r="J155" s="1452">
        <f t="shared" si="25"/>
        <v>0</v>
      </c>
      <c r="K155" s="1456">
        <f t="shared" si="25"/>
        <v>0</v>
      </c>
      <c r="L155" s="1452">
        <f t="shared" si="25"/>
        <v>0</v>
      </c>
      <c r="M155" s="1456">
        <f t="shared" si="25"/>
        <v>0</v>
      </c>
      <c r="N155" s="1452">
        <f t="shared" si="25"/>
        <v>0</v>
      </c>
      <c r="O155" s="1456">
        <f t="shared" si="25"/>
        <v>0</v>
      </c>
      <c r="P155" s="1452">
        <f t="shared" si="25"/>
        <v>0</v>
      </c>
      <c r="Q155" s="1456">
        <f t="shared" si="25"/>
        <v>0</v>
      </c>
      <c r="R155" s="1452">
        <f t="shared" si="25"/>
        <v>0</v>
      </c>
      <c r="S155" s="1456">
        <f t="shared" si="25"/>
        <v>0</v>
      </c>
      <c r="T155" s="1452">
        <f t="shared" si="25"/>
        <v>0</v>
      </c>
      <c r="U155" s="1456">
        <f t="shared" si="25"/>
        <v>0</v>
      </c>
      <c r="V155" s="1452">
        <f t="shared" si="25"/>
        <v>0</v>
      </c>
      <c r="W155" s="1456">
        <f t="shared" si="25"/>
        <v>0</v>
      </c>
      <c r="X155" s="1452">
        <f t="shared" si="25"/>
        <v>0</v>
      </c>
      <c r="Y155" s="1456">
        <f t="shared" si="25"/>
        <v>0</v>
      </c>
      <c r="Z155" s="1462">
        <f t="shared" si="25"/>
        <v>0</v>
      </c>
      <c r="AA155" s="1458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740" t="s">
        <v>64</v>
      </c>
      <c r="D157" s="2389"/>
      <c r="E157" s="2388"/>
      <c r="F157" s="2744" t="s">
        <v>28</v>
      </c>
      <c r="G157" s="2756"/>
      <c r="H157" s="2756"/>
      <c r="I157" s="2756"/>
      <c r="J157" s="2756"/>
      <c r="K157" s="2756"/>
      <c r="L157" s="2756"/>
      <c r="M157" s="2756"/>
      <c r="N157" s="2756"/>
      <c r="O157" s="2756"/>
      <c r="P157" s="2756"/>
      <c r="Q157" s="2756"/>
      <c r="R157" s="2756"/>
      <c r="S157" s="2756"/>
      <c r="T157" s="2756"/>
      <c r="U157" s="2756"/>
      <c r="V157" s="2756"/>
      <c r="W157" s="2756"/>
      <c r="X157" s="2756"/>
      <c r="Y157" s="2756"/>
      <c r="Z157" s="2756"/>
      <c r="AA157" s="2756"/>
      <c r="AB157" s="2756"/>
      <c r="AC157" s="2756"/>
      <c r="AD157" s="2756"/>
      <c r="AE157" s="2756"/>
      <c r="AF157" s="2756"/>
      <c r="AG157" s="2756"/>
      <c r="AH157" s="2756"/>
      <c r="AI157" s="2756"/>
      <c r="AJ157" s="2756"/>
      <c r="AK157" s="2756"/>
      <c r="AL157" s="2756"/>
      <c r="AM157" s="2745"/>
    </row>
    <row r="158" spans="1:130" ht="16.350000000000001" customHeight="1" x14ac:dyDescent="0.25">
      <c r="A158" s="2228"/>
      <c r="B158" s="2204"/>
      <c r="C158" s="2776"/>
      <c r="D158" s="2259"/>
      <c r="E158" s="2728"/>
      <c r="F158" s="2744" t="s">
        <v>159</v>
      </c>
      <c r="G158" s="2745"/>
      <c r="H158" s="2744" t="s">
        <v>160</v>
      </c>
      <c r="I158" s="2745"/>
      <c r="J158" s="2744" t="s">
        <v>137</v>
      </c>
      <c r="K158" s="2745"/>
      <c r="L158" s="2777" t="s">
        <v>138</v>
      </c>
      <c r="M158" s="2778"/>
      <c r="N158" s="2778" t="s">
        <v>139</v>
      </c>
      <c r="O158" s="2779"/>
      <c r="P158" s="2744" t="s">
        <v>161</v>
      </c>
      <c r="Q158" s="2745"/>
      <c r="R158" s="2756" t="s">
        <v>162</v>
      </c>
      <c r="S158" s="2745"/>
      <c r="T158" s="2756" t="s">
        <v>163</v>
      </c>
      <c r="U158" s="2745"/>
      <c r="V158" s="2744" t="s">
        <v>164</v>
      </c>
      <c r="W158" s="2745"/>
      <c r="X158" s="2756" t="s">
        <v>165</v>
      </c>
      <c r="Y158" s="2745"/>
      <c r="Z158" s="2780" t="s">
        <v>166</v>
      </c>
      <c r="AA158" s="2775"/>
      <c r="AB158" s="2780" t="s">
        <v>167</v>
      </c>
      <c r="AC158" s="2775"/>
      <c r="AD158" s="2780" t="s">
        <v>168</v>
      </c>
      <c r="AE158" s="2775"/>
      <c r="AF158" s="2780" t="s">
        <v>141</v>
      </c>
      <c r="AG158" s="2775"/>
      <c r="AH158" s="2780" t="s">
        <v>169</v>
      </c>
      <c r="AI158" s="2775"/>
      <c r="AJ158" s="2780" t="s">
        <v>170</v>
      </c>
      <c r="AK158" s="2775"/>
      <c r="AL158" s="2774" t="s">
        <v>143</v>
      </c>
      <c r="AM158" s="2775"/>
    </row>
    <row r="159" spans="1:130" ht="16.350000000000001" customHeight="1" x14ac:dyDescent="0.25">
      <c r="A159" s="2259"/>
      <c r="B159" s="2728"/>
      <c r="C159" s="1554" t="s">
        <v>17</v>
      </c>
      <c r="D159" s="1466" t="s">
        <v>18</v>
      </c>
      <c r="E159" s="1415" t="s">
        <v>19</v>
      </c>
      <c r="F159" s="1614" t="s">
        <v>18</v>
      </c>
      <c r="G159" s="1415" t="s">
        <v>19</v>
      </c>
      <c r="H159" s="1614" t="s">
        <v>18</v>
      </c>
      <c r="I159" s="1415" t="s">
        <v>19</v>
      </c>
      <c r="J159" s="1614" t="s">
        <v>18</v>
      </c>
      <c r="K159" s="1415" t="s">
        <v>19</v>
      </c>
      <c r="L159" s="1463" t="s">
        <v>18</v>
      </c>
      <c r="M159" s="380" t="s">
        <v>19</v>
      </c>
      <c r="N159" s="1464" t="s">
        <v>18</v>
      </c>
      <c r="O159" s="1465" t="s">
        <v>19</v>
      </c>
      <c r="P159" s="1464" t="s">
        <v>18</v>
      </c>
      <c r="Q159" s="1465" t="s">
        <v>19</v>
      </c>
      <c r="R159" s="1481" t="s">
        <v>18</v>
      </c>
      <c r="S159" s="1439" t="s">
        <v>19</v>
      </c>
      <c r="T159" s="1481" t="s">
        <v>18</v>
      </c>
      <c r="U159" s="1439" t="s">
        <v>19</v>
      </c>
      <c r="V159" s="1463" t="s">
        <v>18</v>
      </c>
      <c r="W159" s="1439" t="s">
        <v>19</v>
      </c>
      <c r="X159" s="1481" t="s">
        <v>18</v>
      </c>
      <c r="Y159" s="1439" t="s">
        <v>19</v>
      </c>
      <c r="Z159" s="1467" t="s">
        <v>18</v>
      </c>
      <c r="AA159" s="1468" t="s">
        <v>19</v>
      </c>
      <c r="AB159" s="1467" t="s">
        <v>18</v>
      </c>
      <c r="AC159" s="1468" t="s">
        <v>19</v>
      </c>
      <c r="AD159" s="1467" t="s">
        <v>18</v>
      </c>
      <c r="AE159" s="1468" t="s">
        <v>19</v>
      </c>
      <c r="AF159" s="1467" t="s">
        <v>18</v>
      </c>
      <c r="AG159" s="1468" t="s">
        <v>19</v>
      </c>
      <c r="AH159" s="1467" t="s">
        <v>18</v>
      </c>
      <c r="AI159" s="1468" t="s">
        <v>19</v>
      </c>
      <c r="AJ159" s="1467" t="s">
        <v>18</v>
      </c>
      <c r="AK159" s="1468" t="s">
        <v>19</v>
      </c>
      <c r="AL159" s="1449" t="s">
        <v>18</v>
      </c>
      <c r="AM159" s="1468" t="s">
        <v>19</v>
      </c>
    </row>
    <row r="160" spans="1:130" ht="16.350000000000001" customHeight="1" x14ac:dyDescent="0.25">
      <c r="A160" s="2401" t="s">
        <v>171</v>
      </c>
      <c r="B160" s="1469" t="s">
        <v>172</v>
      </c>
      <c r="C160" s="1450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1470">
        <f t="shared" ref="D160:E164" si="27">SUM(G160+I160+K160+M160+O160+Q160+S160+U160+W160+Y160+AA160+AC160+AE160+AG160+AI160+AK160+AM160)</f>
        <v>0</v>
      </c>
      <c r="F160" s="1574"/>
      <c r="G160" s="96"/>
      <c r="H160" s="1427"/>
      <c r="I160" s="96"/>
      <c r="J160" s="1427"/>
      <c r="K160" s="96"/>
      <c r="L160" s="1427"/>
      <c r="M160" s="385"/>
      <c r="N160" s="385"/>
      <c r="O160" s="96"/>
      <c r="P160" s="1427"/>
      <c r="Q160" s="96"/>
      <c r="R160" s="1574"/>
      <c r="S160" s="96"/>
      <c r="T160" s="1574"/>
      <c r="U160" s="96"/>
      <c r="V160" s="1427"/>
      <c r="W160" s="96"/>
      <c r="X160" s="1574"/>
      <c r="Y160" s="96"/>
      <c r="Z160" s="1471"/>
      <c r="AA160" s="316"/>
      <c r="AB160" s="1471"/>
      <c r="AC160" s="316"/>
      <c r="AD160" s="1471"/>
      <c r="AE160" s="316"/>
      <c r="AF160" s="1471"/>
      <c r="AG160" s="316"/>
      <c r="AH160" s="1471"/>
      <c r="AI160" s="316"/>
      <c r="AJ160" s="1471"/>
      <c r="AK160" s="316"/>
      <c r="AL160" s="1615"/>
      <c r="AM160" s="316"/>
    </row>
    <row r="161" spans="1:130" ht="16.350000000000001" customHeight="1" x14ac:dyDescent="0.25">
      <c r="A161" s="2223"/>
      <c r="B161" s="388" t="s">
        <v>173</v>
      </c>
      <c r="C161" s="1600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755"/>
      <c r="B162" s="392" t="s">
        <v>174</v>
      </c>
      <c r="C162" s="1611">
        <f t="shared" si="26"/>
        <v>0</v>
      </c>
      <c r="D162" s="364">
        <f t="shared" si="27"/>
        <v>0</v>
      </c>
      <c r="E162" s="147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469" t="s">
        <v>172</v>
      </c>
      <c r="C163" s="1450">
        <f t="shared" si="26"/>
        <v>0</v>
      </c>
      <c r="D163" s="312">
        <f t="shared" si="27"/>
        <v>0</v>
      </c>
      <c r="E163" s="1470">
        <f t="shared" si="27"/>
        <v>0</v>
      </c>
      <c r="F163" s="1574"/>
      <c r="G163" s="96"/>
      <c r="H163" s="1427"/>
      <c r="I163" s="96"/>
      <c r="J163" s="1427"/>
      <c r="K163" s="96"/>
      <c r="L163" s="1427"/>
      <c r="M163" s="385"/>
      <c r="N163" s="385"/>
      <c r="O163" s="96"/>
      <c r="P163" s="1427"/>
      <c r="Q163" s="96"/>
      <c r="R163" s="1574"/>
      <c r="S163" s="96"/>
      <c r="T163" s="1574"/>
      <c r="U163" s="96"/>
      <c r="V163" s="1427"/>
      <c r="W163" s="96"/>
      <c r="X163" s="1574"/>
      <c r="Y163" s="96"/>
      <c r="Z163" s="1471"/>
      <c r="AA163" s="316"/>
      <c r="AB163" s="1471"/>
      <c r="AC163" s="316"/>
      <c r="AD163" s="1471"/>
      <c r="AE163" s="316"/>
      <c r="AF163" s="1471"/>
      <c r="AG163" s="316"/>
      <c r="AH163" s="1471"/>
      <c r="AI163" s="316"/>
      <c r="AJ163" s="1471"/>
      <c r="AK163" s="316"/>
      <c r="AL163" s="1615"/>
      <c r="AM163" s="316"/>
    </row>
    <row r="164" spans="1:130" ht="16.350000000000001" customHeight="1" x14ac:dyDescent="0.25">
      <c r="A164" s="2223"/>
      <c r="B164" s="388" t="s">
        <v>173</v>
      </c>
      <c r="C164" s="1600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755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147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736" t="s">
        <v>25</v>
      </c>
      <c r="B167" s="2736" t="s">
        <v>26</v>
      </c>
      <c r="C167" s="2740" t="s">
        <v>64</v>
      </c>
      <c r="D167" s="2389"/>
      <c r="E167" s="2388"/>
      <c r="F167" s="2744" t="s">
        <v>28</v>
      </c>
      <c r="G167" s="2756"/>
      <c r="H167" s="2756"/>
      <c r="I167" s="2756"/>
      <c r="J167" s="2756"/>
      <c r="K167" s="2756"/>
      <c r="L167" s="2756"/>
      <c r="M167" s="2756"/>
      <c r="N167" s="2756"/>
      <c r="O167" s="2745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776"/>
      <c r="D168" s="2259"/>
      <c r="E168" s="2728"/>
      <c r="F168" s="2744" t="s">
        <v>168</v>
      </c>
      <c r="G168" s="2745"/>
      <c r="H168" s="2744" t="s">
        <v>141</v>
      </c>
      <c r="I168" s="2745"/>
      <c r="J168" s="2744" t="s">
        <v>169</v>
      </c>
      <c r="K168" s="2745"/>
      <c r="L168" s="2744" t="s">
        <v>170</v>
      </c>
      <c r="M168" s="2745"/>
      <c r="N168" s="2744" t="s">
        <v>143</v>
      </c>
      <c r="O168" s="2745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781"/>
      <c r="B169" s="2781"/>
      <c r="C169" s="1554" t="s">
        <v>17</v>
      </c>
      <c r="D169" s="1466" t="s">
        <v>18</v>
      </c>
      <c r="E169" s="1415" t="s">
        <v>19</v>
      </c>
      <c r="F169" s="1614" t="s">
        <v>18</v>
      </c>
      <c r="G169" s="1415" t="s">
        <v>19</v>
      </c>
      <c r="H169" s="1614" t="s">
        <v>18</v>
      </c>
      <c r="I169" s="1415" t="s">
        <v>19</v>
      </c>
      <c r="J169" s="1614" t="s">
        <v>18</v>
      </c>
      <c r="K169" s="1415" t="s">
        <v>19</v>
      </c>
      <c r="L169" s="1614" t="s">
        <v>18</v>
      </c>
      <c r="M169" s="1415" t="s">
        <v>19</v>
      </c>
      <c r="N169" s="1614" t="s">
        <v>18</v>
      </c>
      <c r="O169" s="1415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736" t="s">
        <v>177</v>
      </c>
      <c r="B170" s="1469" t="s">
        <v>178</v>
      </c>
      <c r="C170" s="1450">
        <f t="shared" ref="C170:C175" si="28">SUM(D170+E170)</f>
        <v>0</v>
      </c>
      <c r="D170" s="312">
        <f>SUM(F170+H170+J170+L170+N170)</f>
        <v>0</v>
      </c>
      <c r="E170" s="1470">
        <f t="shared" ref="D170:E175" si="29">SUM(G170+I170+K170+M170+O170)</f>
        <v>0</v>
      </c>
      <c r="F170" s="1574"/>
      <c r="G170" s="396"/>
      <c r="H170" s="1427"/>
      <c r="I170" s="96"/>
      <c r="J170" s="1574"/>
      <c r="K170" s="396"/>
      <c r="L170" s="1427"/>
      <c r="M170" s="96"/>
      <c r="N170" s="1574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781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736" t="s">
        <v>181</v>
      </c>
      <c r="B173" s="1473" t="s">
        <v>178</v>
      </c>
      <c r="C173" s="1450">
        <f t="shared" si="28"/>
        <v>0</v>
      </c>
      <c r="D173" s="312">
        <f t="shared" si="29"/>
        <v>0</v>
      </c>
      <c r="E173" s="1470">
        <f t="shared" si="29"/>
        <v>0</v>
      </c>
      <c r="F173" s="1427"/>
      <c r="G173" s="96"/>
      <c r="H173" s="1427"/>
      <c r="I173" s="396"/>
      <c r="J173" s="1427"/>
      <c r="K173" s="96"/>
      <c r="L173" s="1574"/>
      <c r="M173" s="396"/>
      <c r="N173" s="1427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781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740" t="s">
        <v>183</v>
      </c>
      <c r="B177" s="2388"/>
      <c r="C177" s="2740" t="s">
        <v>64</v>
      </c>
      <c r="D177" s="2389"/>
      <c r="E177" s="2388"/>
      <c r="F177" s="2744" t="s">
        <v>28</v>
      </c>
      <c r="G177" s="2756"/>
      <c r="H177" s="2756"/>
      <c r="I177" s="2756"/>
      <c r="J177" s="2756"/>
      <c r="K177" s="2756"/>
      <c r="L177" s="2756"/>
      <c r="M177" s="2756"/>
      <c r="N177" s="2756"/>
      <c r="O177" s="2756"/>
      <c r="P177" s="2756"/>
      <c r="Q177" s="2745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776"/>
      <c r="D178" s="2259"/>
      <c r="E178" s="2728"/>
      <c r="F178" s="2744" t="s">
        <v>141</v>
      </c>
      <c r="G178" s="2745"/>
      <c r="H178" s="2744" t="s">
        <v>169</v>
      </c>
      <c r="I178" s="2745"/>
      <c r="J178" s="2744" t="s">
        <v>170</v>
      </c>
      <c r="K178" s="2745"/>
      <c r="L178" s="2744" t="s">
        <v>184</v>
      </c>
      <c r="M178" s="2745"/>
      <c r="N178" s="2744" t="s">
        <v>185</v>
      </c>
      <c r="O178" s="2745"/>
      <c r="P178" s="2744" t="s">
        <v>186</v>
      </c>
      <c r="Q178" s="2745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776"/>
      <c r="B179" s="2728"/>
      <c r="C179" s="1554" t="s">
        <v>17</v>
      </c>
      <c r="D179" s="1466" t="s">
        <v>18</v>
      </c>
      <c r="E179" s="1415" t="s">
        <v>19</v>
      </c>
      <c r="F179" s="1614" t="s">
        <v>18</v>
      </c>
      <c r="G179" s="1415" t="s">
        <v>19</v>
      </c>
      <c r="H179" s="1614" t="s">
        <v>18</v>
      </c>
      <c r="I179" s="1415" t="s">
        <v>19</v>
      </c>
      <c r="J179" s="1614" t="s">
        <v>18</v>
      </c>
      <c r="K179" s="1422" t="s">
        <v>19</v>
      </c>
      <c r="L179" s="1614" t="s">
        <v>18</v>
      </c>
      <c r="M179" s="1415" t="s">
        <v>19</v>
      </c>
      <c r="N179" s="1614" t="s">
        <v>18</v>
      </c>
      <c r="O179" s="1415" t="s">
        <v>19</v>
      </c>
      <c r="P179" s="1614" t="s">
        <v>18</v>
      </c>
      <c r="Q179" s="1422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782" t="s">
        <v>187</v>
      </c>
      <c r="B180" s="2783"/>
      <c r="C180" s="1450">
        <f>SUM(D180+E180)</f>
        <v>11</v>
      </c>
      <c r="D180" s="312">
        <f t="shared" ref="D180:E182" si="30">SUM(F180+H180+J180+L180+N180+P180)</f>
        <v>5</v>
      </c>
      <c r="E180" s="1470">
        <f t="shared" si="30"/>
        <v>6</v>
      </c>
      <c r="F180" s="1574">
        <v>3</v>
      </c>
      <c r="G180" s="396">
        <v>2</v>
      </c>
      <c r="H180" s="1427">
        <v>1</v>
      </c>
      <c r="I180" s="96">
        <v>0</v>
      </c>
      <c r="J180" s="1574">
        <v>1</v>
      </c>
      <c r="K180" s="96">
        <v>1</v>
      </c>
      <c r="L180" s="1574">
        <v>0</v>
      </c>
      <c r="M180" s="396">
        <v>2</v>
      </c>
      <c r="N180" s="1427">
        <v>0</v>
      </c>
      <c r="O180" s="96">
        <v>1</v>
      </c>
      <c r="P180" s="1574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62</v>
      </c>
      <c r="D181" s="324">
        <f t="shared" si="30"/>
        <v>30</v>
      </c>
      <c r="E181" s="398">
        <f t="shared" si="30"/>
        <v>32</v>
      </c>
      <c r="F181" s="355">
        <v>11</v>
      </c>
      <c r="G181" s="399">
        <v>10</v>
      </c>
      <c r="H181" s="357">
        <v>6</v>
      </c>
      <c r="I181" s="358">
        <v>9</v>
      </c>
      <c r="J181" s="355">
        <v>6</v>
      </c>
      <c r="K181" s="358">
        <v>4</v>
      </c>
      <c r="L181" s="355">
        <v>4</v>
      </c>
      <c r="M181" s="399">
        <v>3</v>
      </c>
      <c r="N181" s="357">
        <v>2</v>
      </c>
      <c r="O181" s="358">
        <v>2</v>
      </c>
      <c r="P181" s="355">
        <v>1</v>
      </c>
      <c r="Q181" s="358">
        <v>4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28</v>
      </c>
      <c r="D182" s="324">
        <f t="shared" si="30"/>
        <v>15</v>
      </c>
      <c r="E182" s="404">
        <f t="shared" si="30"/>
        <v>13</v>
      </c>
      <c r="F182" s="165">
        <v>2</v>
      </c>
      <c r="G182" s="169">
        <v>2</v>
      </c>
      <c r="H182" s="82">
        <v>4</v>
      </c>
      <c r="I182" s="83">
        <v>2</v>
      </c>
      <c r="J182" s="165">
        <v>2</v>
      </c>
      <c r="K182" s="83">
        <v>2</v>
      </c>
      <c r="L182" s="165">
        <v>4</v>
      </c>
      <c r="M182" s="169">
        <v>4</v>
      </c>
      <c r="N182" s="82">
        <v>1</v>
      </c>
      <c r="O182" s="83">
        <v>2</v>
      </c>
      <c r="P182" s="165">
        <v>2</v>
      </c>
      <c r="Q182" s="83">
        <v>1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784" t="s">
        <v>190</v>
      </c>
      <c r="B183" s="2785"/>
      <c r="C183" s="1616"/>
      <c r="D183" s="500"/>
      <c r="E183" s="1474"/>
      <c r="F183" s="501">
        <v>0</v>
      </c>
      <c r="G183" s="502">
        <v>0</v>
      </c>
      <c r="H183" s="503">
        <v>0</v>
      </c>
      <c r="I183" s="504">
        <v>0</v>
      </c>
      <c r="J183" s="1475">
        <v>0</v>
      </c>
      <c r="K183" s="1476">
        <v>0</v>
      </c>
      <c r="L183" s="501">
        <v>0</v>
      </c>
      <c r="M183" s="502">
        <v>0</v>
      </c>
      <c r="N183" s="503">
        <v>0</v>
      </c>
      <c r="O183" s="504">
        <v>0</v>
      </c>
      <c r="P183" s="1475">
        <v>0</v>
      </c>
      <c r="Q183" s="1476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744" t="s">
        <v>64</v>
      </c>
      <c r="B184" s="2745"/>
      <c r="C184" s="1477">
        <f>SUM(C180:C182)</f>
        <v>101</v>
      </c>
      <c r="D184" s="1478">
        <f>SUM(D180:D182)</f>
        <v>50</v>
      </c>
      <c r="E184" s="1479">
        <f>SUM(E180:E182)</f>
        <v>51</v>
      </c>
      <c r="F184" s="1477">
        <f>SUM(F180:F182)</f>
        <v>16</v>
      </c>
      <c r="G184" s="1479">
        <f t="shared" ref="G184:Q184" si="31">SUM(G180:G182)</f>
        <v>14</v>
      </c>
      <c r="H184" s="1477">
        <f t="shared" si="31"/>
        <v>11</v>
      </c>
      <c r="I184" s="1479">
        <f t="shared" si="31"/>
        <v>11</v>
      </c>
      <c r="J184" s="1477">
        <f t="shared" si="31"/>
        <v>9</v>
      </c>
      <c r="K184" s="1479">
        <f t="shared" si="31"/>
        <v>7</v>
      </c>
      <c r="L184" s="1477">
        <f t="shared" si="31"/>
        <v>8</v>
      </c>
      <c r="M184" s="1479">
        <f t="shared" si="31"/>
        <v>9</v>
      </c>
      <c r="N184" s="1477">
        <f t="shared" si="31"/>
        <v>3</v>
      </c>
      <c r="O184" s="1479">
        <f t="shared" si="31"/>
        <v>5</v>
      </c>
      <c r="P184" s="1477">
        <f t="shared" si="31"/>
        <v>3</v>
      </c>
      <c r="Q184" s="1480">
        <f t="shared" si="31"/>
        <v>5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1617"/>
      <c r="N185" s="1617"/>
      <c r="O185" s="1617"/>
      <c r="P185" s="161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786" t="s">
        <v>193</v>
      </c>
      <c r="B187" s="2388"/>
      <c r="C187" s="2787" t="s">
        <v>113</v>
      </c>
      <c r="D187" s="2302"/>
      <c r="E187" s="2303"/>
      <c r="F187" s="2788" t="s">
        <v>28</v>
      </c>
      <c r="G187" s="2789"/>
      <c r="H187" s="2789"/>
      <c r="I187" s="2789"/>
      <c r="J187" s="2789"/>
      <c r="K187" s="2789"/>
      <c r="L187" s="2789"/>
      <c r="M187" s="2789"/>
      <c r="N187" s="2789"/>
      <c r="O187" s="2789"/>
      <c r="P187" s="2789"/>
      <c r="Q187" s="2790"/>
    </row>
    <row r="188" spans="1:130" ht="16.350000000000001" customHeight="1" x14ac:dyDescent="0.25">
      <c r="A188" s="2380"/>
      <c r="B188" s="2204"/>
      <c r="C188" s="2304"/>
      <c r="D188" s="2305"/>
      <c r="E188" s="2306"/>
      <c r="F188" s="2791" t="s">
        <v>114</v>
      </c>
      <c r="G188" s="2779"/>
      <c r="H188" s="2791" t="s">
        <v>115</v>
      </c>
      <c r="I188" s="2779"/>
      <c r="J188" s="2791" t="s">
        <v>116</v>
      </c>
      <c r="K188" s="2779"/>
      <c r="L188" s="2791" t="s">
        <v>117</v>
      </c>
      <c r="M188" s="2779"/>
      <c r="N188" s="2791" t="s">
        <v>118</v>
      </c>
      <c r="O188" s="2779"/>
      <c r="P188" s="2230" t="s">
        <v>194</v>
      </c>
      <c r="Q188" s="2312"/>
    </row>
    <row r="189" spans="1:130" ht="16.350000000000001" customHeight="1" x14ac:dyDescent="0.25">
      <c r="A189" s="2776"/>
      <c r="B189" s="2728"/>
      <c r="C189" s="1463" t="s">
        <v>17</v>
      </c>
      <c r="D189" s="1464" t="s">
        <v>18</v>
      </c>
      <c r="E189" s="1482" t="s">
        <v>19</v>
      </c>
      <c r="F189" s="1481" t="s">
        <v>18</v>
      </c>
      <c r="G189" s="1465" t="s">
        <v>19</v>
      </c>
      <c r="H189" s="1481" t="s">
        <v>18</v>
      </c>
      <c r="I189" s="1465" t="s">
        <v>19</v>
      </c>
      <c r="J189" s="1481" t="s">
        <v>18</v>
      </c>
      <c r="K189" s="1465" t="s">
        <v>19</v>
      </c>
      <c r="L189" s="1481" t="s">
        <v>18</v>
      </c>
      <c r="M189" s="1465" t="s">
        <v>19</v>
      </c>
      <c r="N189" s="1481" t="s">
        <v>18</v>
      </c>
      <c r="O189" s="1465" t="s">
        <v>19</v>
      </c>
      <c r="P189" s="1481" t="s">
        <v>18</v>
      </c>
      <c r="Q189" s="1465" t="s">
        <v>19</v>
      </c>
    </row>
    <row r="190" spans="1:130" ht="16.350000000000001" customHeight="1" x14ac:dyDescent="0.25">
      <c r="A190" s="2792" t="s">
        <v>195</v>
      </c>
      <c r="B190" s="2793"/>
      <c r="C190" s="1618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794" t="s">
        <v>197</v>
      </c>
      <c r="B192" s="2795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796" t="s">
        <v>199</v>
      </c>
      <c r="B194" s="2457"/>
      <c r="C194" s="2799" t="s">
        <v>64</v>
      </c>
      <c r="D194" s="2463"/>
      <c r="E194" s="2464"/>
      <c r="F194" s="2802" t="s">
        <v>28</v>
      </c>
      <c r="G194" s="2802"/>
      <c r="H194" s="2802"/>
      <c r="I194" s="2802"/>
      <c r="J194" s="2802"/>
      <c r="K194" s="2802"/>
      <c r="L194" s="2802"/>
      <c r="M194" s="2802"/>
      <c r="N194" s="2802"/>
      <c r="O194" s="2802"/>
      <c r="P194" s="2802"/>
      <c r="Q194" s="2802"/>
      <c r="R194" s="2802"/>
      <c r="S194" s="2802"/>
      <c r="T194" s="2802"/>
      <c r="U194" s="2802"/>
      <c r="V194" s="2802"/>
      <c r="W194" s="2802"/>
      <c r="X194" s="2802"/>
      <c r="Y194" s="2802"/>
      <c r="Z194" s="2802"/>
      <c r="AA194" s="2802"/>
      <c r="AB194" s="2802"/>
      <c r="AC194" s="2803"/>
      <c r="AD194" s="2478" t="s">
        <v>200</v>
      </c>
      <c r="AE194" s="2479"/>
    </row>
    <row r="195" spans="1:130" ht="21" customHeight="1" x14ac:dyDescent="0.25">
      <c r="A195" s="2458"/>
      <c r="B195" s="2318"/>
      <c r="C195" s="2800"/>
      <c r="D195" s="2325"/>
      <c r="E195" s="2801"/>
      <c r="F195" s="2741" t="s">
        <v>201</v>
      </c>
      <c r="G195" s="2743"/>
      <c r="H195" s="2797" t="s">
        <v>202</v>
      </c>
      <c r="I195" s="2798"/>
      <c r="J195" s="2797" t="s">
        <v>203</v>
      </c>
      <c r="K195" s="2798"/>
      <c r="L195" s="2797" t="s">
        <v>204</v>
      </c>
      <c r="M195" s="2798"/>
      <c r="N195" s="2797" t="s">
        <v>205</v>
      </c>
      <c r="O195" s="2798"/>
      <c r="P195" s="2797" t="s">
        <v>206</v>
      </c>
      <c r="Q195" s="2798"/>
      <c r="R195" s="2797" t="s">
        <v>207</v>
      </c>
      <c r="S195" s="2798"/>
      <c r="T195" s="2804" t="s">
        <v>208</v>
      </c>
      <c r="U195" s="2804"/>
      <c r="V195" s="2804" t="s">
        <v>209</v>
      </c>
      <c r="W195" s="2804"/>
      <c r="X195" s="2804" t="s">
        <v>210</v>
      </c>
      <c r="Y195" s="2804"/>
      <c r="Z195" s="2791" t="s">
        <v>114</v>
      </c>
      <c r="AA195" s="2779"/>
      <c r="AB195" s="2791" t="s">
        <v>115</v>
      </c>
      <c r="AC195" s="2805"/>
      <c r="AD195" s="2342"/>
      <c r="AE195" s="2813"/>
    </row>
    <row r="196" spans="1:130" ht="16.350000000000001" customHeight="1" x14ac:dyDescent="0.25">
      <c r="A196" s="2797"/>
      <c r="B196" s="2798"/>
      <c r="C196" s="1619" t="s">
        <v>211</v>
      </c>
      <c r="D196" s="1620" t="s">
        <v>18</v>
      </c>
      <c r="E196" s="1423" t="s">
        <v>19</v>
      </c>
      <c r="F196" s="1484" t="s">
        <v>18</v>
      </c>
      <c r="G196" s="1485" t="s">
        <v>19</v>
      </c>
      <c r="H196" s="1484" t="s">
        <v>18</v>
      </c>
      <c r="I196" s="1485" t="s">
        <v>19</v>
      </c>
      <c r="J196" s="1484" t="s">
        <v>18</v>
      </c>
      <c r="K196" s="1485" t="s">
        <v>19</v>
      </c>
      <c r="L196" s="1484" t="s">
        <v>18</v>
      </c>
      <c r="M196" s="1485" t="s">
        <v>19</v>
      </c>
      <c r="N196" s="1484" t="s">
        <v>18</v>
      </c>
      <c r="O196" s="1485" t="s">
        <v>19</v>
      </c>
      <c r="P196" s="1484" t="s">
        <v>18</v>
      </c>
      <c r="Q196" s="1485" t="s">
        <v>19</v>
      </c>
      <c r="R196" s="1484" t="s">
        <v>18</v>
      </c>
      <c r="S196" s="1485" t="s">
        <v>19</v>
      </c>
      <c r="T196" s="1484" t="s">
        <v>18</v>
      </c>
      <c r="U196" s="1485" t="s">
        <v>19</v>
      </c>
      <c r="V196" s="1484" t="s">
        <v>18</v>
      </c>
      <c r="W196" s="1485" t="s">
        <v>19</v>
      </c>
      <c r="X196" s="1484" t="s">
        <v>18</v>
      </c>
      <c r="Y196" s="1485" t="s">
        <v>19</v>
      </c>
      <c r="Z196" s="1484" t="s">
        <v>18</v>
      </c>
      <c r="AA196" s="1485" t="s">
        <v>19</v>
      </c>
      <c r="AB196" s="1484" t="s">
        <v>18</v>
      </c>
      <c r="AC196" s="1486" t="s">
        <v>19</v>
      </c>
      <c r="AD196" s="1487" t="s">
        <v>18</v>
      </c>
      <c r="AE196" s="1485" t="s">
        <v>19</v>
      </c>
    </row>
    <row r="197" spans="1:130" ht="16.350000000000001" customHeight="1" x14ac:dyDescent="0.25">
      <c r="A197" s="2806" t="s">
        <v>212</v>
      </c>
      <c r="B197" s="1488" t="s">
        <v>129</v>
      </c>
      <c r="C197" s="1489">
        <f>SUM(D197+E197)</f>
        <v>0</v>
      </c>
      <c r="D197" s="430">
        <f>SUM(F197+H197+J197+L197+N197+P197+R197+T197+V197+X197+Z197+AB197)</f>
        <v>0</v>
      </c>
      <c r="E197" s="1490">
        <f>SUM(G197+I197+K197+M197+O197+Q197+S197+U197+W197+Y197+AA197+AC197)</f>
        <v>0</v>
      </c>
      <c r="F197" s="1491"/>
      <c r="G197" s="1621"/>
      <c r="H197" s="1491"/>
      <c r="I197" s="1621"/>
      <c r="J197" s="1491"/>
      <c r="K197" s="1621"/>
      <c r="L197" s="1491"/>
      <c r="M197" s="1621"/>
      <c r="N197" s="1491"/>
      <c r="O197" s="1621"/>
      <c r="P197" s="1491"/>
      <c r="Q197" s="1492"/>
      <c r="R197" s="1491"/>
      <c r="S197" s="1492"/>
      <c r="T197" s="1491"/>
      <c r="U197" s="1621"/>
      <c r="V197" s="1491"/>
      <c r="W197" s="1621"/>
      <c r="X197" s="1491"/>
      <c r="Y197" s="1492"/>
      <c r="Z197" s="1491"/>
      <c r="AA197" s="1492"/>
      <c r="AB197" s="1491"/>
      <c r="AC197" s="1622"/>
      <c r="AD197" s="1621"/>
      <c r="AE197" s="1623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807"/>
      <c r="B198" s="436" t="s">
        <v>213</v>
      </c>
      <c r="C198" s="1624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808" t="s">
        <v>214</v>
      </c>
      <c r="B199" s="2809"/>
      <c r="C199" s="1493">
        <f>SUM(D199+E199)</f>
        <v>0</v>
      </c>
      <c r="D199" s="1494">
        <f>SUM(D197+D198)</f>
        <v>0</v>
      </c>
      <c r="E199" s="1495">
        <f>SUM(E197+E198)</f>
        <v>0</v>
      </c>
      <c r="F199" s="1493">
        <f>SUM(F197+F198)</f>
        <v>0</v>
      </c>
      <c r="G199" s="1496">
        <f t="shared" ref="G199:AC199" si="34">SUM(G197+G198)</f>
        <v>0</v>
      </c>
      <c r="H199" s="1493">
        <f t="shared" si="34"/>
        <v>0</v>
      </c>
      <c r="I199" s="1496">
        <f t="shared" si="34"/>
        <v>0</v>
      </c>
      <c r="J199" s="1493">
        <f t="shared" si="34"/>
        <v>0</v>
      </c>
      <c r="K199" s="1496">
        <f t="shared" si="34"/>
        <v>0</v>
      </c>
      <c r="L199" s="1493">
        <f t="shared" si="34"/>
        <v>0</v>
      </c>
      <c r="M199" s="1496">
        <f t="shared" si="34"/>
        <v>0</v>
      </c>
      <c r="N199" s="1493">
        <f t="shared" si="34"/>
        <v>0</v>
      </c>
      <c r="O199" s="1496">
        <f t="shared" si="34"/>
        <v>0</v>
      </c>
      <c r="P199" s="1493">
        <f t="shared" si="34"/>
        <v>0</v>
      </c>
      <c r="Q199" s="1496">
        <f t="shared" si="34"/>
        <v>0</v>
      </c>
      <c r="R199" s="1493">
        <f t="shared" si="34"/>
        <v>0</v>
      </c>
      <c r="S199" s="1496">
        <f t="shared" si="34"/>
        <v>0</v>
      </c>
      <c r="T199" s="1493">
        <f t="shared" si="34"/>
        <v>0</v>
      </c>
      <c r="U199" s="1496">
        <f t="shared" si="34"/>
        <v>0</v>
      </c>
      <c r="V199" s="1493">
        <f t="shared" si="34"/>
        <v>0</v>
      </c>
      <c r="W199" s="1496">
        <f t="shared" si="34"/>
        <v>0</v>
      </c>
      <c r="X199" s="1493">
        <f t="shared" si="34"/>
        <v>0</v>
      </c>
      <c r="Y199" s="1496">
        <f t="shared" si="34"/>
        <v>0</v>
      </c>
      <c r="Z199" s="1493">
        <f t="shared" si="34"/>
        <v>0</v>
      </c>
      <c r="AA199" s="1496">
        <f t="shared" si="34"/>
        <v>0</v>
      </c>
      <c r="AB199" s="1493">
        <f t="shared" si="34"/>
        <v>0</v>
      </c>
      <c r="AC199" s="1497">
        <f t="shared" si="34"/>
        <v>0</v>
      </c>
      <c r="AD199" s="1498">
        <f>SUM(AD197+AD198)</f>
        <v>0</v>
      </c>
      <c r="AE199" s="1496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796" t="s">
        <v>216</v>
      </c>
      <c r="B201" s="2457"/>
      <c r="C201" s="2799" t="s">
        <v>64</v>
      </c>
      <c r="D201" s="2463"/>
      <c r="E201" s="2464"/>
      <c r="F201" s="2810" t="s">
        <v>28</v>
      </c>
      <c r="G201" s="2811"/>
      <c r="H201" s="2811"/>
      <c r="I201" s="2811"/>
      <c r="J201" s="2811"/>
      <c r="K201" s="2811"/>
      <c r="L201" s="2811"/>
      <c r="M201" s="2811"/>
      <c r="N201" s="2811"/>
      <c r="O201" s="2812"/>
      <c r="P201" s="2477" t="s">
        <v>217</v>
      </c>
      <c r="Q201" s="2457"/>
      <c r="R201" s="2477" t="s">
        <v>67</v>
      </c>
      <c r="S201" s="2457"/>
      <c r="T201" s="2810" t="s">
        <v>218</v>
      </c>
      <c r="U201" s="2811"/>
      <c r="V201" s="2811"/>
      <c r="W201" s="2818"/>
    </row>
    <row r="202" spans="1:130" ht="15.75" customHeight="1" x14ac:dyDescent="0.25">
      <c r="A202" s="2458"/>
      <c r="B202" s="2318"/>
      <c r="C202" s="2800"/>
      <c r="D202" s="2325"/>
      <c r="E202" s="2801"/>
      <c r="F202" s="2746" t="s">
        <v>30</v>
      </c>
      <c r="G202" s="2746"/>
      <c r="H202" s="2746" t="s">
        <v>31</v>
      </c>
      <c r="I202" s="2746"/>
      <c r="J202" s="2746" t="s">
        <v>134</v>
      </c>
      <c r="K202" s="2746"/>
      <c r="L202" s="2746" t="s">
        <v>219</v>
      </c>
      <c r="M202" s="2746"/>
      <c r="N202" s="2746" t="s">
        <v>220</v>
      </c>
      <c r="O202" s="2819"/>
      <c r="P202" s="2339"/>
      <c r="Q202" s="2798"/>
      <c r="R202" s="2339"/>
      <c r="S202" s="2798"/>
      <c r="T202" s="2806" t="s">
        <v>221</v>
      </c>
      <c r="U202" s="2488" t="s">
        <v>222</v>
      </c>
      <c r="V202" s="2806" t="s">
        <v>223</v>
      </c>
      <c r="W202" s="2806" t="s">
        <v>224</v>
      </c>
    </row>
    <row r="203" spans="1:130" s="451" customFormat="1" ht="30.75" customHeight="1" x14ac:dyDescent="0.25">
      <c r="A203" s="2797"/>
      <c r="B203" s="2798"/>
      <c r="C203" s="1619" t="s">
        <v>211</v>
      </c>
      <c r="D203" s="1620" t="s">
        <v>18</v>
      </c>
      <c r="E203" s="1423" t="s">
        <v>19</v>
      </c>
      <c r="F203" s="1484" t="s">
        <v>18</v>
      </c>
      <c r="G203" s="1485" t="s">
        <v>19</v>
      </c>
      <c r="H203" s="1484" t="s">
        <v>18</v>
      </c>
      <c r="I203" s="1485" t="s">
        <v>19</v>
      </c>
      <c r="J203" s="1484" t="s">
        <v>18</v>
      </c>
      <c r="K203" s="1485" t="s">
        <v>19</v>
      </c>
      <c r="L203" s="1484" t="s">
        <v>18</v>
      </c>
      <c r="M203" s="1485" t="s">
        <v>19</v>
      </c>
      <c r="N203" s="1484" t="s">
        <v>18</v>
      </c>
      <c r="O203" s="1486" t="s">
        <v>19</v>
      </c>
      <c r="P203" s="1487" t="s">
        <v>18</v>
      </c>
      <c r="Q203" s="1485" t="s">
        <v>19</v>
      </c>
      <c r="R203" s="1487" t="s">
        <v>18</v>
      </c>
      <c r="S203" s="1485" t="s">
        <v>19</v>
      </c>
      <c r="T203" s="2807"/>
      <c r="U203" s="2820"/>
      <c r="V203" s="2807"/>
      <c r="W203" s="2807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814" t="s">
        <v>225</v>
      </c>
      <c r="B204" s="2815"/>
      <c r="C204" s="1493">
        <f>SUM(D204+E204)</f>
        <v>0</v>
      </c>
      <c r="D204" s="1494">
        <f>SUM(F204+H204+J204+L204+N204)</f>
        <v>0</v>
      </c>
      <c r="E204" s="1495">
        <f>SUM(G204+I204+K204+M204+O204)</f>
        <v>0</v>
      </c>
      <c r="F204" s="1500"/>
      <c r="G204" s="1501"/>
      <c r="H204" s="1500"/>
      <c r="I204" s="1501"/>
      <c r="J204" s="1500"/>
      <c r="K204" s="1501"/>
      <c r="L204" s="1500"/>
      <c r="M204" s="1501"/>
      <c r="N204" s="1500"/>
      <c r="O204" s="1502"/>
      <c r="P204" s="1501"/>
      <c r="Q204" s="1503"/>
      <c r="R204" s="1501"/>
      <c r="S204" s="1503"/>
      <c r="T204" s="1504"/>
      <c r="U204" s="1503"/>
      <c r="V204" s="1504"/>
      <c r="W204" s="1504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796" t="s">
        <v>216</v>
      </c>
      <c r="B206" s="2457"/>
      <c r="C206" s="2744" t="s">
        <v>32</v>
      </c>
      <c r="D206" s="2745"/>
    </row>
    <row r="207" spans="1:130" ht="23.25" customHeight="1" x14ac:dyDescent="0.25">
      <c r="A207" s="2797"/>
      <c r="B207" s="2798"/>
      <c r="C207" s="1484" t="s">
        <v>18</v>
      </c>
      <c r="D207" s="1485" t="s">
        <v>19</v>
      </c>
    </row>
    <row r="208" spans="1:130" ht="21.95" customHeight="1" x14ac:dyDescent="0.25">
      <c r="A208" s="2816" t="s">
        <v>227</v>
      </c>
      <c r="B208" s="2817"/>
      <c r="C208" s="1491"/>
      <c r="D208" s="1492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821" t="s">
        <v>230</v>
      </c>
      <c r="B211" s="2822"/>
      <c r="C211" s="1625"/>
      <c r="D211" s="1505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796" t="s">
        <v>232</v>
      </c>
      <c r="B213" s="2457"/>
      <c r="C213" s="2744" t="s">
        <v>233</v>
      </c>
      <c r="D213" s="2756"/>
      <c r="E213" s="2745"/>
      <c r="F213" s="461"/>
    </row>
    <row r="214" spans="1:6" x14ac:dyDescent="0.25">
      <c r="A214" s="2458"/>
      <c r="B214" s="2318"/>
      <c r="C214" s="2823" t="s">
        <v>234</v>
      </c>
      <c r="D214" s="2744" t="s">
        <v>235</v>
      </c>
      <c r="E214" s="2745"/>
      <c r="F214" s="461"/>
    </row>
    <row r="215" spans="1:6" ht="21" x14ac:dyDescent="0.25">
      <c r="A215" s="2797"/>
      <c r="B215" s="2798"/>
      <c r="C215" s="2824"/>
      <c r="D215" s="1506" t="s">
        <v>236</v>
      </c>
      <c r="E215" s="1485" t="s">
        <v>237</v>
      </c>
      <c r="F215" s="461"/>
    </row>
    <row r="216" spans="1:6" x14ac:dyDescent="0.25">
      <c r="A216" s="2816" t="s">
        <v>238</v>
      </c>
      <c r="B216" s="2817"/>
      <c r="C216" s="1507"/>
      <c r="D216" s="1491"/>
      <c r="E216" s="1492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821" t="s">
        <v>242</v>
      </c>
      <c r="B220" s="2822"/>
      <c r="C220" s="1627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101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038A3C8F-D94E-4BA8-9DB8-631C50BD1A93}">
      <formula1>0</formula1>
      <formula2>1E+29</formula2>
    </dataValidation>
    <dataValidation type="whole" allowBlank="1" showInputMessage="1" showErrorMessage="1" sqref="A194:E199 F194:F196 G195:AC196 AD196:AE196 F199:AE199" xr:uid="{138437F8-1E8B-422D-BE70-2E40CE3EC77F}">
      <formula1>0</formula1>
      <formula2>1E+29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",[7]NOMBRE!B2," - ","( ",[7]NOMBRE!C2,[7]NOMBRE!D2,[7]NOMBRE!E2,[7]NOMBRE!F2,[7]NOMBRE!G2,"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",[7]NOMBRE!B6," - ","( ",[7]NOMBRE!C6,[7]NOMBRE!D6," )")</f>
        <v>MES: JUNIO - ( 06 )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",[7]NOMBRE!B7)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10" t="s">
        <v>3</v>
      </c>
      <c r="B8" s="511"/>
      <c r="C8" s="511"/>
      <c r="D8" s="511"/>
      <c r="E8" s="511"/>
      <c r="F8" s="19"/>
      <c r="G8" s="20"/>
      <c r="H8" s="1636"/>
      <c r="I8" s="1637"/>
      <c r="J8" s="20"/>
      <c r="K8" s="1520"/>
      <c r="L8" s="20"/>
      <c r="M8" s="1636"/>
      <c r="N8" s="1637"/>
      <c r="O8" s="1637"/>
      <c r="P8" s="487"/>
      <c r="Q8" s="20"/>
      <c r="R8" s="1636"/>
      <c r="S8" s="1636"/>
      <c r="T8" s="1636"/>
      <c r="U8" s="1636"/>
      <c r="V8" s="1636"/>
      <c r="W8" s="1636"/>
      <c r="X8" s="1636"/>
      <c r="Y8" s="1637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726" t="s">
        <v>4</v>
      </c>
      <c r="B9" s="2726"/>
      <c r="C9" s="2786" t="s">
        <v>5</v>
      </c>
      <c r="D9" s="2768"/>
      <c r="E9" s="2767"/>
      <c r="F9" s="2724" t="s">
        <v>6</v>
      </c>
      <c r="G9" s="2732"/>
      <c r="H9" s="2732"/>
      <c r="I9" s="2732"/>
      <c r="J9" s="2732"/>
      <c r="K9" s="2732"/>
      <c r="L9" s="2732"/>
      <c r="M9" s="2732"/>
      <c r="N9" s="2732"/>
      <c r="O9" s="2732"/>
      <c r="P9" s="2732"/>
      <c r="Q9" s="2732"/>
      <c r="R9" s="2732"/>
      <c r="S9" s="2732"/>
      <c r="T9" s="2732"/>
      <c r="U9" s="2732"/>
      <c r="V9" s="2732"/>
      <c r="W9" s="2732"/>
      <c r="X9" s="2732"/>
      <c r="Y9" s="2725"/>
      <c r="Z9" s="1522"/>
      <c r="AA9" s="1585"/>
    </row>
    <row r="10" spans="1:130" ht="16.350000000000001" customHeight="1" x14ac:dyDescent="0.25">
      <c r="A10" s="2726"/>
      <c r="B10" s="2726"/>
      <c r="C10" s="2776"/>
      <c r="D10" s="2383"/>
      <c r="E10" s="2728"/>
      <c r="F10" s="2724" t="s">
        <v>7</v>
      </c>
      <c r="G10" s="2725"/>
      <c r="H10" s="2724" t="s">
        <v>8</v>
      </c>
      <c r="I10" s="2725"/>
      <c r="J10" s="2724" t="s">
        <v>9</v>
      </c>
      <c r="K10" s="2725"/>
      <c r="L10" s="2724" t="s">
        <v>10</v>
      </c>
      <c r="M10" s="2725"/>
      <c r="N10" s="2724" t="s">
        <v>11</v>
      </c>
      <c r="O10" s="2725"/>
      <c r="P10" s="2724" t="s">
        <v>12</v>
      </c>
      <c r="Q10" s="2725"/>
      <c r="R10" s="2724" t="s">
        <v>13</v>
      </c>
      <c r="S10" s="2725"/>
      <c r="T10" s="2724" t="s">
        <v>14</v>
      </c>
      <c r="U10" s="2725"/>
      <c r="V10" s="2724" t="s">
        <v>15</v>
      </c>
      <c r="W10" s="2725"/>
      <c r="X10" s="2724" t="s">
        <v>16</v>
      </c>
      <c r="Y10" s="2725"/>
      <c r="Z10" s="489"/>
      <c r="AA10" s="7"/>
    </row>
    <row r="11" spans="1:130" ht="16.350000000000001" customHeight="1" x14ac:dyDescent="0.25">
      <c r="A11" s="2726"/>
      <c r="B11" s="2726"/>
      <c r="C11" s="1524" t="s">
        <v>17</v>
      </c>
      <c r="D11" s="1525" t="s">
        <v>18</v>
      </c>
      <c r="E11" s="1526" t="s">
        <v>19</v>
      </c>
      <c r="F11" s="1638" t="s">
        <v>18</v>
      </c>
      <c r="G11" s="1526" t="s">
        <v>19</v>
      </c>
      <c r="H11" s="1638" t="s">
        <v>18</v>
      </c>
      <c r="I11" s="1526" t="s">
        <v>19</v>
      </c>
      <c r="J11" s="1638" t="s">
        <v>18</v>
      </c>
      <c r="K11" s="1526" t="s">
        <v>19</v>
      </c>
      <c r="L11" s="1638" t="s">
        <v>18</v>
      </c>
      <c r="M11" s="1526" t="s">
        <v>19</v>
      </c>
      <c r="N11" s="1638" t="s">
        <v>18</v>
      </c>
      <c r="O11" s="1526" t="s">
        <v>19</v>
      </c>
      <c r="P11" s="1638" t="s">
        <v>18</v>
      </c>
      <c r="Q11" s="1526" t="s">
        <v>19</v>
      </c>
      <c r="R11" s="1638" t="s">
        <v>18</v>
      </c>
      <c r="S11" s="1526" t="s">
        <v>19</v>
      </c>
      <c r="T11" s="1638" t="s">
        <v>18</v>
      </c>
      <c r="U11" s="1526" t="s">
        <v>19</v>
      </c>
      <c r="V11" s="1638" t="s">
        <v>18</v>
      </c>
      <c r="W11" s="1526" t="s">
        <v>19</v>
      </c>
      <c r="X11" s="1638" t="s">
        <v>18</v>
      </c>
      <c r="Y11" s="1526" t="s">
        <v>19</v>
      </c>
      <c r="Z11" s="1528"/>
      <c r="AA11" s="1584"/>
    </row>
    <row r="12" spans="1:130" ht="16.350000000000001" customHeight="1" x14ac:dyDescent="0.25">
      <c r="A12" s="2726" t="s">
        <v>20</v>
      </c>
      <c r="B12" s="2726"/>
      <c r="C12" s="1530">
        <f>SUM(D12+E12)</f>
        <v>0</v>
      </c>
      <c r="D12" s="1531">
        <f>SUM(F12+H12+J12+L12+N12+P12+R12+T12+V12+X12)</f>
        <v>0</v>
      </c>
      <c r="E12" s="1532">
        <f>SUM(G12+I12+K12+M12+O12+Q12+S12+U12+W12+Y12)</f>
        <v>0</v>
      </c>
      <c r="F12" s="1533"/>
      <c r="G12" s="1534"/>
      <c r="H12" s="1533"/>
      <c r="I12" s="1534"/>
      <c r="J12" s="1533"/>
      <c r="K12" s="1534"/>
      <c r="L12" s="1533"/>
      <c r="M12" s="1534"/>
      <c r="N12" s="1533"/>
      <c r="O12" s="1534"/>
      <c r="P12" s="1533"/>
      <c r="Q12" s="1534"/>
      <c r="R12" s="1533"/>
      <c r="S12" s="1534"/>
      <c r="T12" s="1533"/>
      <c r="U12" s="1534"/>
      <c r="V12" s="1533"/>
      <c r="W12" s="1534"/>
      <c r="X12" s="1533"/>
      <c r="Y12" s="1534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767" t="s">
        <v>21</v>
      </c>
      <c r="B13" s="1425" t="s">
        <v>22</v>
      </c>
      <c r="C13" s="1426">
        <f>SUM(D13+E13)</f>
        <v>0</v>
      </c>
      <c r="D13" s="44">
        <f>SUM(F13+H13+J13+L13+N13+P13+R13+T13+V13+X13)</f>
        <v>0</v>
      </c>
      <c r="E13" s="1535">
        <f>SUM(G13+I13+K13+M13+O13+Q13+S13+U13+W13+Y13)</f>
        <v>0</v>
      </c>
      <c r="F13" s="1427"/>
      <c r="G13" s="1536"/>
      <c r="H13" s="1427"/>
      <c r="I13" s="1536"/>
      <c r="J13" s="1427"/>
      <c r="K13" s="1536"/>
      <c r="L13" s="1427"/>
      <c r="M13" s="1536"/>
      <c r="N13" s="1427"/>
      <c r="O13" s="1536"/>
      <c r="P13" s="1427"/>
      <c r="Q13" s="1536"/>
      <c r="R13" s="1427"/>
      <c r="S13" s="1536"/>
      <c r="T13" s="1427"/>
      <c r="U13" s="1536"/>
      <c r="V13" s="1427"/>
      <c r="W13" s="1536"/>
      <c r="X13" s="1427"/>
      <c r="Y13" s="1536"/>
      <c r="Z13" s="482"/>
      <c r="AA13" s="1585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728"/>
      <c r="B14" s="1509" t="s">
        <v>23</v>
      </c>
      <c r="C14" s="49">
        <f>SUM(D14+E14)</f>
        <v>0</v>
      </c>
      <c r="D14" s="1537">
        <f t="shared" ref="D14" si="0">SUM(F14+H14+J14+L14+N14+P14+R14+T14+V14+X14)</f>
        <v>0</v>
      </c>
      <c r="E14" s="51">
        <f>SUM(G14+I14+K14+M14+O14+Q14+S14+U14+W14+Y14)</f>
        <v>0</v>
      </c>
      <c r="F14" s="1639"/>
      <c r="G14" s="1640"/>
      <c r="H14" s="54"/>
      <c r="I14" s="55"/>
      <c r="J14" s="54"/>
      <c r="K14" s="55"/>
      <c r="L14" s="1639"/>
      <c r="M14" s="1640"/>
      <c r="N14" s="1639"/>
      <c r="O14" s="1640"/>
      <c r="P14" s="1639"/>
      <c r="Q14" s="1640"/>
      <c r="R14" s="1639"/>
      <c r="S14" s="1640"/>
      <c r="T14" s="1639"/>
      <c r="U14" s="1641"/>
      <c r="V14" s="1639"/>
      <c r="W14" s="1641"/>
      <c r="X14" s="1639"/>
      <c r="Y14" s="1640"/>
      <c r="Z14" s="482"/>
      <c r="AA14" s="493"/>
    </row>
    <row r="15" spans="1:130" ht="31.35" customHeight="1" x14ac:dyDescent="0.25">
      <c r="A15" s="510" t="s">
        <v>24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19"/>
      <c r="Q15" s="1510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825" t="s">
        <v>25</v>
      </c>
      <c r="B16" s="2825" t="s">
        <v>26</v>
      </c>
      <c r="C16" s="2786" t="s">
        <v>27</v>
      </c>
      <c r="D16" s="2768"/>
      <c r="E16" s="2767"/>
      <c r="F16" s="2737" t="s">
        <v>28</v>
      </c>
      <c r="G16" s="2738"/>
      <c r="H16" s="2738"/>
      <c r="I16" s="2738"/>
      <c r="J16" s="2738"/>
      <c r="K16" s="2738"/>
      <c r="L16" s="2738"/>
      <c r="M16" s="2738"/>
      <c r="N16" s="2738"/>
      <c r="O16" s="2738"/>
      <c r="P16" s="2738"/>
      <c r="Q16" s="2739"/>
      <c r="R16" s="2767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776"/>
      <c r="D17" s="2383"/>
      <c r="E17" s="2728"/>
      <c r="F17" s="2724" t="s">
        <v>30</v>
      </c>
      <c r="G17" s="2725"/>
      <c r="H17" s="2724" t="s">
        <v>31</v>
      </c>
      <c r="I17" s="2725"/>
      <c r="J17" s="2724" t="s">
        <v>15</v>
      </c>
      <c r="K17" s="2725"/>
      <c r="L17" s="2724" t="s">
        <v>32</v>
      </c>
      <c r="M17" s="2725"/>
      <c r="N17" s="2724" t="s">
        <v>33</v>
      </c>
      <c r="O17" s="2725"/>
      <c r="P17" s="2724" t="s">
        <v>34</v>
      </c>
      <c r="Q17" s="2733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781"/>
      <c r="B18" s="2781"/>
      <c r="C18" s="1642" t="s">
        <v>17</v>
      </c>
      <c r="D18" s="1542" t="s">
        <v>18</v>
      </c>
      <c r="E18" s="1526" t="s">
        <v>19</v>
      </c>
      <c r="F18" s="1524" t="s">
        <v>18</v>
      </c>
      <c r="G18" s="1526" t="s">
        <v>19</v>
      </c>
      <c r="H18" s="1524" t="s">
        <v>18</v>
      </c>
      <c r="I18" s="1526" t="s">
        <v>19</v>
      </c>
      <c r="J18" s="1524" t="s">
        <v>18</v>
      </c>
      <c r="K18" s="1526" t="s">
        <v>19</v>
      </c>
      <c r="L18" s="1524" t="s">
        <v>18</v>
      </c>
      <c r="M18" s="1526" t="s">
        <v>19</v>
      </c>
      <c r="N18" s="1524" t="s">
        <v>18</v>
      </c>
      <c r="O18" s="1526" t="s">
        <v>19</v>
      </c>
      <c r="P18" s="1524" t="s">
        <v>18</v>
      </c>
      <c r="Q18" s="1543" t="s">
        <v>19</v>
      </c>
      <c r="R18" s="2728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724" t="s">
        <v>35</v>
      </c>
      <c r="B19" s="2725"/>
      <c r="C19" s="1643">
        <f>SUM(D19+E19)</f>
        <v>0</v>
      </c>
      <c r="D19" s="1644">
        <f>SUM(F19+H19+J19+L19+N19+P19)</f>
        <v>0</v>
      </c>
      <c r="E19" s="1546">
        <f>SUM(G19+I19+K19+M19+O19+Q19)</f>
        <v>0</v>
      </c>
      <c r="F19" s="1533"/>
      <c r="G19" s="1547"/>
      <c r="H19" s="1533"/>
      <c r="I19" s="1547"/>
      <c r="J19" s="1533"/>
      <c r="K19" s="1547"/>
      <c r="L19" s="1533"/>
      <c r="M19" s="1547"/>
      <c r="N19" s="1548"/>
      <c r="O19" s="1547"/>
      <c r="P19" s="1548"/>
      <c r="Q19" s="1549"/>
      <c r="R19" s="1534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825" t="s">
        <v>36</v>
      </c>
      <c r="B20" s="1428" t="s">
        <v>22</v>
      </c>
      <c r="C20" s="1426">
        <f>SUM(D20+E20)</f>
        <v>0</v>
      </c>
      <c r="D20" s="71">
        <f t="shared" ref="D20:E35" si="1">SUM(F20+H20+J20+L20+N20+P20)</f>
        <v>0</v>
      </c>
      <c r="E20" s="1535">
        <f t="shared" si="1"/>
        <v>0</v>
      </c>
      <c r="F20" s="1601"/>
      <c r="G20" s="73"/>
      <c r="H20" s="1601"/>
      <c r="I20" s="73"/>
      <c r="J20" s="1601"/>
      <c r="K20" s="73"/>
      <c r="L20" s="1601"/>
      <c r="M20" s="73"/>
      <c r="N20" s="1610"/>
      <c r="O20" s="73"/>
      <c r="P20" s="1610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609" t="s">
        <v>37</v>
      </c>
      <c r="C21" s="1618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512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781"/>
      <c r="B23" s="1511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825" t="s">
        <v>40</v>
      </c>
      <c r="B24" s="1428" t="s">
        <v>41</v>
      </c>
      <c r="C24" s="1426">
        <f t="shared" si="2"/>
        <v>0</v>
      </c>
      <c r="D24" s="71">
        <f t="shared" si="1"/>
        <v>0</v>
      </c>
      <c r="E24" s="1535">
        <f t="shared" si="1"/>
        <v>0</v>
      </c>
      <c r="F24" s="1427"/>
      <c r="G24" s="96"/>
      <c r="H24" s="1427"/>
      <c r="I24" s="96"/>
      <c r="J24" s="1427"/>
      <c r="K24" s="96"/>
      <c r="L24" s="1427"/>
      <c r="M24" s="96"/>
      <c r="N24" s="1444"/>
      <c r="O24" s="96"/>
      <c r="P24" s="1444"/>
      <c r="Q24" s="98"/>
      <c r="R24" s="1536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645" t="s">
        <v>42</v>
      </c>
      <c r="C25" s="1618">
        <f t="shared" si="2"/>
        <v>0</v>
      </c>
      <c r="D25" s="80">
        <f t="shared" si="1"/>
        <v>0</v>
      </c>
      <c r="E25" s="473">
        <f t="shared" si="1"/>
        <v>0</v>
      </c>
      <c r="F25" s="1601"/>
      <c r="G25" s="73"/>
      <c r="H25" s="1601"/>
      <c r="I25" s="73"/>
      <c r="J25" s="1601"/>
      <c r="K25" s="73"/>
      <c r="L25" s="1601"/>
      <c r="M25" s="73"/>
      <c r="N25" s="1610"/>
      <c r="O25" s="73"/>
      <c r="P25" s="1610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645" t="s">
        <v>43</v>
      </c>
      <c r="C26" s="1618">
        <f t="shared" si="2"/>
        <v>0</v>
      </c>
      <c r="D26" s="80">
        <f t="shared" si="1"/>
        <v>0</v>
      </c>
      <c r="E26" s="473">
        <f t="shared" si="1"/>
        <v>0</v>
      </c>
      <c r="F26" s="1601"/>
      <c r="G26" s="73"/>
      <c r="H26" s="1601"/>
      <c r="I26" s="73"/>
      <c r="J26" s="1601"/>
      <c r="K26" s="73"/>
      <c r="L26" s="1601"/>
      <c r="M26" s="73"/>
      <c r="N26" s="1610"/>
      <c r="O26" s="73"/>
      <c r="P26" s="1610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646" t="s">
        <v>44</v>
      </c>
      <c r="C27" s="1647">
        <f t="shared" si="2"/>
        <v>0</v>
      </c>
      <c r="D27" s="102">
        <f t="shared" si="1"/>
        <v>0</v>
      </c>
      <c r="E27" s="476">
        <f t="shared" si="1"/>
        <v>0</v>
      </c>
      <c r="F27" s="1601"/>
      <c r="G27" s="73"/>
      <c r="H27" s="1601"/>
      <c r="I27" s="73"/>
      <c r="J27" s="1601"/>
      <c r="K27" s="73"/>
      <c r="L27" s="1601"/>
      <c r="M27" s="73"/>
      <c r="N27" s="1610"/>
      <c r="O27" s="73"/>
      <c r="P27" s="1610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646" t="s">
        <v>45</v>
      </c>
      <c r="C28" s="1647">
        <f t="shared" si="2"/>
        <v>0</v>
      </c>
      <c r="D28" s="102">
        <f t="shared" si="1"/>
        <v>0</v>
      </c>
      <c r="E28" s="476">
        <f t="shared" si="1"/>
        <v>0</v>
      </c>
      <c r="F28" s="1601"/>
      <c r="G28" s="73"/>
      <c r="H28" s="1601"/>
      <c r="I28" s="73"/>
      <c r="J28" s="1601"/>
      <c r="K28" s="73"/>
      <c r="L28" s="1601"/>
      <c r="M28" s="73"/>
      <c r="N28" s="1610"/>
      <c r="O28" s="73"/>
      <c r="P28" s="1610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646" t="s">
        <v>46</v>
      </c>
      <c r="C29" s="1647">
        <f>SUM(D29:E29)</f>
        <v>0</v>
      </c>
      <c r="D29" s="102">
        <f t="shared" si="1"/>
        <v>0</v>
      </c>
      <c r="E29" s="476">
        <f t="shared" si="1"/>
        <v>0</v>
      </c>
      <c r="F29" s="1601"/>
      <c r="G29" s="73"/>
      <c r="H29" s="1601"/>
      <c r="I29" s="73"/>
      <c r="J29" s="1601"/>
      <c r="K29" s="73"/>
      <c r="L29" s="1601"/>
      <c r="M29" s="73"/>
      <c r="N29" s="1610"/>
      <c r="O29" s="73"/>
      <c r="P29" s="1610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646" t="s">
        <v>47</v>
      </c>
      <c r="C30" s="1647">
        <f>SUM(D30:E30)</f>
        <v>0</v>
      </c>
      <c r="D30" s="80">
        <f t="shared" si="1"/>
        <v>0</v>
      </c>
      <c r="E30" s="473">
        <f t="shared" si="1"/>
        <v>0</v>
      </c>
      <c r="F30" s="1601"/>
      <c r="G30" s="73"/>
      <c r="H30" s="1601"/>
      <c r="I30" s="73"/>
      <c r="J30" s="1601"/>
      <c r="K30" s="73"/>
      <c r="L30" s="1601"/>
      <c r="M30" s="73"/>
      <c r="N30" s="1610"/>
      <c r="O30" s="73"/>
      <c r="P30" s="1610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646" t="s">
        <v>48</v>
      </c>
      <c r="C31" s="1618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512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825" t="s">
        <v>54</v>
      </c>
      <c r="B38" s="1648" t="s">
        <v>37</v>
      </c>
      <c r="C38" s="1643">
        <f t="shared" si="3"/>
        <v>0</v>
      </c>
      <c r="D38" s="1644">
        <f t="shared" si="4"/>
        <v>0</v>
      </c>
      <c r="E38" s="1535">
        <f t="shared" si="4"/>
        <v>0</v>
      </c>
      <c r="F38" s="1427"/>
      <c r="G38" s="96"/>
      <c r="H38" s="1427"/>
      <c r="I38" s="96"/>
      <c r="J38" s="1427"/>
      <c r="K38" s="96"/>
      <c r="L38" s="1427"/>
      <c r="M38" s="96"/>
      <c r="N38" s="1427"/>
      <c r="O38" s="96"/>
      <c r="P38" s="1444"/>
      <c r="Q38" s="98"/>
      <c r="R38" s="1536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512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781"/>
      <c r="B40" s="1511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649" t="s">
        <v>55</v>
      </c>
      <c r="B41" s="1649"/>
      <c r="C41" s="1649"/>
      <c r="D41" s="1649"/>
      <c r="E41" s="1649"/>
      <c r="F41" s="1649"/>
      <c r="G41" s="1649"/>
      <c r="H41" s="1649"/>
      <c r="I41" s="1649"/>
      <c r="J41" s="1649"/>
      <c r="K41" s="1649"/>
      <c r="L41" s="1649"/>
      <c r="M41" s="1649"/>
      <c r="N41" s="1649"/>
      <c r="O41" s="1649"/>
      <c r="P41" s="1649"/>
      <c r="Q41" s="1649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740" t="s">
        <v>56</v>
      </c>
      <c r="B42" s="2388"/>
      <c r="C42" s="2740" t="s">
        <v>27</v>
      </c>
      <c r="D42" s="2389"/>
      <c r="E42" s="2388"/>
      <c r="F42" s="2737" t="s">
        <v>28</v>
      </c>
      <c r="G42" s="2738"/>
      <c r="H42" s="2738"/>
      <c r="I42" s="2738"/>
      <c r="J42" s="2738"/>
      <c r="K42" s="2738"/>
      <c r="L42" s="2738"/>
      <c r="M42" s="2738"/>
      <c r="N42" s="2738"/>
      <c r="O42" s="2738"/>
      <c r="P42" s="2738"/>
      <c r="Q42" s="2826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776"/>
      <c r="D43" s="2383"/>
      <c r="E43" s="2728"/>
      <c r="F43" s="2724" t="s">
        <v>30</v>
      </c>
      <c r="G43" s="2725"/>
      <c r="H43" s="2724" t="s">
        <v>31</v>
      </c>
      <c r="I43" s="2725"/>
      <c r="J43" s="2724" t="s">
        <v>15</v>
      </c>
      <c r="K43" s="2725"/>
      <c r="L43" s="2724" t="s">
        <v>32</v>
      </c>
      <c r="M43" s="2725"/>
      <c r="N43" s="2724" t="s">
        <v>33</v>
      </c>
      <c r="O43" s="2725"/>
      <c r="P43" s="2724" t="s">
        <v>34</v>
      </c>
      <c r="Q43" s="2725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776"/>
      <c r="B44" s="2728"/>
      <c r="C44" s="1642" t="s">
        <v>17</v>
      </c>
      <c r="D44" s="1542" t="s">
        <v>18</v>
      </c>
      <c r="E44" s="1517" t="s">
        <v>19</v>
      </c>
      <c r="F44" s="1524" t="s">
        <v>18</v>
      </c>
      <c r="G44" s="1514" t="s">
        <v>19</v>
      </c>
      <c r="H44" s="1524" t="s">
        <v>18</v>
      </c>
      <c r="I44" s="1514" t="s">
        <v>19</v>
      </c>
      <c r="J44" s="1524" t="s">
        <v>18</v>
      </c>
      <c r="K44" s="1514" t="s">
        <v>19</v>
      </c>
      <c r="L44" s="1524" t="s">
        <v>18</v>
      </c>
      <c r="M44" s="1514" t="s">
        <v>19</v>
      </c>
      <c r="N44" s="1524" t="s">
        <v>18</v>
      </c>
      <c r="O44" s="1514" t="s">
        <v>19</v>
      </c>
      <c r="P44" s="1524" t="s">
        <v>18</v>
      </c>
      <c r="Q44" s="1514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749" t="s">
        <v>37</v>
      </c>
      <c r="B45" s="2830"/>
      <c r="C45" s="1429">
        <f>SUM(D45+E45)</f>
        <v>0</v>
      </c>
      <c r="D45" s="132">
        <f t="shared" ref="D45:E48" si="5">SUM(F45+H45+J45+L45+N45+P45)</f>
        <v>0</v>
      </c>
      <c r="E45" s="1650">
        <f t="shared" si="5"/>
        <v>0</v>
      </c>
      <c r="F45" s="1427"/>
      <c r="G45" s="1536"/>
      <c r="H45" s="1427"/>
      <c r="I45" s="1536"/>
      <c r="J45" s="1427"/>
      <c r="K45" s="96"/>
      <c r="L45" s="1427"/>
      <c r="M45" s="96"/>
      <c r="N45" s="1444"/>
      <c r="O45" s="96"/>
      <c r="P45" s="1444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IF(C45&lt;&gt;[7]A05!C89,"*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651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601"/>
      <c r="I46" s="253"/>
      <c r="J46" s="1601"/>
      <c r="K46" s="73"/>
      <c r="L46" s="1601"/>
      <c r="M46" s="73"/>
      <c r="N46" s="1610"/>
      <c r="O46" s="73"/>
      <c r="P46" s="1610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IF(C46&lt;&gt;[7]A05!C90,"*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IF(C47&lt;&gt;[7]A05!C91,"*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831" t="s">
        <v>57</v>
      </c>
      <c r="B48" s="2832"/>
      <c r="C48" s="1652">
        <f>SUM(D48:E48)</f>
        <v>0</v>
      </c>
      <c r="D48" s="1653">
        <f t="shared" si="5"/>
        <v>0</v>
      </c>
      <c r="E48" s="1654">
        <f t="shared" si="5"/>
        <v>0</v>
      </c>
      <c r="F48" s="1533"/>
      <c r="G48" s="1534"/>
      <c r="H48" s="1533"/>
      <c r="I48" s="1534"/>
      <c r="J48" s="1533"/>
      <c r="K48" s="1547"/>
      <c r="L48" s="1533"/>
      <c r="M48" s="1547"/>
      <c r="N48" s="1548"/>
      <c r="O48" s="1547"/>
      <c r="P48" s="1548"/>
      <c r="Q48" s="1547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IF(C48&lt;&gt;[7]A05!C92,"*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10" t="s">
        <v>58</v>
      </c>
      <c r="B49" s="511"/>
      <c r="C49" s="511"/>
      <c r="D49" s="511"/>
      <c r="E49" s="511"/>
      <c r="F49" s="511"/>
      <c r="G49" s="511"/>
      <c r="H49" s="511"/>
      <c r="I49" s="5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753" t="s">
        <v>21</v>
      </c>
      <c r="B50" s="2401"/>
      <c r="C50" s="2740" t="s">
        <v>5</v>
      </c>
      <c r="D50" s="2389"/>
      <c r="E50" s="2388"/>
      <c r="F50" s="2726" t="s">
        <v>28</v>
      </c>
      <c r="G50" s="2726"/>
      <c r="H50" s="2726"/>
      <c r="I50" s="272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776"/>
      <c r="D51" s="2383"/>
      <c r="E51" s="2728"/>
      <c r="F51" s="2724" t="s">
        <v>8</v>
      </c>
      <c r="G51" s="2725"/>
      <c r="H51" s="2724" t="s">
        <v>9</v>
      </c>
      <c r="I51" s="27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833"/>
      <c r="B52" s="2755"/>
      <c r="C52" s="1642" t="s">
        <v>17</v>
      </c>
      <c r="D52" s="1542" t="s">
        <v>18</v>
      </c>
      <c r="E52" s="1517" t="s">
        <v>19</v>
      </c>
      <c r="F52" s="1524" t="s">
        <v>18</v>
      </c>
      <c r="G52" s="1526" t="s">
        <v>19</v>
      </c>
      <c r="H52" s="1524" t="s">
        <v>18</v>
      </c>
      <c r="I52" s="1526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827" t="s">
        <v>59</v>
      </c>
      <c r="B53" s="2828"/>
      <c r="C53" s="1655">
        <f>SUM(D53+E53)</f>
        <v>0</v>
      </c>
      <c r="D53" s="1656">
        <f t="shared" ref="D53:E56" si="6">SUM(F53+H53)</f>
        <v>0</v>
      </c>
      <c r="E53" s="1546">
        <f t="shared" si="6"/>
        <v>0</v>
      </c>
      <c r="F53" s="1657">
        <f>SUM(F54:F56)</f>
        <v>0</v>
      </c>
      <c r="G53" s="1654">
        <f>SUM(G54:G56)</f>
        <v>0</v>
      </c>
      <c r="H53" s="1658">
        <f>SUM(H54:H56)</f>
        <v>0</v>
      </c>
      <c r="I53" s="165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829" t="s">
        <v>22</v>
      </c>
      <c r="B54" s="2395"/>
      <c r="C54" s="1660">
        <f>SUM(D54+E54)</f>
        <v>0</v>
      </c>
      <c r="D54" s="150">
        <f t="shared" si="6"/>
        <v>0</v>
      </c>
      <c r="E54" s="473">
        <f t="shared" si="6"/>
        <v>0</v>
      </c>
      <c r="F54" s="1601"/>
      <c r="G54" s="253"/>
      <c r="H54" s="1610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10" t="s">
        <v>62</v>
      </c>
      <c r="B57" s="511"/>
      <c r="C57" s="511"/>
      <c r="D57" s="511"/>
      <c r="E57" s="511"/>
      <c r="F57" s="511"/>
      <c r="G57" s="511"/>
      <c r="H57" s="511"/>
      <c r="I57" s="511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740" t="s">
        <v>63</v>
      </c>
      <c r="B58" s="2389"/>
      <c r="C58" s="2740" t="s">
        <v>64</v>
      </c>
      <c r="D58" s="2389"/>
      <c r="E58" s="2388"/>
      <c r="F58" s="2724" t="s">
        <v>65</v>
      </c>
      <c r="G58" s="2732"/>
      <c r="H58" s="2732"/>
      <c r="I58" s="2732"/>
      <c r="J58" s="2732"/>
      <c r="K58" s="2732"/>
      <c r="L58" s="2732"/>
      <c r="M58" s="2732"/>
      <c r="N58" s="2732"/>
      <c r="O58" s="2733"/>
      <c r="P58" s="2406" t="s">
        <v>66</v>
      </c>
      <c r="Q58" s="2388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776"/>
      <c r="D59" s="2383"/>
      <c r="E59" s="2728"/>
      <c r="F59" s="2724" t="s">
        <v>68</v>
      </c>
      <c r="G59" s="2725"/>
      <c r="H59" s="2732" t="s">
        <v>69</v>
      </c>
      <c r="I59" s="2725"/>
      <c r="J59" s="2732" t="s">
        <v>70</v>
      </c>
      <c r="K59" s="2732"/>
      <c r="L59" s="2724" t="s">
        <v>71</v>
      </c>
      <c r="M59" s="2725"/>
      <c r="N59" s="2724" t="s">
        <v>72</v>
      </c>
      <c r="O59" s="2733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776"/>
      <c r="B60" s="2383"/>
      <c r="C60" s="1524" t="s">
        <v>17</v>
      </c>
      <c r="D60" s="1542" t="s">
        <v>18</v>
      </c>
      <c r="E60" s="1526" t="s">
        <v>19</v>
      </c>
      <c r="F60" s="1524" t="s">
        <v>18</v>
      </c>
      <c r="G60" s="1526" t="s">
        <v>19</v>
      </c>
      <c r="H60" s="1524" t="s">
        <v>18</v>
      </c>
      <c r="I60" s="1526" t="s">
        <v>19</v>
      </c>
      <c r="J60" s="1524" t="s">
        <v>18</v>
      </c>
      <c r="K60" s="1521" t="s">
        <v>19</v>
      </c>
      <c r="L60" s="1524" t="s">
        <v>18</v>
      </c>
      <c r="M60" s="1526" t="s">
        <v>19</v>
      </c>
      <c r="N60" s="1524" t="s">
        <v>18</v>
      </c>
      <c r="O60" s="1543" t="s">
        <v>19</v>
      </c>
      <c r="P60" s="2758"/>
      <c r="Q60" s="2728"/>
      <c r="R60" s="3"/>
      <c r="S60" s="3"/>
      <c r="T60" s="3"/>
      <c r="U60" s="3"/>
      <c r="V60" s="3"/>
      <c r="W60" s="3"/>
      <c r="X60" s="3"/>
      <c r="Y60" s="3"/>
      <c r="Z60" s="3"/>
      <c r="AA60" s="1661"/>
      <c r="AB60" s="1662"/>
    </row>
    <row r="61" spans="1:130" ht="16.350000000000001" customHeight="1" x14ac:dyDescent="0.25">
      <c r="A61" s="2831" t="s">
        <v>73</v>
      </c>
      <c r="B61" s="2832"/>
      <c r="C61" s="1655">
        <f t="shared" ref="C61:C67" si="7">SUM(D61+E61)</f>
        <v>0</v>
      </c>
      <c r="D61" s="1656">
        <f>SUM(F61+H61+J61+L61+N61)</f>
        <v>0</v>
      </c>
      <c r="E61" s="1546">
        <f>SUM(G61+I61+K61+M61+O61)</f>
        <v>0</v>
      </c>
      <c r="F61" s="1533"/>
      <c r="G61" s="1547"/>
      <c r="H61" s="1663"/>
      <c r="I61" s="1547"/>
      <c r="J61" s="1663"/>
      <c r="K61" s="1430"/>
      <c r="L61" s="1533"/>
      <c r="M61" s="1547"/>
      <c r="N61" s="1533"/>
      <c r="O61" s="1549"/>
      <c r="P61" s="1664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665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836" t="s">
        <v>74</v>
      </c>
      <c r="B62" s="2836"/>
      <c r="C62" s="1618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601"/>
      <c r="G62" s="73"/>
      <c r="H62" s="160"/>
      <c r="I62" s="73"/>
      <c r="J62" s="160"/>
      <c r="K62" s="161"/>
      <c r="L62" s="1667"/>
      <c r="M62" s="163"/>
      <c r="N62" s="1667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1668"/>
      <c r="AB62" s="1665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1668"/>
      <c r="AB63" s="1665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669"/>
      <c r="G64" s="1670"/>
      <c r="H64" s="176"/>
      <c r="I64" s="1670"/>
      <c r="J64" s="176"/>
      <c r="K64" s="1578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1671"/>
      <c r="AB64" s="1665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1618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672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1589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1618">
        <f t="shared" si="7"/>
        <v>0</v>
      </c>
      <c r="D66" s="89">
        <f t="shared" ref="D66:D67" si="12">SUM(J66+L66+N66)</f>
        <v>0</v>
      </c>
      <c r="E66" s="419">
        <f>SUM(K66+M66+O66)</f>
        <v>0</v>
      </c>
      <c r="F66" s="183"/>
      <c r="G66" s="184"/>
      <c r="H66" s="183"/>
      <c r="I66" s="184"/>
      <c r="J66" s="176"/>
      <c r="K66" s="1672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1589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673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612"/>
      <c r="M67" s="507"/>
      <c r="N67" s="1613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1589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674"/>
      <c r="V68" s="1674"/>
      <c r="W68" s="1674"/>
      <c r="X68" s="1674"/>
      <c r="Y68" s="1674"/>
      <c r="Z68" s="1671"/>
      <c r="AA68" s="1671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671"/>
      <c r="V69" s="1671"/>
      <c r="W69" s="1671"/>
      <c r="X69" s="1671"/>
      <c r="Y69" s="1671"/>
      <c r="Z69" s="1671"/>
      <c r="AA69" s="1671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834" t="s">
        <v>82</v>
      </c>
      <c r="B70" s="2834"/>
      <c r="C70" s="2834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671"/>
      <c r="S70" s="1671"/>
      <c r="T70" s="1671"/>
      <c r="U70" s="1671"/>
      <c r="V70" s="1671"/>
      <c r="W70" s="1671"/>
      <c r="X70" s="1671"/>
      <c r="Y70" s="1671"/>
      <c r="Z70" s="1671"/>
      <c r="AA70" s="1671"/>
    </row>
    <row r="71" spans="1:130" ht="16.350000000000001" customHeight="1" x14ac:dyDescent="0.25">
      <c r="A71" s="2781"/>
      <c r="B71" s="2781"/>
      <c r="C71" s="2781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671"/>
      <c r="S71" s="1671"/>
      <c r="T71" s="1671"/>
      <c r="U71" s="1671"/>
      <c r="V71" s="1671"/>
      <c r="W71" s="1671"/>
      <c r="X71" s="1671"/>
      <c r="Y71" s="1671"/>
      <c r="Z71" s="1671"/>
      <c r="AA71" s="1671"/>
    </row>
    <row r="72" spans="1:130" ht="16.350000000000001" customHeight="1" x14ac:dyDescent="0.25">
      <c r="A72" s="2835" t="s">
        <v>64</v>
      </c>
      <c r="B72" s="2835"/>
      <c r="C72" s="1675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671"/>
      <c r="S72" s="1671"/>
      <c r="T72" s="1676"/>
      <c r="U72" s="1676"/>
      <c r="V72" s="1676"/>
      <c r="W72" s="1676"/>
      <c r="X72" s="1676"/>
      <c r="Y72" s="1676"/>
      <c r="Z72" s="1671"/>
      <c r="AA72" s="1671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671"/>
      <c r="S73" s="1671"/>
      <c r="T73" s="1676"/>
      <c r="U73" s="1676"/>
      <c r="V73" s="1676"/>
      <c r="W73" s="1676"/>
      <c r="X73" s="1676"/>
      <c r="Y73" s="1676"/>
      <c r="Z73" s="1671"/>
      <c r="AA73" s="1671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671"/>
      <c r="S74" s="1671"/>
      <c r="T74" s="1676"/>
      <c r="U74" s="1676"/>
      <c r="V74" s="1676"/>
      <c r="W74" s="1676"/>
      <c r="X74" s="1676"/>
      <c r="Y74" s="1676"/>
      <c r="Z74" s="1671"/>
      <c r="AA74" s="1671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671"/>
      <c r="S75" s="1671"/>
      <c r="T75" s="1676"/>
      <c r="U75" s="1676"/>
      <c r="V75" s="1676"/>
      <c r="W75" s="1676"/>
      <c r="X75" s="1676"/>
      <c r="Y75" s="1676"/>
      <c r="Z75" s="1671"/>
      <c r="AA75" s="1671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671"/>
      <c r="S76" s="1671"/>
      <c r="T76" s="1676"/>
      <c r="U76" s="1676"/>
      <c r="V76" s="1676"/>
      <c r="W76" s="1676"/>
      <c r="X76" s="1676"/>
      <c r="Y76" s="1676"/>
      <c r="Z76" s="1671"/>
      <c r="AA76" s="1671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671"/>
      <c r="S77" s="1671"/>
      <c r="T77" s="1671"/>
      <c r="U77" s="1676"/>
      <c r="V77" s="1676"/>
      <c r="W77" s="1676"/>
      <c r="X77" s="1676"/>
      <c r="Y77" s="1676"/>
      <c r="Z77" s="1671"/>
      <c r="AA77" s="167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837" t="s">
        <v>87</v>
      </c>
      <c r="B78" s="2838"/>
      <c r="C78" s="1677" t="s">
        <v>88</v>
      </c>
      <c r="D78" s="1677" t="s">
        <v>38</v>
      </c>
      <c r="E78" s="1677" t="s">
        <v>89</v>
      </c>
      <c r="F78" s="1677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671"/>
      <c r="S78" s="1671"/>
      <c r="T78" s="1671"/>
      <c r="U78" s="1676"/>
      <c r="V78" s="1676"/>
      <c r="W78" s="1676"/>
      <c r="X78" s="1676"/>
      <c r="Y78" s="1676"/>
      <c r="Z78" s="1671"/>
      <c r="AA78" s="1671"/>
      <c r="CG78" s="10">
        <v>0</v>
      </c>
    </row>
    <row r="79" spans="1:130" ht="21.75" customHeight="1" x14ac:dyDescent="0.25">
      <c r="A79" s="2761" t="s">
        <v>91</v>
      </c>
      <c r="B79" s="2839"/>
      <c r="C79" s="1434"/>
      <c r="D79" s="1434"/>
      <c r="E79" s="1434"/>
      <c r="F79" s="1434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671"/>
      <c r="S79" s="1671"/>
      <c r="T79" s="1671"/>
      <c r="U79" s="1676"/>
      <c r="V79" s="1676"/>
      <c r="W79" s="1676"/>
      <c r="X79" s="1676"/>
      <c r="Y79" s="1676"/>
      <c r="Z79" s="1671"/>
      <c r="AA79" s="1671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840" t="s">
        <v>92</v>
      </c>
      <c r="B80" s="2764"/>
      <c r="C80" s="1678"/>
      <c r="D80" s="1678"/>
      <c r="E80" s="1678"/>
      <c r="F80" s="1678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671"/>
      <c r="S80" s="1671"/>
      <c r="T80" s="1671"/>
      <c r="U80" s="1671"/>
      <c r="V80" s="1671"/>
      <c r="W80" s="1671"/>
      <c r="X80" s="1671"/>
      <c r="Y80" s="1671"/>
      <c r="Z80" s="1671"/>
      <c r="AA80" s="1671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1679"/>
      <c r="J81" s="1680"/>
      <c r="K81" s="1679"/>
      <c r="L81" s="1681"/>
      <c r="M81" s="1681"/>
      <c r="N81" s="1681"/>
      <c r="O81" s="1681"/>
      <c r="P81" s="1682"/>
      <c r="Q81" s="1680"/>
      <c r="R81" s="1681"/>
      <c r="S81" s="1681"/>
      <c r="T81" s="1681"/>
      <c r="U81" s="1681"/>
      <c r="V81" s="1681"/>
      <c r="W81" s="1681"/>
      <c r="X81" s="1681"/>
      <c r="Y81" s="1681"/>
      <c r="Z81" s="1681"/>
      <c r="AA81" s="168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843" t="s">
        <v>94</v>
      </c>
      <c r="B82" s="2844"/>
      <c r="C82" s="1683" t="s">
        <v>88</v>
      </c>
      <c r="D82" s="1684" t="s">
        <v>95</v>
      </c>
      <c r="E82" s="1684" t="s">
        <v>96</v>
      </c>
      <c r="F82" s="1684" t="s">
        <v>97</v>
      </c>
      <c r="G82" s="215"/>
      <c r="H82" s="215"/>
      <c r="I82" s="1685"/>
      <c r="J82" s="1685"/>
      <c r="K82" s="1679"/>
      <c r="L82" s="1671"/>
      <c r="M82" s="1671"/>
      <c r="N82" s="1671"/>
      <c r="O82" s="1671"/>
      <c r="P82" s="1671"/>
      <c r="Q82" s="1671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844" t="s">
        <v>98</v>
      </c>
      <c r="B83" s="1555" t="s">
        <v>99</v>
      </c>
      <c r="C83" s="1434"/>
      <c r="D83" s="1686"/>
      <c r="E83" s="1434"/>
      <c r="F83" s="1434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687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671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671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781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671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1680"/>
      <c r="L87" s="1688"/>
      <c r="M87" s="1688"/>
      <c r="N87" s="1671"/>
      <c r="O87" s="1671"/>
      <c r="P87" s="1671"/>
      <c r="Q87" s="1671"/>
      <c r="R87" s="1671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845" t="s">
        <v>105</v>
      </c>
      <c r="B88" s="2844"/>
      <c r="C88" s="2837" t="s">
        <v>64</v>
      </c>
      <c r="D88" s="2846"/>
      <c r="E88" s="2838"/>
      <c r="F88" s="2837" t="s">
        <v>106</v>
      </c>
      <c r="G88" s="2838"/>
      <c r="H88" s="2837" t="s">
        <v>107</v>
      </c>
      <c r="I88" s="2838"/>
      <c r="J88" s="200"/>
      <c r="K88" s="1689"/>
      <c r="L88" s="1676"/>
      <c r="M88" s="1676"/>
      <c r="N88" s="1688"/>
      <c r="O88" s="1688"/>
      <c r="P88" s="1676"/>
      <c r="Q88" s="1676"/>
      <c r="R88" s="1671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728"/>
      <c r="C89" s="1690" t="s">
        <v>17</v>
      </c>
      <c r="D89" s="1691" t="s">
        <v>18</v>
      </c>
      <c r="E89" s="1692" t="s">
        <v>19</v>
      </c>
      <c r="F89" s="1693" t="s">
        <v>18</v>
      </c>
      <c r="G89" s="1692" t="s">
        <v>19</v>
      </c>
      <c r="H89" s="1693" t="s">
        <v>18</v>
      </c>
      <c r="I89" s="1692" t="s">
        <v>19</v>
      </c>
      <c r="J89" s="3"/>
      <c r="K89" s="200"/>
      <c r="L89" s="1676"/>
      <c r="M89" s="1676"/>
      <c r="N89" s="1676"/>
      <c r="O89" s="1688"/>
      <c r="P89" s="1688"/>
      <c r="Q89" s="1676"/>
      <c r="R89" s="1676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837" t="s">
        <v>64</v>
      </c>
      <c r="B90" s="2838"/>
      <c r="C90" s="1694">
        <f>SUM(C91:C95)</f>
        <v>0</v>
      </c>
      <c r="D90" s="1695">
        <f t="shared" ref="D90:I90" si="13">SUM(D91:D95)</f>
        <v>0</v>
      </c>
      <c r="E90" s="1696">
        <f t="shared" si="13"/>
        <v>0</v>
      </c>
      <c r="F90" s="1697">
        <f>SUM(F91:F95)</f>
        <v>0</v>
      </c>
      <c r="G90" s="1698">
        <f t="shared" si="13"/>
        <v>0</v>
      </c>
      <c r="H90" s="1697">
        <f t="shared" si="13"/>
        <v>0</v>
      </c>
      <c r="I90" s="1698">
        <f t="shared" si="13"/>
        <v>0</v>
      </c>
      <c r="J90" s="19"/>
      <c r="K90" s="19"/>
      <c r="L90" s="1699"/>
      <c r="M90" s="1676"/>
      <c r="N90" s="1676"/>
      <c r="O90" s="1688"/>
      <c r="P90" s="1688"/>
      <c r="Q90" s="1700"/>
      <c r="R90" s="1700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841" t="s">
        <v>22</v>
      </c>
      <c r="B91" s="2842"/>
      <c r="C91" s="1701">
        <f>SUM(D91+E91)</f>
        <v>0</v>
      </c>
      <c r="D91" s="1702">
        <f>SUM(F91+H91)</f>
        <v>0</v>
      </c>
      <c r="E91" s="1703">
        <f t="shared" ref="D91:E95" si="14">SUM(G91+I91)</f>
        <v>0</v>
      </c>
      <c r="F91" s="1704"/>
      <c r="G91" s="1705"/>
      <c r="H91" s="1704"/>
      <c r="I91" s="1705"/>
      <c r="J91" s="200"/>
      <c r="K91" s="200"/>
      <c r="L91" s="1676"/>
      <c r="M91" s="1676"/>
      <c r="N91" s="1676"/>
      <c r="O91" s="1688"/>
      <c r="P91" s="1688"/>
      <c r="Q91" s="1700"/>
      <c r="R91" s="1700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1600">
        <f>SUM(D92+E92)</f>
        <v>0</v>
      </c>
      <c r="D92" s="251">
        <f t="shared" si="14"/>
        <v>0</v>
      </c>
      <c r="E92" s="137">
        <f t="shared" si="14"/>
        <v>0</v>
      </c>
      <c r="F92" s="1601"/>
      <c r="G92" s="76"/>
      <c r="H92" s="1601"/>
      <c r="I92" s="76"/>
      <c r="J92" s="200"/>
      <c r="K92" s="200"/>
      <c r="L92" s="1676"/>
      <c r="M92" s="1676"/>
      <c r="N92" s="1676"/>
      <c r="O92" s="1688"/>
      <c r="P92" s="1688"/>
      <c r="Q92" s="1700"/>
      <c r="R92" s="1700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1600">
        <f>SUM(D93+E93)</f>
        <v>0</v>
      </c>
      <c r="D93" s="251">
        <f t="shared" si="14"/>
        <v>0</v>
      </c>
      <c r="E93" s="137">
        <f t="shared" si="14"/>
        <v>0</v>
      </c>
      <c r="F93" s="82"/>
      <c r="G93" s="86"/>
      <c r="H93" s="82"/>
      <c r="I93" s="86"/>
      <c r="J93" s="200"/>
      <c r="K93" s="200"/>
      <c r="L93" s="1676"/>
      <c r="M93" s="1676"/>
      <c r="N93" s="1676"/>
      <c r="O93" s="1688"/>
      <c r="P93" s="1688"/>
      <c r="Q93" s="1700"/>
      <c r="R93" s="1700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1676"/>
      <c r="M94" s="1676"/>
      <c r="N94" s="1676"/>
      <c r="O94" s="1688"/>
      <c r="P94" s="1688"/>
      <c r="Q94" s="1700"/>
      <c r="R94" s="1700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1676"/>
      <c r="M95" s="1676"/>
      <c r="N95" s="1676"/>
      <c r="O95" s="1688"/>
      <c r="P95" s="1688"/>
      <c r="Q95" s="1700"/>
      <c r="R95" s="1700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847" t="s">
        <v>112</v>
      </c>
      <c r="B98" s="2401"/>
      <c r="C98" s="2843" t="s">
        <v>113</v>
      </c>
      <c r="D98" s="2389"/>
      <c r="E98" s="2388"/>
      <c r="F98" s="2848" t="s">
        <v>28</v>
      </c>
      <c r="G98" s="2849"/>
      <c r="H98" s="2849"/>
      <c r="I98" s="2849"/>
      <c r="J98" s="2849"/>
      <c r="K98" s="2849"/>
      <c r="L98" s="2849"/>
      <c r="M98" s="2849"/>
      <c r="N98" s="2849"/>
      <c r="O98" s="2849"/>
      <c r="P98" s="2849"/>
      <c r="Q98" s="2849"/>
      <c r="R98" s="2849"/>
      <c r="S98" s="2849"/>
      <c r="T98" s="2849"/>
      <c r="U98" s="2850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776"/>
      <c r="D99" s="2259"/>
      <c r="E99" s="2728"/>
      <c r="F99" s="2837" t="s">
        <v>114</v>
      </c>
      <c r="G99" s="2846"/>
      <c r="H99" s="2837" t="s">
        <v>115</v>
      </c>
      <c r="I99" s="2838"/>
      <c r="J99" s="2837" t="s">
        <v>116</v>
      </c>
      <c r="K99" s="2838"/>
      <c r="L99" s="2837" t="s">
        <v>117</v>
      </c>
      <c r="M99" s="2838"/>
      <c r="N99" s="2837" t="s">
        <v>118</v>
      </c>
      <c r="O99" s="2838"/>
      <c r="P99" s="2837" t="s">
        <v>119</v>
      </c>
      <c r="Q99" s="2838"/>
      <c r="R99" s="2837" t="s">
        <v>120</v>
      </c>
      <c r="S99" s="2838"/>
      <c r="T99" s="2837" t="s">
        <v>121</v>
      </c>
      <c r="U99" s="2838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833"/>
      <c r="B100" s="2755"/>
      <c r="C100" s="1690" t="s">
        <v>17</v>
      </c>
      <c r="D100" s="1706" t="s">
        <v>18</v>
      </c>
      <c r="E100" s="1517" t="s">
        <v>19</v>
      </c>
      <c r="F100" s="1693" t="s">
        <v>18</v>
      </c>
      <c r="G100" s="1515" t="s">
        <v>19</v>
      </c>
      <c r="H100" s="1693" t="s">
        <v>18</v>
      </c>
      <c r="I100" s="1514" t="s">
        <v>19</v>
      </c>
      <c r="J100" s="1693" t="s">
        <v>18</v>
      </c>
      <c r="K100" s="1514" t="s">
        <v>19</v>
      </c>
      <c r="L100" s="1693" t="s">
        <v>18</v>
      </c>
      <c r="M100" s="1514" t="s">
        <v>19</v>
      </c>
      <c r="N100" s="1693" t="s">
        <v>18</v>
      </c>
      <c r="O100" s="1514" t="s">
        <v>19</v>
      </c>
      <c r="P100" s="1693" t="s">
        <v>18</v>
      </c>
      <c r="Q100" s="1514" t="s">
        <v>19</v>
      </c>
      <c r="R100" s="1693" t="s">
        <v>18</v>
      </c>
      <c r="S100" s="1514" t="s">
        <v>19</v>
      </c>
      <c r="T100" s="1693" t="s">
        <v>18</v>
      </c>
      <c r="U100" s="1514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769" t="s">
        <v>122</v>
      </c>
      <c r="B101" s="2769"/>
      <c r="C101" s="1440">
        <f>SUM(D101+E101)</f>
        <v>0</v>
      </c>
      <c r="D101" s="44">
        <f>+H101+J101+L101+N101+P101+R101+T101</f>
        <v>0</v>
      </c>
      <c r="E101" s="1707">
        <f>+I101+K101+M101+O101+Q101+S101+U101</f>
        <v>0</v>
      </c>
      <c r="F101" s="1442"/>
      <c r="G101" s="1708"/>
      <c r="H101" s="1427"/>
      <c r="I101" s="96"/>
      <c r="J101" s="1427"/>
      <c r="K101" s="96"/>
      <c r="L101" s="1427"/>
      <c r="M101" s="96"/>
      <c r="N101" s="1427"/>
      <c r="O101" s="96"/>
      <c r="P101" s="1444"/>
      <c r="Q101" s="96"/>
      <c r="R101" s="1444"/>
      <c r="S101" s="96"/>
      <c r="T101" s="1444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834" t="s">
        <v>128</v>
      </c>
      <c r="B107" s="1709" t="s">
        <v>129</v>
      </c>
      <c r="C107" s="1710">
        <f t="shared" si="15"/>
        <v>0</v>
      </c>
      <c r="D107" s="1711">
        <f>SUM(F107+H107+J107+L107+N107+P107+R107+T107)</f>
        <v>0</v>
      </c>
      <c r="E107" s="1707">
        <f>SUM(G107+I107+K107+M107+O107+Q107+S107+U107)</f>
        <v>0</v>
      </c>
      <c r="F107" s="1427"/>
      <c r="G107" s="1712"/>
      <c r="H107" s="1427"/>
      <c r="I107" s="1713"/>
      <c r="J107" s="1427"/>
      <c r="K107" s="96"/>
      <c r="L107" s="1427"/>
      <c r="M107" s="96"/>
      <c r="N107" s="1427"/>
      <c r="O107" s="1713"/>
      <c r="P107" s="1427"/>
      <c r="Q107" s="1713"/>
      <c r="R107" s="1427"/>
      <c r="S107" s="1713"/>
      <c r="T107" s="1427"/>
      <c r="U107" s="1713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781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1448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755"/>
    </row>
    <row r="112" spans="1:130" ht="16.350000000000001" customHeight="1" x14ac:dyDescent="0.25">
      <c r="A112" s="2379"/>
      <c r="B112" s="2379"/>
      <c r="C112" s="2191"/>
      <c r="D112" s="2259"/>
      <c r="E112" s="2728"/>
      <c r="F112" s="2846" t="s">
        <v>133</v>
      </c>
      <c r="G112" s="2838"/>
      <c r="H112" s="2837" t="s">
        <v>134</v>
      </c>
      <c r="I112" s="2838"/>
      <c r="J112" s="2837" t="s">
        <v>135</v>
      </c>
      <c r="K112" s="2838"/>
      <c r="L112" s="2846" t="s">
        <v>136</v>
      </c>
      <c r="M112" s="2838"/>
      <c r="N112" s="2837" t="s">
        <v>137</v>
      </c>
      <c r="O112" s="2838"/>
      <c r="P112" s="2837" t="s">
        <v>138</v>
      </c>
      <c r="Q112" s="2838"/>
      <c r="R112" s="2837" t="s">
        <v>139</v>
      </c>
      <c r="S112" s="2838"/>
      <c r="T112" s="2837" t="s">
        <v>140</v>
      </c>
      <c r="U112" s="2838"/>
      <c r="V112" s="2837" t="s">
        <v>141</v>
      </c>
      <c r="W112" s="2838"/>
      <c r="X112" s="2837" t="s">
        <v>142</v>
      </c>
      <c r="Y112" s="2838"/>
      <c r="Z112" s="2853" t="s">
        <v>143</v>
      </c>
      <c r="AA112" s="2854"/>
    </row>
    <row r="113" spans="1:28" ht="16.350000000000001" customHeight="1" x14ac:dyDescent="0.25">
      <c r="A113" s="2198"/>
      <c r="B113" s="2198"/>
      <c r="C113" s="1693" t="s">
        <v>17</v>
      </c>
      <c r="D113" s="1706" t="s">
        <v>18</v>
      </c>
      <c r="E113" s="1714" t="s">
        <v>19</v>
      </c>
      <c r="F113" s="1691" t="s">
        <v>18</v>
      </c>
      <c r="G113" s="1517" t="s">
        <v>19</v>
      </c>
      <c r="H113" s="1693" t="s">
        <v>18</v>
      </c>
      <c r="I113" s="1517" t="s">
        <v>19</v>
      </c>
      <c r="J113" s="1693" t="s">
        <v>18</v>
      </c>
      <c r="K113" s="1517" t="s">
        <v>19</v>
      </c>
      <c r="L113" s="1691" t="s">
        <v>18</v>
      </c>
      <c r="M113" s="1517" t="s">
        <v>19</v>
      </c>
      <c r="N113" s="1693" t="s">
        <v>18</v>
      </c>
      <c r="O113" s="1517" t="s">
        <v>19</v>
      </c>
      <c r="P113" s="1693" t="s">
        <v>18</v>
      </c>
      <c r="Q113" s="1517" t="s">
        <v>19</v>
      </c>
      <c r="R113" s="1693" t="s">
        <v>18</v>
      </c>
      <c r="S113" s="1677" t="s">
        <v>19</v>
      </c>
      <c r="T113" s="1693" t="s">
        <v>18</v>
      </c>
      <c r="U113" s="1517" t="s">
        <v>19</v>
      </c>
      <c r="V113" s="1693" t="s">
        <v>18</v>
      </c>
      <c r="W113" s="1517" t="s">
        <v>19</v>
      </c>
      <c r="X113" s="1693" t="s">
        <v>18</v>
      </c>
      <c r="Y113" s="1517" t="s">
        <v>19</v>
      </c>
      <c r="Z113" s="1715" t="s">
        <v>18</v>
      </c>
      <c r="AA113" s="309" t="s">
        <v>19</v>
      </c>
      <c r="AB113" s="480"/>
    </row>
    <row r="114" spans="1:28" ht="16.350000000000001" customHeight="1" x14ac:dyDescent="0.25">
      <c r="A114" s="2770" t="s">
        <v>144</v>
      </c>
      <c r="B114" s="1428" t="s">
        <v>145</v>
      </c>
      <c r="C114" s="1450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1716"/>
      <c r="G114" s="1713"/>
      <c r="H114" s="1427"/>
      <c r="I114" s="96"/>
      <c r="J114" s="1427"/>
      <c r="K114" s="96"/>
      <c r="L114" s="1717"/>
      <c r="M114" s="96"/>
      <c r="N114" s="1427"/>
      <c r="O114" s="96"/>
      <c r="P114" s="1427"/>
      <c r="Q114" s="96"/>
      <c r="R114" s="1427"/>
      <c r="S114" s="96"/>
      <c r="T114" s="1427"/>
      <c r="U114" s="96"/>
      <c r="V114" s="1444"/>
      <c r="W114" s="96"/>
      <c r="X114" s="1444"/>
      <c r="Y114" s="96"/>
      <c r="Z114" s="1712"/>
      <c r="AA114" s="316"/>
    </row>
    <row r="115" spans="1:28" ht="16.350000000000001" customHeight="1" x14ac:dyDescent="0.25">
      <c r="A115" s="2771"/>
      <c r="B115" s="1609" t="s">
        <v>146</v>
      </c>
      <c r="C115" s="1600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1512" t="s">
        <v>147</v>
      </c>
      <c r="C116" s="1600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512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511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770" t="s">
        <v>150</v>
      </c>
      <c r="B119" s="1428" t="s">
        <v>145</v>
      </c>
      <c r="C119" s="1450">
        <f t="shared" si="18"/>
        <v>0</v>
      </c>
      <c r="D119" s="312">
        <f t="shared" si="20"/>
        <v>0</v>
      </c>
      <c r="E119" s="313">
        <f t="shared" si="19"/>
        <v>0</v>
      </c>
      <c r="F119" s="1716"/>
      <c r="G119" s="1713"/>
      <c r="H119" s="1427"/>
      <c r="I119" s="96"/>
      <c r="J119" s="1427"/>
      <c r="K119" s="96"/>
      <c r="L119" s="1717"/>
      <c r="M119" s="96"/>
      <c r="N119" s="1427"/>
      <c r="O119" s="96"/>
      <c r="P119" s="1427"/>
      <c r="Q119" s="96"/>
      <c r="R119" s="1427"/>
      <c r="S119" s="96"/>
      <c r="T119" s="1427"/>
      <c r="U119" s="96"/>
      <c r="V119" s="1444"/>
      <c r="W119" s="96"/>
      <c r="X119" s="1444"/>
      <c r="Y119" s="96"/>
      <c r="Z119" s="1712"/>
      <c r="AA119" s="316"/>
    </row>
    <row r="120" spans="1:28" ht="16.350000000000001" customHeight="1" x14ac:dyDescent="0.25">
      <c r="A120" s="2771"/>
      <c r="B120" s="1609" t="s">
        <v>146</v>
      </c>
      <c r="C120" s="1600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1512" t="s">
        <v>147</v>
      </c>
      <c r="C121" s="1600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512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511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834" t="s">
        <v>151</v>
      </c>
      <c r="B124" s="1428" t="s">
        <v>145</v>
      </c>
      <c r="C124" s="1450">
        <f t="shared" si="18"/>
        <v>0</v>
      </c>
      <c r="D124" s="312">
        <f t="shared" si="20"/>
        <v>0</v>
      </c>
      <c r="E124" s="313">
        <f t="shared" si="19"/>
        <v>0</v>
      </c>
      <c r="F124" s="1716"/>
      <c r="G124" s="1713"/>
      <c r="H124" s="1427"/>
      <c r="I124" s="96"/>
      <c r="J124" s="1427"/>
      <c r="K124" s="96"/>
      <c r="L124" s="1717"/>
      <c r="M124" s="96"/>
      <c r="N124" s="1427"/>
      <c r="O124" s="96"/>
      <c r="P124" s="1427"/>
      <c r="Q124" s="96"/>
      <c r="R124" s="1427"/>
      <c r="S124" s="96"/>
      <c r="T124" s="1427"/>
      <c r="U124" s="96"/>
      <c r="V124" s="1444"/>
      <c r="W124" s="96"/>
      <c r="X124" s="1444"/>
      <c r="Y124" s="96"/>
      <c r="Z124" s="1712"/>
      <c r="AA124" s="316"/>
    </row>
    <row r="125" spans="1:28" ht="16.350000000000001" customHeight="1" x14ac:dyDescent="0.25">
      <c r="A125" s="2379"/>
      <c r="B125" s="1609" t="s">
        <v>146</v>
      </c>
      <c r="C125" s="1600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512" t="s">
        <v>147</v>
      </c>
      <c r="C126" s="1600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512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1511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770" t="s">
        <v>152</v>
      </c>
      <c r="B129" s="1428" t="s">
        <v>145</v>
      </c>
      <c r="C129" s="1450">
        <f t="shared" si="18"/>
        <v>0</v>
      </c>
      <c r="D129" s="312">
        <f t="shared" si="20"/>
        <v>0</v>
      </c>
      <c r="E129" s="313">
        <f t="shared" si="19"/>
        <v>0</v>
      </c>
      <c r="F129" s="1716"/>
      <c r="G129" s="1713"/>
      <c r="H129" s="1427"/>
      <c r="I129" s="96"/>
      <c r="J129" s="1427"/>
      <c r="K129" s="96"/>
      <c r="L129" s="1717"/>
      <c r="M129" s="96"/>
      <c r="N129" s="1427"/>
      <c r="O129" s="96"/>
      <c r="P129" s="1427"/>
      <c r="Q129" s="96"/>
      <c r="R129" s="1427"/>
      <c r="S129" s="96"/>
      <c r="T129" s="1427"/>
      <c r="U129" s="96"/>
      <c r="V129" s="1444"/>
      <c r="W129" s="96"/>
      <c r="X129" s="1444"/>
      <c r="Y129" s="96"/>
      <c r="Z129" s="1712"/>
      <c r="AA129" s="316"/>
    </row>
    <row r="130" spans="1:27" ht="16.350000000000001" customHeight="1" x14ac:dyDescent="0.25">
      <c r="A130" s="2771"/>
      <c r="B130" s="1609" t="s">
        <v>146</v>
      </c>
      <c r="C130" s="1600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1512" t="s">
        <v>147</v>
      </c>
      <c r="C131" s="1600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512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511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770" t="s">
        <v>153</v>
      </c>
      <c r="B134" s="1428" t="s">
        <v>145</v>
      </c>
      <c r="C134" s="1450">
        <f t="shared" si="18"/>
        <v>0</v>
      </c>
      <c r="D134" s="312">
        <f t="shared" si="20"/>
        <v>0</v>
      </c>
      <c r="E134" s="313">
        <f t="shared" si="19"/>
        <v>0</v>
      </c>
      <c r="F134" s="1716"/>
      <c r="G134" s="1713"/>
      <c r="H134" s="1427"/>
      <c r="I134" s="96"/>
      <c r="J134" s="1427"/>
      <c r="K134" s="96"/>
      <c r="L134" s="1717"/>
      <c r="M134" s="96"/>
      <c r="N134" s="1427"/>
      <c r="O134" s="96"/>
      <c r="P134" s="1427"/>
      <c r="Q134" s="96"/>
      <c r="R134" s="1427"/>
      <c r="S134" s="96"/>
      <c r="T134" s="1427"/>
      <c r="U134" s="96"/>
      <c r="V134" s="1444"/>
      <c r="W134" s="96"/>
      <c r="X134" s="1444"/>
      <c r="Y134" s="96"/>
      <c r="Z134" s="1712"/>
      <c r="AA134" s="316"/>
    </row>
    <row r="135" spans="1:27" ht="16.350000000000001" customHeight="1" x14ac:dyDescent="0.25">
      <c r="A135" s="2771"/>
      <c r="B135" s="1609" t="s">
        <v>146</v>
      </c>
      <c r="C135" s="1600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1512" t="s">
        <v>147</v>
      </c>
      <c r="C136" s="1600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512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511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834" t="s">
        <v>154</v>
      </c>
      <c r="B139" s="1428" t="s">
        <v>145</v>
      </c>
      <c r="C139" s="1450">
        <f t="shared" si="18"/>
        <v>0</v>
      </c>
      <c r="D139" s="312">
        <f t="shared" si="20"/>
        <v>0</v>
      </c>
      <c r="E139" s="313">
        <f t="shared" si="19"/>
        <v>0</v>
      </c>
      <c r="F139" s="1716"/>
      <c r="G139" s="1713"/>
      <c r="H139" s="1427"/>
      <c r="I139" s="96"/>
      <c r="J139" s="1427"/>
      <c r="K139" s="96"/>
      <c r="L139" s="1717"/>
      <c r="M139" s="96"/>
      <c r="N139" s="1427"/>
      <c r="O139" s="96"/>
      <c r="P139" s="1427"/>
      <c r="Q139" s="96"/>
      <c r="R139" s="1427"/>
      <c r="S139" s="96"/>
      <c r="T139" s="1427"/>
      <c r="U139" s="96"/>
      <c r="V139" s="1444"/>
      <c r="W139" s="96"/>
      <c r="X139" s="1444"/>
      <c r="Y139" s="96"/>
      <c r="Z139" s="1712"/>
      <c r="AA139" s="316"/>
    </row>
    <row r="140" spans="1:27" ht="16.350000000000001" customHeight="1" x14ac:dyDescent="0.25">
      <c r="A140" s="2379"/>
      <c r="B140" s="1609" t="s">
        <v>146</v>
      </c>
      <c r="C140" s="1600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512" t="s">
        <v>147</v>
      </c>
      <c r="C141" s="1600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512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851" t="s">
        <v>155</v>
      </c>
      <c r="B144" s="2852"/>
      <c r="C144" s="1718">
        <f>SUM(C114:C143)</f>
        <v>0</v>
      </c>
      <c r="D144" s="1719">
        <f>SUM(D114:D143)</f>
        <v>0</v>
      </c>
      <c r="E144" s="1720">
        <f>SUM(E114:E143)</f>
        <v>0</v>
      </c>
      <c r="F144" s="1721">
        <f>SUM(F114:F143)</f>
        <v>0</v>
      </c>
      <c r="G144" s="1722">
        <f t="shared" ref="G144:AA144" si="21">SUM(G114:G143)</f>
        <v>0</v>
      </c>
      <c r="H144" s="1721">
        <f t="shared" si="21"/>
        <v>0</v>
      </c>
      <c r="I144" s="1722">
        <f t="shared" si="21"/>
        <v>0</v>
      </c>
      <c r="J144" s="1721">
        <f t="shared" si="21"/>
        <v>0</v>
      </c>
      <c r="K144" s="1722">
        <f t="shared" si="21"/>
        <v>0</v>
      </c>
      <c r="L144" s="1721">
        <f t="shared" si="21"/>
        <v>0</v>
      </c>
      <c r="M144" s="1722">
        <f t="shared" si="21"/>
        <v>0</v>
      </c>
      <c r="N144" s="1721">
        <f t="shared" si="21"/>
        <v>0</v>
      </c>
      <c r="O144" s="1722">
        <f t="shared" si="21"/>
        <v>0</v>
      </c>
      <c r="P144" s="1721">
        <f t="shared" si="21"/>
        <v>0</v>
      </c>
      <c r="Q144" s="1722">
        <f t="shared" si="21"/>
        <v>0</v>
      </c>
      <c r="R144" s="1721">
        <f t="shared" si="21"/>
        <v>0</v>
      </c>
      <c r="S144" s="1722">
        <f t="shared" si="21"/>
        <v>0</v>
      </c>
      <c r="T144" s="1721">
        <f t="shared" si="21"/>
        <v>0</v>
      </c>
      <c r="U144" s="1722">
        <f t="shared" si="21"/>
        <v>0</v>
      </c>
      <c r="V144" s="1721">
        <f t="shared" si="21"/>
        <v>0</v>
      </c>
      <c r="W144" s="1722">
        <f t="shared" si="21"/>
        <v>0</v>
      </c>
      <c r="X144" s="1721">
        <f t="shared" si="21"/>
        <v>0</v>
      </c>
      <c r="Y144" s="1722">
        <f t="shared" si="21"/>
        <v>0</v>
      </c>
      <c r="Z144" s="1723">
        <f t="shared" si="21"/>
        <v>0</v>
      </c>
      <c r="AA144" s="1724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609" t="s">
        <v>146</v>
      </c>
      <c r="C146" s="1600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76"/>
      <c r="H146" s="1601"/>
      <c r="I146" s="73"/>
      <c r="J146" s="1601"/>
      <c r="K146" s="73"/>
      <c r="L146" s="348"/>
      <c r="M146" s="73"/>
      <c r="N146" s="1601"/>
      <c r="O146" s="73"/>
      <c r="P146" s="1601"/>
      <c r="Q146" s="73"/>
      <c r="R146" s="1601"/>
      <c r="S146" s="73"/>
      <c r="T146" s="1601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1512" t="s">
        <v>147</v>
      </c>
      <c r="C147" s="1600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76"/>
      <c r="H147" s="1601"/>
      <c r="I147" s="73"/>
      <c r="J147" s="1601"/>
      <c r="K147" s="73"/>
      <c r="L147" s="348"/>
      <c r="M147" s="73"/>
      <c r="N147" s="1601"/>
      <c r="O147" s="73"/>
      <c r="P147" s="1601"/>
      <c r="Q147" s="73"/>
      <c r="R147" s="1601"/>
      <c r="S147" s="73"/>
      <c r="T147" s="1601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1512" t="s">
        <v>148</v>
      </c>
      <c r="C148" s="1600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76"/>
      <c r="H148" s="1601"/>
      <c r="I148" s="73"/>
      <c r="J148" s="1601"/>
      <c r="K148" s="73"/>
      <c r="L148" s="348"/>
      <c r="M148" s="73"/>
      <c r="N148" s="1601"/>
      <c r="O148" s="73"/>
      <c r="P148" s="1601"/>
      <c r="Q148" s="73"/>
      <c r="R148" s="1601"/>
      <c r="S148" s="73"/>
      <c r="T148" s="1601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843" t="s">
        <v>157</v>
      </c>
      <c r="B150" s="1428" t="s">
        <v>145</v>
      </c>
      <c r="C150" s="1450">
        <f t="shared" si="23"/>
        <v>0</v>
      </c>
      <c r="D150" s="312">
        <f t="shared" si="24"/>
        <v>0</v>
      </c>
      <c r="E150" s="313">
        <f t="shared" si="22"/>
        <v>0</v>
      </c>
      <c r="F150" s="1716"/>
      <c r="G150" s="1713"/>
      <c r="H150" s="1427"/>
      <c r="I150" s="96"/>
      <c r="J150" s="1427"/>
      <c r="K150" s="96"/>
      <c r="L150" s="1717"/>
      <c r="M150" s="96"/>
      <c r="N150" s="1427"/>
      <c r="O150" s="96"/>
      <c r="P150" s="1427"/>
      <c r="Q150" s="96"/>
      <c r="R150" s="1427"/>
      <c r="S150" s="96"/>
      <c r="T150" s="1427"/>
      <c r="U150" s="96"/>
      <c r="V150" s="1444"/>
      <c r="W150" s="96"/>
      <c r="X150" s="1444"/>
      <c r="Y150" s="96"/>
      <c r="Z150" s="1712"/>
      <c r="AA150" s="316"/>
    </row>
    <row r="151" spans="1:130" ht="16.350000000000001" customHeight="1" x14ac:dyDescent="0.25">
      <c r="A151" s="2380"/>
      <c r="B151" s="1609" t="s">
        <v>146</v>
      </c>
      <c r="C151" s="1600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76"/>
      <c r="H151" s="1601"/>
      <c r="I151" s="73"/>
      <c r="J151" s="1601"/>
      <c r="K151" s="73"/>
      <c r="L151" s="348"/>
      <c r="M151" s="73"/>
      <c r="N151" s="1601"/>
      <c r="O151" s="73"/>
      <c r="P151" s="1601"/>
      <c r="Q151" s="73"/>
      <c r="R151" s="1601"/>
      <c r="S151" s="73"/>
      <c r="T151" s="1601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1512" t="s">
        <v>147</v>
      </c>
      <c r="C152" s="1600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76"/>
      <c r="H152" s="1601"/>
      <c r="I152" s="73"/>
      <c r="J152" s="1601"/>
      <c r="K152" s="73"/>
      <c r="L152" s="348"/>
      <c r="M152" s="73"/>
      <c r="N152" s="1601"/>
      <c r="O152" s="73"/>
      <c r="P152" s="1601"/>
      <c r="Q152" s="73"/>
      <c r="R152" s="1601"/>
      <c r="S152" s="73"/>
      <c r="T152" s="1601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1512" t="s">
        <v>148</v>
      </c>
      <c r="C153" s="1600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76"/>
      <c r="H153" s="1601"/>
      <c r="I153" s="73"/>
      <c r="J153" s="1601"/>
      <c r="K153" s="73"/>
      <c r="L153" s="348"/>
      <c r="M153" s="73"/>
      <c r="N153" s="1601"/>
      <c r="O153" s="73"/>
      <c r="P153" s="1601"/>
      <c r="Q153" s="73"/>
      <c r="R153" s="1601"/>
      <c r="S153" s="73"/>
      <c r="T153" s="1601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2191"/>
      <c r="B154" s="1511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1459"/>
      <c r="G154" s="1460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193"/>
      <c r="W154" s="368"/>
      <c r="X154" s="193"/>
      <c r="Y154" s="368"/>
      <c r="Z154" s="371"/>
      <c r="AA154" s="372"/>
    </row>
    <row r="155" spans="1:130" ht="16.350000000000001" customHeight="1" x14ac:dyDescent="0.25">
      <c r="A155" s="2851" t="s">
        <v>155</v>
      </c>
      <c r="B155" s="2852"/>
      <c r="C155" s="1718">
        <f>SUM(C145:C154)</f>
        <v>0</v>
      </c>
      <c r="D155" s="1719">
        <f>SUM(D145:D154)</f>
        <v>0</v>
      </c>
      <c r="E155" s="1720">
        <f>SUM(E145:E154)</f>
        <v>0</v>
      </c>
      <c r="F155" s="1718">
        <f>SUM(F145:F154)</f>
        <v>0</v>
      </c>
      <c r="G155" s="1722">
        <f t="shared" ref="G155:AA155" si="25">SUM(G145:G154)</f>
        <v>0</v>
      </c>
      <c r="H155" s="1718">
        <f t="shared" si="25"/>
        <v>0</v>
      </c>
      <c r="I155" s="1722">
        <f t="shared" si="25"/>
        <v>0</v>
      </c>
      <c r="J155" s="1718">
        <f t="shared" si="25"/>
        <v>0</v>
      </c>
      <c r="K155" s="1722">
        <f t="shared" si="25"/>
        <v>0</v>
      </c>
      <c r="L155" s="1718">
        <f t="shared" si="25"/>
        <v>0</v>
      </c>
      <c r="M155" s="1722">
        <f t="shared" si="25"/>
        <v>0</v>
      </c>
      <c r="N155" s="1718">
        <f t="shared" si="25"/>
        <v>0</v>
      </c>
      <c r="O155" s="1722">
        <f t="shared" si="25"/>
        <v>0</v>
      </c>
      <c r="P155" s="1718">
        <f t="shared" si="25"/>
        <v>0</v>
      </c>
      <c r="Q155" s="1722">
        <f t="shared" si="25"/>
        <v>0</v>
      </c>
      <c r="R155" s="1718">
        <f t="shared" si="25"/>
        <v>0</v>
      </c>
      <c r="S155" s="1722">
        <f t="shared" si="25"/>
        <v>0</v>
      </c>
      <c r="T155" s="1718">
        <f t="shared" si="25"/>
        <v>0</v>
      </c>
      <c r="U155" s="1722">
        <f t="shared" si="25"/>
        <v>0</v>
      </c>
      <c r="V155" s="1718">
        <f t="shared" si="25"/>
        <v>0</v>
      </c>
      <c r="W155" s="1722">
        <f t="shared" si="25"/>
        <v>0</v>
      </c>
      <c r="X155" s="1718">
        <f t="shared" si="25"/>
        <v>0</v>
      </c>
      <c r="Y155" s="1722">
        <f t="shared" si="25"/>
        <v>0</v>
      </c>
      <c r="Z155" s="1725">
        <f t="shared" si="25"/>
        <v>0</v>
      </c>
      <c r="AA155" s="1724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389" t="s">
        <v>21</v>
      </c>
      <c r="B157" s="2388"/>
      <c r="C157" s="2843" t="s">
        <v>64</v>
      </c>
      <c r="D157" s="2389"/>
      <c r="E157" s="2388"/>
      <c r="F157" s="2837" t="s">
        <v>28</v>
      </c>
      <c r="G157" s="2846"/>
      <c r="H157" s="2846"/>
      <c r="I157" s="2846"/>
      <c r="J157" s="2846"/>
      <c r="K157" s="2846"/>
      <c r="L157" s="2846"/>
      <c r="M157" s="2846"/>
      <c r="N157" s="2846"/>
      <c r="O157" s="2846"/>
      <c r="P157" s="2846"/>
      <c r="Q157" s="2846"/>
      <c r="R157" s="2846"/>
      <c r="S157" s="2846"/>
      <c r="T157" s="2846"/>
      <c r="U157" s="2846"/>
      <c r="V157" s="2846"/>
      <c r="W157" s="2846"/>
      <c r="X157" s="2846"/>
      <c r="Y157" s="2846"/>
      <c r="Z157" s="2846"/>
      <c r="AA157" s="2846"/>
      <c r="AB157" s="2846"/>
      <c r="AC157" s="2846"/>
      <c r="AD157" s="2846"/>
      <c r="AE157" s="2846"/>
      <c r="AF157" s="2846"/>
      <c r="AG157" s="2846"/>
      <c r="AH157" s="2846"/>
      <c r="AI157" s="2846"/>
      <c r="AJ157" s="2846"/>
      <c r="AK157" s="2846"/>
      <c r="AL157" s="2846"/>
      <c r="AM157" s="2838"/>
    </row>
    <row r="158" spans="1:130" ht="16.350000000000001" customHeight="1" x14ac:dyDescent="0.25">
      <c r="A158" s="2228"/>
      <c r="B158" s="2204"/>
      <c r="C158" s="2191"/>
      <c r="D158" s="2259"/>
      <c r="E158" s="2728"/>
      <c r="F158" s="2837" t="s">
        <v>159</v>
      </c>
      <c r="G158" s="2838"/>
      <c r="H158" s="2837" t="s">
        <v>160</v>
      </c>
      <c r="I158" s="2838"/>
      <c r="J158" s="2837" t="s">
        <v>137</v>
      </c>
      <c r="K158" s="2838"/>
      <c r="L158" s="2855" t="s">
        <v>138</v>
      </c>
      <c r="M158" s="2856"/>
      <c r="N158" s="2856" t="s">
        <v>139</v>
      </c>
      <c r="O158" s="2857"/>
      <c r="P158" s="2837" t="s">
        <v>161</v>
      </c>
      <c r="Q158" s="2838"/>
      <c r="R158" s="2846" t="s">
        <v>162</v>
      </c>
      <c r="S158" s="2838"/>
      <c r="T158" s="2846" t="s">
        <v>163</v>
      </c>
      <c r="U158" s="2838"/>
      <c r="V158" s="2837" t="s">
        <v>164</v>
      </c>
      <c r="W158" s="2838"/>
      <c r="X158" s="2846" t="s">
        <v>165</v>
      </c>
      <c r="Y158" s="2838"/>
      <c r="Z158" s="2858" t="s">
        <v>166</v>
      </c>
      <c r="AA158" s="2854"/>
      <c r="AB158" s="2858" t="s">
        <v>167</v>
      </c>
      <c r="AC158" s="2854"/>
      <c r="AD158" s="2858" t="s">
        <v>168</v>
      </c>
      <c r="AE158" s="2854"/>
      <c r="AF158" s="2858" t="s">
        <v>141</v>
      </c>
      <c r="AG158" s="2854"/>
      <c r="AH158" s="2858" t="s">
        <v>169</v>
      </c>
      <c r="AI158" s="2854"/>
      <c r="AJ158" s="2858" t="s">
        <v>170</v>
      </c>
      <c r="AK158" s="2854"/>
      <c r="AL158" s="2853" t="s">
        <v>143</v>
      </c>
      <c r="AM158" s="2854"/>
    </row>
    <row r="159" spans="1:130" ht="16.350000000000001" customHeight="1" x14ac:dyDescent="0.25">
      <c r="A159" s="2259"/>
      <c r="B159" s="2728"/>
      <c r="C159" s="1690" t="s">
        <v>17</v>
      </c>
      <c r="D159" s="1726" t="s">
        <v>18</v>
      </c>
      <c r="E159" s="1508" t="s">
        <v>19</v>
      </c>
      <c r="F159" s="1727" t="s">
        <v>18</v>
      </c>
      <c r="G159" s="1508" t="s">
        <v>19</v>
      </c>
      <c r="H159" s="1727" t="s">
        <v>18</v>
      </c>
      <c r="I159" s="1508" t="s">
        <v>19</v>
      </c>
      <c r="J159" s="1727" t="s">
        <v>18</v>
      </c>
      <c r="K159" s="1508" t="s">
        <v>19</v>
      </c>
      <c r="L159" s="1693" t="s">
        <v>18</v>
      </c>
      <c r="M159" s="380" t="s">
        <v>19</v>
      </c>
      <c r="N159" s="1706" t="s">
        <v>18</v>
      </c>
      <c r="O159" s="1714" t="s">
        <v>19</v>
      </c>
      <c r="P159" s="1706" t="s">
        <v>18</v>
      </c>
      <c r="Q159" s="1714" t="s">
        <v>19</v>
      </c>
      <c r="R159" s="1691" t="s">
        <v>18</v>
      </c>
      <c r="S159" s="1517" t="s">
        <v>19</v>
      </c>
      <c r="T159" s="1691" t="s">
        <v>18</v>
      </c>
      <c r="U159" s="1517" t="s">
        <v>19</v>
      </c>
      <c r="V159" s="1693" t="s">
        <v>18</v>
      </c>
      <c r="W159" s="1517" t="s">
        <v>19</v>
      </c>
      <c r="X159" s="1691" t="s">
        <v>18</v>
      </c>
      <c r="Y159" s="1517" t="s">
        <v>19</v>
      </c>
      <c r="Z159" s="1728" t="s">
        <v>18</v>
      </c>
      <c r="AA159" s="1468" t="s">
        <v>19</v>
      </c>
      <c r="AB159" s="1728" t="s">
        <v>18</v>
      </c>
      <c r="AC159" s="1468" t="s">
        <v>19</v>
      </c>
      <c r="AD159" s="1728" t="s">
        <v>18</v>
      </c>
      <c r="AE159" s="1468" t="s">
        <v>19</v>
      </c>
      <c r="AF159" s="1728" t="s">
        <v>18</v>
      </c>
      <c r="AG159" s="1468" t="s">
        <v>19</v>
      </c>
      <c r="AH159" s="1728" t="s">
        <v>18</v>
      </c>
      <c r="AI159" s="1468" t="s">
        <v>19</v>
      </c>
      <c r="AJ159" s="1728" t="s">
        <v>18</v>
      </c>
      <c r="AK159" s="1468" t="s">
        <v>19</v>
      </c>
      <c r="AL159" s="1715" t="s">
        <v>18</v>
      </c>
      <c r="AM159" s="1468" t="s">
        <v>19</v>
      </c>
    </row>
    <row r="160" spans="1:130" ht="16.350000000000001" customHeight="1" x14ac:dyDescent="0.25">
      <c r="A160" s="2401" t="s">
        <v>171</v>
      </c>
      <c r="B160" s="1469" t="s">
        <v>172</v>
      </c>
      <c r="C160" s="1450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1729">
        <f t="shared" ref="D160:E164" si="27">SUM(G160+I160+K160+M160+O160+Q160+S160+U160+W160+Y160+AA160+AC160+AE160+AG160+AI160+AK160+AM160)</f>
        <v>0</v>
      </c>
      <c r="F160" s="1716"/>
      <c r="G160" s="96"/>
      <c r="H160" s="1427"/>
      <c r="I160" s="96"/>
      <c r="J160" s="1427"/>
      <c r="K160" s="96"/>
      <c r="L160" s="1427"/>
      <c r="M160" s="385"/>
      <c r="N160" s="385"/>
      <c r="O160" s="96"/>
      <c r="P160" s="1427"/>
      <c r="Q160" s="96"/>
      <c r="R160" s="1716"/>
      <c r="S160" s="96"/>
      <c r="T160" s="1716"/>
      <c r="U160" s="96"/>
      <c r="V160" s="1427"/>
      <c r="W160" s="96"/>
      <c r="X160" s="1716"/>
      <c r="Y160" s="96"/>
      <c r="Z160" s="1471"/>
      <c r="AA160" s="316"/>
      <c r="AB160" s="1471"/>
      <c r="AC160" s="316"/>
      <c r="AD160" s="1471"/>
      <c r="AE160" s="316"/>
      <c r="AF160" s="1471"/>
      <c r="AG160" s="316"/>
      <c r="AH160" s="1471"/>
      <c r="AI160" s="316"/>
      <c r="AJ160" s="1471"/>
      <c r="AK160" s="316"/>
      <c r="AL160" s="1730"/>
      <c r="AM160" s="316"/>
    </row>
    <row r="161" spans="1:130" ht="16.350000000000001" customHeight="1" x14ac:dyDescent="0.25">
      <c r="A161" s="2223"/>
      <c r="B161" s="388" t="s">
        <v>173</v>
      </c>
      <c r="C161" s="1600">
        <f t="shared" si="26"/>
        <v>0</v>
      </c>
      <c r="D161" s="318">
        <f t="shared" si="27"/>
        <v>0</v>
      </c>
      <c r="E161" s="137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755"/>
      <c r="B162" s="392" t="s">
        <v>174</v>
      </c>
      <c r="C162" s="1611">
        <f t="shared" si="26"/>
        <v>0</v>
      </c>
      <c r="D162" s="364">
        <f t="shared" si="27"/>
        <v>0</v>
      </c>
      <c r="E162" s="147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401" t="s">
        <v>175</v>
      </c>
      <c r="B163" s="1469" t="s">
        <v>172</v>
      </c>
      <c r="C163" s="1450">
        <f t="shared" si="26"/>
        <v>0</v>
      </c>
      <c r="D163" s="312">
        <f t="shared" si="27"/>
        <v>0</v>
      </c>
      <c r="E163" s="1729">
        <f t="shared" si="27"/>
        <v>0</v>
      </c>
      <c r="F163" s="1716"/>
      <c r="G163" s="96"/>
      <c r="H163" s="1427"/>
      <c r="I163" s="96"/>
      <c r="J163" s="1427"/>
      <c r="K163" s="96"/>
      <c r="L163" s="1427"/>
      <c r="M163" s="385"/>
      <c r="N163" s="385"/>
      <c r="O163" s="96"/>
      <c r="P163" s="1427"/>
      <c r="Q163" s="96"/>
      <c r="R163" s="1716"/>
      <c r="S163" s="96"/>
      <c r="T163" s="1716"/>
      <c r="U163" s="96"/>
      <c r="V163" s="1427"/>
      <c r="W163" s="96"/>
      <c r="X163" s="1716"/>
      <c r="Y163" s="96"/>
      <c r="Z163" s="1471"/>
      <c r="AA163" s="316"/>
      <c r="AB163" s="1471"/>
      <c r="AC163" s="316"/>
      <c r="AD163" s="1471"/>
      <c r="AE163" s="316"/>
      <c r="AF163" s="1471"/>
      <c r="AG163" s="316"/>
      <c r="AH163" s="1471"/>
      <c r="AI163" s="316"/>
      <c r="AJ163" s="1471"/>
      <c r="AK163" s="316"/>
      <c r="AL163" s="1730"/>
      <c r="AM163" s="316"/>
    </row>
    <row r="164" spans="1:130" ht="16.350000000000001" customHeight="1" x14ac:dyDescent="0.25">
      <c r="A164" s="2223"/>
      <c r="B164" s="388" t="s">
        <v>173</v>
      </c>
      <c r="C164" s="1600">
        <f t="shared" si="26"/>
        <v>0</v>
      </c>
      <c r="D164" s="318">
        <f t="shared" si="27"/>
        <v>0</v>
      </c>
      <c r="E164" s="137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755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147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834" t="s">
        <v>25</v>
      </c>
      <c r="B167" s="2834" t="s">
        <v>26</v>
      </c>
      <c r="C167" s="2843" t="s">
        <v>64</v>
      </c>
      <c r="D167" s="2389"/>
      <c r="E167" s="2388"/>
      <c r="F167" s="2837" t="s">
        <v>28</v>
      </c>
      <c r="G167" s="2846"/>
      <c r="H167" s="2846"/>
      <c r="I167" s="2846"/>
      <c r="J167" s="2846"/>
      <c r="K167" s="2846"/>
      <c r="L167" s="2846"/>
      <c r="M167" s="2846"/>
      <c r="N167" s="2846"/>
      <c r="O167" s="283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259"/>
      <c r="E168" s="2728"/>
      <c r="F168" s="2837" t="s">
        <v>168</v>
      </c>
      <c r="G168" s="2838"/>
      <c r="H168" s="2837" t="s">
        <v>141</v>
      </c>
      <c r="I168" s="2838"/>
      <c r="J168" s="2837" t="s">
        <v>169</v>
      </c>
      <c r="K168" s="2838"/>
      <c r="L168" s="2837" t="s">
        <v>170</v>
      </c>
      <c r="M168" s="2838"/>
      <c r="N168" s="2837" t="s">
        <v>143</v>
      </c>
      <c r="O168" s="2838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1690" t="s">
        <v>17</v>
      </c>
      <c r="D169" s="1726" t="s">
        <v>18</v>
      </c>
      <c r="E169" s="1508" t="s">
        <v>19</v>
      </c>
      <c r="F169" s="1727" t="s">
        <v>18</v>
      </c>
      <c r="G169" s="1508" t="s">
        <v>19</v>
      </c>
      <c r="H169" s="1727" t="s">
        <v>18</v>
      </c>
      <c r="I169" s="1508" t="s">
        <v>19</v>
      </c>
      <c r="J169" s="1727" t="s">
        <v>18</v>
      </c>
      <c r="K169" s="1508" t="s">
        <v>19</v>
      </c>
      <c r="L169" s="1727" t="s">
        <v>18</v>
      </c>
      <c r="M169" s="1508" t="s">
        <v>19</v>
      </c>
      <c r="N169" s="1727" t="s">
        <v>18</v>
      </c>
      <c r="O169" s="1508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834" t="s">
        <v>177</v>
      </c>
      <c r="B170" s="1469" t="s">
        <v>178</v>
      </c>
      <c r="C170" s="1450">
        <f t="shared" ref="C170:C175" si="28">SUM(D170+E170)</f>
        <v>0</v>
      </c>
      <c r="D170" s="312">
        <f>SUM(F170+H170+J170+L170+N170)</f>
        <v>0</v>
      </c>
      <c r="E170" s="1729">
        <f t="shared" ref="D170:E175" si="29">SUM(G170+I170+K170+M170+O170)</f>
        <v>0</v>
      </c>
      <c r="F170" s="1716"/>
      <c r="G170" s="396"/>
      <c r="H170" s="1427"/>
      <c r="I170" s="96"/>
      <c r="J170" s="1716"/>
      <c r="K170" s="396"/>
      <c r="L170" s="1427"/>
      <c r="M170" s="96"/>
      <c r="N170" s="1716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834" t="s">
        <v>181</v>
      </c>
      <c r="B173" s="1473" t="s">
        <v>178</v>
      </c>
      <c r="C173" s="1450">
        <f t="shared" si="28"/>
        <v>0</v>
      </c>
      <c r="D173" s="312">
        <f t="shared" si="29"/>
        <v>0</v>
      </c>
      <c r="E173" s="1729">
        <f t="shared" si="29"/>
        <v>0</v>
      </c>
      <c r="F173" s="1427"/>
      <c r="G173" s="96"/>
      <c r="H173" s="1427"/>
      <c r="I173" s="396"/>
      <c r="J173" s="1427"/>
      <c r="K173" s="96"/>
      <c r="L173" s="1716"/>
      <c r="M173" s="396"/>
      <c r="N173" s="1427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448" t="s">
        <v>182</v>
      </c>
      <c r="B176" s="2448"/>
      <c r="C176" s="2448"/>
      <c r="D176" s="2448"/>
      <c r="E176" s="2448"/>
      <c r="F176" s="2448"/>
      <c r="G176" s="2448"/>
      <c r="H176" s="2448"/>
      <c r="I176" s="2448"/>
      <c r="J176" s="2448"/>
      <c r="K176" s="2448"/>
      <c r="L176" s="2448"/>
      <c r="M176" s="2448"/>
      <c r="N176" s="2448"/>
      <c r="O176" s="244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843" t="s">
        <v>183</v>
      </c>
      <c r="B177" s="2388"/>
      <c r="C177" s="2843" t="s">
        <v>64</v>
      </c>
      <c r="D177" s="2389"/>
      <c r="E177" s="2388"/>
      <c r="F177" s="2837" t="s">
        <v>28</v>
      </c>
      <c r="G177" s="2846"/>
      <c r="H177" s="2846"/>
      <c r="I177" s="2846"/>
      <c r="J177" s="2846"/>
      <c r="K177" s="2846"/>
      <c r="L177" s="2846"/>
      <c r="M177" s="2846"/>
      <c r="N177" s="2846"/>
      <c r="O177" s="2846"/>
      <c r="P177" s="2846"/>
      <c r="Q177" s="2838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191"/>
      <c r="D178" s="2259"/>
      <c r="E178" s="2728"/>
      <c r="F178" s="2837" t="s">
        <v>141</v>
      </c>
      <c r="G178" s="2838"/>
      <c r="H178" s="2837" t="s">
        <v>169</v>
      </c>
      <c r="I178" s="2838"/>
      <c r="J178" s="2837" t="s">
        <v>170</v>
      </c>
      <c r="K178" s="2838"/>
      <c r="L178" s="2837" t="s">
        <v>184</v>
      </c>
      <c r="M178" s="2838"/>
      <c r="N178" s="2837" t="s">
        <v>185</v>
      </c>
      <c r="O178" s="2838"/>
      <c r="P178" s="2837" t="s">
        <v>186</v>
      </c>
      <c r="Q178" s="2838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2728"/>
      <c r="C179" s="1690" t="s">
        <v>17</v>
      </c>
      <c r="D179" s="1726" t="s">
        <v>18</v>
      </c>
      <c r="E179" s="1508" t="s">
        <v>19</v>
      </c>
      <c r="F179" s="1727" t="s">
        <v>18</v>
      </c>
      <c r="G179" s="1508" t="s">
        <v>19</v>
      </c>
      <c r="H179" s="1727" t="s">
        <v>18</v>
      </c>
      <c r="I179" s="1508" t="s">
        <v>19</v>
      </c>
      <c r="J179" s="1727" t="s">
        <v>18</v>
      </c>
      <c r="K179" s="1516" t="s">
        <v>19</v>
      </c>
      <c r="L179" s="1727" t="s">
        <v>18</v>
      </c>
      <c r="M179" s="1508" t="s">
        <v>19</v>
      </c>
      <c r="N179" s="1727" t="s">
        <v>18</v>
      </c>
      <c r="O179" s="1508" t="s">
        <v>19</v>
      </c>
      <c r="P179" s="1727" t="s">
        <v>18</v>
      </c>
      <c r="Q179" s="1516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782" t="s">
        <v>187</v>
      </c>
      <c r="B180" s="2859"/>
      <c r="C180" s="1450">
        <f>SUM(D180+E180)</f>
        <v>15</v>
      </c>
      <c r="D180" s="312">
        <f t="shared" ref="D180:E182" si="30">SUM(F180+H180+J180+L180+N180+P180)</f>
        <v>8</v>
      </c>
      <c r="E180" s="1729">
        <f t="shared" si="30"/>
        <v>7</v>
      </c>
      <c r="F180" s="1716">
        <v>3</v>
      </c>
      <c r="G180" s="396">
        <v>3</v>
      </c>
      <c r="H180" s="1427">
        <v>1</v>
      </c>
      <c r="I180" s="96">
        <v>1</v>
      </c>
      <c r="J180" s="1716">
        <v>3</v>
      </c>
      <c r="K180" s="96">
        <v>1</v>
      </c>
      <c r="L180" s="1716">
        <v>0</v>
      </c>
      <c r="M180" s="396">
        <v>1</v>
      </c>
      <c r="N180" s="1427">
        <v>1</v>
      </c>
      <c r="O180" s="96">
        <v>1</v>
      </c>
      <c r="P180" s="1716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78</v>
      </c>
      <c r="D181" s="324">
        <f t="shared" si="30"/>
        <v>44</v>
      </c>
      <c r="E181" s="398">
        <f t="shared" si="30"/>
        <v>34</v>
      </c>
      <c r="F181" s="355">
        <v>10</v>
      </c>
      <c r="G181" s="399">
        <v>13</v>
      </c>
      <c r="H181" s="357">
        <v>14</v>
      </c>
      <c r="I181" s="358">
        <v>5</v>
      </c>
      <c r="J181" s="355">
        <v>13</v>
      </c>
      <c r="K181" s="358">
        <v>3</v>
      </c>
      <c r="L181" s="355">
        <v>5</v>
      </c>
      <c r="M181" s="399">
        <v>4</v>
      </c>
      <c r="N181" s="357">
        <v>2</v>
      </c>
      <c r="O181" s="358">
        <v>6</v>
      </c>
      <c r="P181" s="355">
        <v>0</v>
      </c>
      <c r="Q181" s="358">
        <v>3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31</v>
      </c>
      <c r="D182" s="324">
        <f t="shared" si="30"/>
        <v>14</v>
      </c>
      <c r="E182" s="404">
        <f t="shared" si="30"/>
        <v>17</v>
      </c>
      <c r="F182" s="165">
        <v>2</v>
      </c>
      <c r="G182" s="169">
        <v>4</v>
      </c>
      <c r="H182" s="82">
        <v>1</v>
      </c>
      <c r="I182" s="83">
        <v>3</v>
      </c>
      <c r="J182" s="165">
        <v>5</v>
      </c>
      <c r="K182" s="83">
        <v>3</v>
      </c>
      <c r="L182" s="165">
        <v>5</v>
      </c>
      <c r="M182" s="169">
        <v>2</v>
      </c>
      <c r="N182" s="82">
        <v>1</v>
      </c>
      <c r="O182" s="83">
        <v>2</v>
      </c>
      <c r="P182" s="165">
        <v>0</v>
      </c>
      <c r="Q182" s="83">
        <v>3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84" t="s">
        <v>190</v>
      </c>
      <c r="B183" s="2785"/>
      <c r="C183" s="1616"/>
      <c r="D183" s="500"/>
      <c r="E183" s="1474"/>
      <c r="F183" s="501">
        <v>0</v>
      </c>
      <c r="G183" s="502">
        <v>0</v>
      </c>
      <c r="H183" s="503">
        <v>0</v>
      </c>
      <c r="I183" s="504">
        <v>0</v>
      </c>
      <c r="J183" s="1475">
        <v>0</v>
      </c>
      <c r="K183" s="1476">
        <v>0</v>
      </c>
      <c r="L183" s="501">
        <v>0</v>
      </c>
      <c r="M183" s="502">
        <v>0</v>
      </c>
      <c r="N183" s="503">
        <v>0</v>
      </c>
      <c r="O183" s="504">
        <v>0</v>
      </c>
      <c r="P183" s="1475">
        <v>0</v>
      </c>
      <c r="Q183" s="1476">
        <v>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837" t="s">
        <v>64</v>
      </c>
      <c r="B184" s="2838"/>
      <c r="C184" s="1694">
        <f>SUM(C180:C182)</f>
        <v>124</v>
      </c>
      <c r="D184" s="1731">
        <f>SUM(D180:D182)</f>
        <v>66</v>
      </c>
      <c r="E184" s="1695">
        <f>SUM(E180:E182)</f>
        <v>58</v>
      </c>
      <c r="F184" s="1694">
        <f>SUM(F180:F182)</f>
        <v>15</v>
      </c>
      <c r="G184" s="1695">
        <f t="shared" ref="G184:Q184" si="31">SUM(G180:G182)</f>
        <v>20</v>
      </c>
      <c r="H184" s="1694">
        <f t="shared" si="31"/>
        <v>16</v>
      </c>
      <c r="I184" s="1695">
        <f t="shared" si="31"/>
        <v>9</v>
      </c>
      <c r="J184" s="1694">
        <f t="shared" si="31"/>
        <v>21</v>
      </c>
      <c r="K184" s="1695">
        <f t="shared" si="31"/>
        <v>7</v>
      </c>
      <c r="L184" s="1694">
        <f t="shared" si="31"/>
        <v>10</v>
      </c>
      <c r="M184" s="1695">
        <f t="shared" si="31"/>
        <v>7</v>
      </c>
      <c r="N184" s="1694">
        <f t="shared" si="31"/>
        <v>4</v>
      </c>
      <c r="O184" s="1695">
        <f t="shared" si="31"/>
        <v>9</v>
      </c>
      <c r="P184" s="1694">
        <f t="shared" si="31"/>
        <v>0</v>
      </c>
      <c r="Q184" s="1698">
        <f t="shared" si="31"/>
        <v>6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1732"/>
      <c r="N185" s="1732"/>
      <c r="O185" s="1732"/>
      <c r="P185" s="1732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843" t="s">
        <v>193</v>
      </c>
      <c r="B187" s="2388"/>
      <c r="C187" s="2860" t="s">
        <v>113</v>
      </c>
      <c r="D187" s="2302"/>
      <c r="E187" s="2303"/>
      <c r="F187" s="2861" t="s">
        <v>28</v>
      </c>
      <c r="G187" s="2862"/>
      <c r="H187" s="2862"/>
      <c r="I187" s="2862"/>
      <c r="J187" s="2862"/>
      <c r="K187" s="2862"/>
      <c r="L187" s="2862"/>
      <c r="M187" s="2862"/>
      <c r="N187" s="2862"/>
      <c r="O187" s="2862"/>
      <c r="P187" s="2862"/>
      <c r="Q187" s="2863"/>
    </row>
    <row r="188" spans="1:130" ht="16.350000000000001" customHeight="1" x14ac:dyDescent="0.25">
      <c r="A188" s="2380"/>
      <c r="B188" s="2204"/>
      <c r="C188" s="2304"/>
      <c r="D188" s="2305"/>
      <c r="E188" s="2306"/>
      <c r="F188" s="2864" t="s">
        <v>114</v>
      </c>
      <c r="G188" s="2857"/>
      <c r="H188" s="2864" t="s">
        <v>115</v>
      </c>
      <c r="I188" s="2857"/>
      <c r="J188" s="2864" t="s">
        <v>116</v>
      </c>
      <c r="K188" s="2857"/>
      <c r="L188" s="2864" t="s">
        <v>117</v>
      </c>
      <c r="M188" s="2857"/>
      <c r="N188" s="2864" t="s">
        <v>118</v>
      </c>
      <c r="O188" s="2857"/>
      <c r="P188" s="2230" t="s">
        <v>194</v>
      </c>
      <c r="Q188" s="2312"/>
    </row>
    <row r="189" spans="1:130" ht="16.350000000000001" customHeight="1" x14ac:dyDescent="0.25">
      <c r="A189" s="2191"/>
      <c r="B189" s="2728"/>
      <c r="C189" s="1733" t="s">
        <v>17</v>
      </c>
      <c r="D189" s="1706" t="s">
        <v>18</v>
      </c>
      <c r="E189" s="1734" t="s">
        <v>19</v>
      </c>
      <c r="F189" s="1735" t="s">
        <v>18</v>
      </c>
      <c r="G189" s="1714" t="s">
        <v>19</v>
      </c>
      <c r="H189" s="1735" t="s">
        <v>18</v>
      </c>
      <c r="I189" s="1714" t="s">
        <v>19</v>
      </c>
      <c r="J189" s="1735" t="s">
        <v>18</v>
      </c>
      <c r="K189" s="1714" t="s">
        <v>19</v>
      </c>
      <c r="L189" s="1735" t="s">
        <v>18</v>
      </c>
      <c r="M189" s="1714" t="s">
        <v>19</v>
      </c>
      <c r="N189" s="1735" t="s">
        <v>18</v>
      </c>
      <c r="O189" s="1714" t="s">
        <v>19</v>
      </c>
      <c r="P189" s="1735" t="s">
        <v>18</v>
      </c>
      <c r="Q189" s="1714" t="s">
        <v>19</v>
      </c>
    </row>
    <row r="190" spans="1:130" ht="16.350000000000001" customHeight="1" x14ac:dyDescent="0.25">
      <c r="A190" s="2792" t="s">
        <v>195</v>
      </c>
      <c r="B190" s="2865"/>
      <c r="C190" s="1618">
        <f>SUM(D190+E190)</f>
        <v>0</v>
      </c>
      <c r="D190" s="80">
        <f>SUM(F190+H190+J190+L190+N190+P190)</f>
        <v>0</v>
      </c>
      <c r="E190" s="15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2795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866" t="s">
        <v>199</v>
      </c>
      <c r="B194" s="2457"/>
      <c r="C194" s="2867" t="s">
        <v>64</v>
      </c>
      <c r="D194" s="2463"/>
      <c r="E194" s="2464"/>
      <c r="F194" s="2868" t="s">
        <v>28</v>
      </c>
      <c r="G194" s="2868"/>
      <c r="H194" s="2868"/>
      <c r="I194" s="2868"/>
      <c r="J194" s="2868"/>
      <c r="K194" s="2868"/>
      <c r="L194" s="2868"/>
      <c r="M194" s="2868"/>
      <c r="N194" s="2868"/>
      <c r="O194" s="2868"/>
      <c r="P194" s="2868"/>
      <c r="Q194" s="2868"/>
      <c r="R194" s="2868"/>
      <c r="S194" s="2868"/>
      <c r="T194" s="2868"/>
      <c r="U194" s="2868"/>
      <c r="V194" s="2868"/>
      <c r="W194" s="2868"/>
      <c r="X194" s="2868"/>
      <c r="Y194" s="2868"/>
      <c r="Z194" s="2868"/>
      <c r="AA194" s="2868"/>
      <c r="AB194" s="2868"/>
      <c r="AC194" s="2869"/>
      <c r="AD194" s="2478" t="s">
        <v>200</v>
      </c>
      <c r="AE194" s="2479"/>
    </row>
    <row r="195" spans="1:130" ht="21" customHeight="1" x14ac:dyDescent="0.25">
      <c r="A195" s="2458"/>
      <c r="B195" s="2318"/>
      <c r="C195" s="2536"/>
      <c r="D195" s="2325"/>
      <c r="E195" s="2801"/>
      <c r="F195" s="2876" t="s">
        <v>201</v>
      </c>
      <c r="G195" s="2877"/>
      <c r="H195" s="2534" t="s">
        <v>202</v>
      </c>
      <c r="I195" s="2798"/>
      <c r="J195" s="2534" t="s">
        <v>203</v>
      </c>
      <c r="K195" s="2798"/>
      <c r="L195" s="2534" t="s">
        <v>204</v>
      </c>
      <c r="M195" s="2798"/>
      <c r="N195" s="2534" t="s">
        <v>205</v>
      </c>
      <c r="O195" s="2798"/>
      <c r="P195" s="2534" t="s">
        <v>206</v>
      </c>
      <c r="Q195" s="2798"/>
      <c r="R195" s="2534" t="s">
        <v>207</v>
      </c>
      <c r="S195" s="2798"/>
      <c r="T195" s="2870" t="s">
        <v>208</v>
      </c>
      <c r="U195" s="2870"/>
      <c r="V195" s="2870" t="s">
        <v>209</v>
      </c>
      <c r="W195" s="2870"/>
      <c r="X195" s="2870" t="s">
        <v>210</v>
      </c>
      <c r="Y195" s="2870"/>
      <c r="Z195" s="2864" t="s">
        <v>114</v>
      </c>
      <c r="AA195" s="2857"/>
      <c r="AB195" s="2864" t="s">
        <v>115</v>
      </c>
      <c r="AC195" s="2871"/>
      <c r="AD195" s="2342"/>
      <c r="AE195" s="2813"/>
    </row>
    <row r="196" spans="1:130" ht="16.350000000000001" customHeight="1" x14ac:dyDescent="0.25">
      <c r="A196" s="2534"/>
      <c r="B196" s="2798"/>
      <c r="C196" s="1736" t="s">
        <v>211</v>
      </c>
      <c r="D196" s="1737" t="s">
        <v>18</v>
      </c>
      <c r="E196" s="1513" t="s">
        <v>19</v>
      </c>
      <c r="F196" s="1738" t="s">
        <v>18</v>
      </c>
      <c r="G196" s="1739" t="s">
        <v>19</v>
      </c>
      <c r="H196" s="1738" t="s">
        <v>18</v>
      </c>
      <c r="I196" s="1739" t="s">
        <v>19</v>
      </c>
      <c r="J196" s="1738" t="s">
        <v>18</v>
      </c>
      <c r="K196" s="1739" t="s">
        <v>19</v>
      </c>
      <c r="L196" s="1738" t="s">
        <v>18</v>
      </c>
      <c r="M196" s="1739" t="s">
        <v>19</v>
      </c>
      <c r="N196" s="1738" t="s">
        <v>18</v>
      </c>
      <c r="O196" s="1739" t="s">
        <v>19</v>
      </c>
      <c r="P196" s="1738" t="s">
        <v>18</v>
      </c>
      <c r="Q196" s="1739" t="s">
        <v>19</v>
      </c>
      <c r="R196" s="1738" t="s">
        <v>18</v>
      </c>
      <c r="S196" s="1739" t="s">
        <v>19</v>
      </c>
      <c r="T196" s="1738" t="s">
        <v>18</v>
      </c>
      <c r="U196" s="1739" t="s">
        <v>19</v>
      </c>
      <c r="V196" s="1738" t="s">
        <v>18</v>
      </c>
      <c r="W196" s="1739" t="s">
        <v>19</v>
      </c>
      <c r="X196" s="1738" t="s">
        <v>18</v>
      </c>
      <c r="Y196" s="1739" t="s">
        <v>19</v>
      </c>
      <c r="Z196" s="1738" t="s">
        <v>18</v>
      </c>
      <c r="AA196" s="1739" t="s">
        <v>19</v>
      </c>
      <c r="AB196" s="1738" t="s">
        <v>18</v>
      </c>
      <c r="AC196" s="1740" t="s">
        <v>19</v>
      </c>
      <c r="AD196" s="1741" t="s">
        <v>18</v>
      </c>
      <c r="AE196" s="1739" t="s">
        <v>19</v>
      </c>
    </row>
    <row r="197" spans="1:130" ht="16.350000000000001" customHeight="1" x14ac:dyDescent="0.25">
      <c r="A197" s="2872" t="s">
        <v>212</v>
      </c>
      <c r="B197" s="1488" t="s">
        <v>129</v>
      </c>
      <c r="C197" s="1489">
        <f>SUM(D197+E197)</f>
        <v>0</v>
      </c>
      <c r="D197" s="430">
        <f>SUM(F197+H197+J197+L197+N197+P197+R197+T197+V197+X197+Z197+AB197)</f>
        <v>0</v>
      </c>
      <c r="E197" s="1742">
        <f>SUM(G197+I197+K197+M197+O197+Q197+S197+U197+W197+Y197+AA197+AC197)</f>
        <v>0</v>
      </c>
      <c r="F197" s="1491"/>
      <c r="G197" s="1743"/>
      <c r="H197" s="1491"/>
      <c r="I197" s="1743"/>
      <c r="J197" s="1491"/>
      <c r="K197" s="1743"/>
      <c r="L197" s="1491"/>
      <c r="M197" s="1743"/>
      <c r="N197" s="1491"/>
      <c r="O197" s="1743"/>
      <c r="P197" s="1491"/>
      <c r="Q197" s="1744"/>
      <c r="R197" s="1491"/>
      <c r="S197" s="1744"/>
      <c r="T197" s="1491"/>
      <c r="U197" s="1743"/>
      <c r="V197" s="1491"/>
      <c r="W197" s="1743"/>
      <c r="X197" s="1491"/>
      <c r="Y197" s="1744"/>
      <c r="Z197" s="1491"/>
      <c r="AA197" s="1744"/>
      <c r="AB197" s="1491"/>
      <c r="AC197" s="1745"/>
      <c r="AD197" s="1743"/>
      <c r="AE197" s="1744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624">
        <f>SUM(D198+E198)</f>
        <v>0</v>
      </c>
      <c r="D198" s="438">
        <f>SUM(F198+H198+J198+L198+N198+P198+R198+T198+V198+X198+Z198+AB198)</f>
        <v>0</v>
      </c>
      <c r="E198" s="1746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2809"/>
      <c r="C199" s="1747">
        <f>SUM(D199+E199)</f>
        <v>0</v>
      </c>
      <c r="D199" s="1748">
        <f>SUM(D197+D198)</f>
        <v>0</v>
      </c>
      <c r="E199" s="1749">
        <f>SUM(E197+E198)</f>
        <v>0</v>
      </c>
      <c r="F199" s="1747">
        <f>SUM(F197+F198)</f>
        <v>0</v>
      </c>
      <c r="G199" s="1750">
        <f t="shared" ref="G199:AC199" si="34">SUM(G197+G198)</f>
        <v>0</v>
      </c>
      <c r="H199" s="1747">
        <f t="shared" si="34"/>
        <v>0</v>
      </c>
      <c r="I199" s="1750">
        <f t="shared" si="34"/>
        <v>0</v>
      </c>
      <c r="J199" s="1747">
        <f t="shared" si="34"/>
        <v>0</v>
      </c>
      <c r="K199" s="1750">
        <f t="shared" si="34"/>
        <v>0</v>
      </c>
      <c r="L199" s="1747">
        <f t="shared" si="34"/>
        <v>0</v>
      </c>
      <c r="M199" s="1750">
        <f t="shared" si="34"/>
        <v>0</v>
      </c>
      <c r="N199" s="1747">
        <f t="shared" si="34"/>
        <v>0</v>
      </c>
      <c r="O199" s="1750">
        <f t="shared" si="34"/>
        <v>0</v>
      </c>
      <c r="P199" s="1747">
        <f t="shared" si="34"/>
        <v>0</v>
      </c>
      <c r="Q199" s="1750">
        <f t="shared" si="34"/>
        <v>0</v>
      </c>
      <c r="R199" s="1747">
        <f t="shared" si="34"/>
        <v>0</v>
      </c>
      <c r="S199" s="1750">
        <f t="shared" si="34"/>
        <v>0</v>
      </c>
      <c r="T199" s="1747">
        <f t="shared" si="34"/>
        <v>0</v>
      </c>
      <c r="U199" s="1750">
        <f t="shared" si="34"/>
        <v>0</v>
      </c>
      <c r="V199" s="1747">
        <f t="shared" si="34"/>
        <v>0</v>
      </c>
      <c r="W199" s="1750">
        <f t="shared" si="34"/>
        <v>0</v>
      </c>
      <c r="X199" s="1747">
        <f t="shared" si="34"/>
        <v>0</v>
      </c>
      <c r="Y199" s="1750">
        <f t="shared" si="34"/>
        <v>0</v>
      </c>
      <c r="Z199" s="1747">
        <f t="shared" si="34"/>
        <v>0</v>
      </c>
      <c r="AA199" s="1750">
        <f t="shared" si="34"/>
        <v>0</v>
      </c>
      <c r="AB199" s="1747">
        <f t="shared" si="34"/>
        <v>0</v>
      </c>
      <c r="AC199" s="1751">
        <f t="shared" si="34"/>
        <v>0</v>
      </c>
      <c r="AD199" s="1752">
        <f>SUM(AD197+AD198)</f>
        <v>0</v>
      </c>
      <c r="AE199" s="1750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866" t="s">
        <v>216</v>
      </c>
      <c r="B201" s="2457"/>
      <c r="C201" s="2867" t="s">
        <v>64</v>
      </c>
      <c r="D201" s="2463"/>
      <c r="E201" s="2464"/>
      <c r="F201" s="2873" t="s">
        <v>28</v>
      </c>
      <c r="G201" s="2874"/>
      <c r="H201" s="2874"/>
      <c r="I201" s="2874"/>
      <c r="J201" s="2874"/>
      <c r="K201" s="2874"/>
      <c r="L201" s="2874"/>
      <c r="M201" s="2874"/>
      <c r="N201" s="2874"/>
      <c r="O201" s="2875"/>
      <c r="P201" s="2477" t="s">
        <v>217</v>
      </c>
      <c r="Q201" s="2457"/>
      <c r="R201" s="2477" t="s">
        <v>67</v>
      </c>
      <c r="S201" s="2457"/>
      <c r="T201" s="2873" t="s">
        <v>218</v>
      </c>
      <c r="U201" s="2874"/>
      <c r="V201" s="2874"/>
      <c r="W201" s="2883"/>
    </row>
    <row r="202" spans="1:130" ht="15.75" customHeight="1" x14ac:dyDescent="0.25">
      <c r="A202" s="2458"/>
      <c r="B202" s="2318"/>
      <c r="C202" s="2536"/>
      <c r="D202" s="2325"/>
      <c r="E202" s="2801"/>
      <c r="F202" s="2884" t="s">
        <v>30</v>
      </c>
      <c r="G202" s="2884"/>
      <c r="H202" s="2884" t="s">
        <v>31</v>
      </c>
      <c r="I202" s="2884"/>
      <c r="J202" s="2884" t="s">
        <v>134</v>
      </c>
      <c r="K202" s="2884"/>
      <c r="L202" s="2884" t="s">
        <v>219</v>
      </c>
      <c r="M202" s="2884"/>
      <c r="N202" s="2884" t="s">
        <v>220</v>
      </c>
      <c r="O202" s="2885"/>
      <c r="P202" s="2339"/>
      <c r="Q202" s="2798"/>
      <c r="R202" s="2339"/>
      <c r="S202" s="2798"/>
      <c r="T202" s="2872" t="s">
        <v>221</v>
      </c>
      <c r="U202" s="2488" t="s">
        <v>222</v>
      </c>
      <c r="V202" s="2872" t="s">
        <v>223</v>
      </c>
      <c r="W202" s="2872" t="s">
        <v>224</v>
      </c>
    </row>
    <row r="203" spans="1:130" s="451" customFormat="1" ht="30.75" customHeight="1" x14ac:dyDescent="0.25">
      <c r="A203" s="2534"/>
      <c r="B203" s="2798"/>
      <c r="C203" s="1736" t="s">
        <v>211</v>
      </c>
      <c r="D203" s="1737" t="s">
        <v>18</v>
      </c>
      <c r="E203" s="1513" t="s">
        <v>19</v>
      </c>
      <c r="F203" s="1738" t="s">
        <v>18</v>
      </c>
      <c r="G203" s="1739" t="s">
        <v>19</v>
      </c>
      <c r="H203" s="1738" t="s">
        <v>18</v>
      </c>
      <c r="I203" s="1739" t="s">
        <v>19</v>
      </c>
      <c r="J203" s="1738" t="s">
        <v>18</v>
      </c>
      <c r="K203" s="1739" t="s">
        <v>19</v>
      </c>
      <c r="L203" s="1738" t="s">
        <v>18</v>
      </c>
      <c r="M203" s="1739" t="s">
        <v>19</v>
      </c>
      <c r="N203" s="1738" t="s">
        <v>18</v>
      </c>
      <c r="O203" s="1740" t="s">
        <v>19</v>
      </c>
      <c r="P203" s="1741" t="s">
        <v>18</v>
      </c>
      <c r="Q203" s="1739" t="s">
        <v>19</v>
      </c>
      <c r="R203" s="1741" t="s">
        <v>18</v>
      </c>
      <c r="S203" s="1739" t="s">
        <v>19</v>
      </c>
      <c r="T203" s="2332"/>
      <c r="U203" s="2820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878" t="s">
        <v>225</v>
      </c>
      <c r="B204" s="2879"/>
      <c r="C204" s="1747">
        <f>SUM(D204+E204)</f>
        <v>0</v>
      </c>
      <c r="D204" s="1748">
        <f>SUM(F204+H204+J204+L204+N204)</f>
        <v>0</v>
      </c>
      <c r="E204" s="1749">
        <f>SUM(G204+I204+K204+M204+O204)</f>
        <v>0</v>
      </c>
      <c r="F204" s="1753"/>
      <c r="G204" s="1754"/>
      <c r="H204" s="1753"/>
      <c r="I204" s="1754"/>
      <c r="J204" s="1753"/>
      <c r="K204" s="1754"/>
      <c r="L204" s="1753"/>
      <c r="M204" s="1754"/>
      <c r="N204" s="1753"/>
      <c r="O204" s="1755"/>
      <c r="P204" s="1754"/>
      <c r="Q204" s="1756"/>
      <c r="R204" s="1754"/>
      <c r="S204" s="1756"/>
      <c r="T204" s="1757"/>
      <c r="U204" s="1756"/>
      <c r="V204" s="1757"/>
      <c r="W204" s="1757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866" t="s">
        <v>216</v>
      </c>
      <c r="B206" s="2457"/>
      <c r="C206" s="2880" t="s">
        <v>32</v>
      </c>
      <c r="D206" s="2881"/>
    </row>
    <row r="207" spans="1:130" ht="23.25" customHeight="1" x14ac:dyDescent="0.25">
      <c r="A207" s="2534"/>
      <c r="B207" s="2798"/>
      <c r="C207" s="1738" t="s">
        <v>18</v>
      </c>
      <c r="D207" s="1739" t="s">
        <v>19</v>
      </c>
    </row>
    <row r="208" spans="1:130" ht="21.95" customHeight="1" x14ac:dyDescent="0.25">
      <c r="A208" s="2816" t="s">
        <v>227</v>
      </c>
      <c r="B208" s="2882"/>
      <c r="C208" s="1491"/>
      <c r="D208" s="1744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2822"/>
      <c r="C211" s="1625"/>
      <c r="D211" s="1505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866" t="s">
        <v>232</v>
      </c>
      <c r="B213" s="2457"/>
      <c r="C213" s="2880" t="s">
        <v>233</v>
      </c>
      <c r="D213" s="2886"/>
      <c r="E213" s="2881"/>
      <c r="F213" s="461"/>
    </row>
    <row r="214" spans="1:6" x14ac:dyDescent="0.25">
      <c r="A214" s="2458"/>
      <c r="B214" s="2318"/>
      <c r="C214" s="2887" t="s">
        <v>234</v>
      </c>
      <c r="D214" s="2880" t="s">
        <v>235</v>
      </c>
      <c r="E214" s="2881"/>
      <c r="F214" s="461"/>
    </row>
    <row r="215" spans="1:6" ht="21" x14ac:dyDescent="0.25">
      <c r="A215" s="2534"/>
      <c r="B215" s="2798"/>
      <c r="C215" s="2548"/>
      <c r="D215" s="1758" t="s">
        <v>236</v>
      </c>
      <c r="E215" s="1739" t="s">
        <v>237</v>
      </c>
      <c r="F215" s="461"/>
    </row>
    <row r="216" spans="1:6" x14ac:dyDescent="0.25">
      <c r="A216" s="2816" t="s">
        <v>238</v>
      </c>
      <c r="B216" s="2882"/>
      <c r="C216" s="1507"/>
      <c r="D216" s="1491"/>
      <c r="E216" s="1744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2822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124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FAD481D9-F73E-4C73-AE9F-A47C7DCA9E94}">
      <formula1>0</formula1>
      <formula2>1E+29</formula2>
    </dataValidation>
    <dataValidation type="whole" allowBlank="1" showInputMessage="1" showErrorMessage="1" sqref="A194:E199 F194:F196 G195:AC196 AD196:AE196 F199:AE199" xr:uid="{20CF2563-9F0A-415F-956D-3E6D62D62675}">
      <formula1>0</formula1>
      <formula2>1E+29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",[8]NOMBRE!B2," - ","( ",[8]NOMBRE!C2,[8]NOMBRE!D2,[8]NOMBRE!E2,[8]NOMBRE!F2,[8]NOMBRE!G2,"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",[8]NOMBRE!B6," - ","( ",[8]NOMBRE!C6,[8]NOMBRE!D6," )")</f>
        <v>MES: JULIO - ( 07 )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",[8]NOMBRE!B7)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296" t="s">
        <v>3</v>
      </c>
      <c r="B8" s="374"/>
      <c r="C8" s="374"/>
      <c r="D8" s="374"/>
      <c r="E8" s="374"/>
      <c r="F8" s="19"/>
      <c r="G8" s="20"/>
      <c r="H8" s="21"/>
      <c r="I8" s="22"/>
      <c r="J8" s="20"/>
      <c r="K8" s="1060"/>
      <c r="L8" s="20"/>
      <c r="M8" s="21"/>
      <c r="N8" s="22"/>
      <c r="O8" s="22"/>
      <c r="P8" s="487"/>
      <c r="Q8" s="20"/>
      <c r="R8" s="21"/>
      <c r="S8" s="21"/>
      <c r="T8" s="21"/>
      <c r="U8" s="21"/>
      <c r="V8" s="21"/>
      <c r="W8" s="21"/>
      <c r="X8" s="21"/>
      <c r="Y8" s="22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890" t="s">
        <v>4</v>
      </c>
      <c r="B9" s="2890"/>
      <c r="C9" s="2892" t="s">
        <v>5</v>
      </c>
      <c r="D9" s="2554"/>
      <c r="E9" s="2767"/>
      <c r="F9" s="2888" t="s">
        <v>6</v>
      </c>
      <c r="G9" s="2893"/>
      <c r="H9" s="2893"/>
      <c r="I9" s="2893"/>
      <c r="J9" s="2893"/>
      <c r="K9" s="2893"/>
      <c r="L9" s="2893"/>
      <c r="M9" s="2893"/>
      <c r="N9" s="2893"/>
      <c r="O9" s="2893"/>
      <c r="P9" s="2893"/>
      <c r="Q9" s="2893"/>
      <c r="R9" s="2893"/>
      <c r="S9" s="2893"/>
      <c r="T9" s="2893"/>
      <c r="U9" s="2893"/>
      <c r="V9" s="2893"/>
      <c r="W9" s="2893"/>
      <c r="X9" s="2893"/>
      <c r="Y9" s="2889"/>
      <c r="Z9" s="1061"/>
      <c r="AA9" s="1824"/>
    </row>
    <row r="10" spans="1:130" ht="16.350000000000001" customHeight="1" x14ac:dyDescent="0.25">
      <c r="A10" s="2890"/>
      <c r="B10" s="2890"/>
      <c r="C10" s="2191"/>
      <c r="D10" s="2259"/>
      <c r="E10" s="2891"/>
      <c r="F10" s="2888" t="s">
        <v>7</v>
      </c>
      <c r="G10" s="2889"/>
      <c r="H10" s="2888" t="s">
        <v>8</v>
      </c>
      <c r="I10" s="2889"/>
      <c r="J10" s="2888" t="s">
        <v>9</v>
      </c>
      <c r="K10" s="2889"/>
      <c r="L10" s="2888" t="s">
        <v>10</v>
      </c>
      <c r="M10" s="2889"/>
      <c r="N10" s="2888" t="s">
        <v>11</v>
      </c>
      <c r="O10" s="2889"/>
      <c r="P10" s="2888" t="s">
        <v>12</v>
      </c>
      <c r="Q10" s="2889"/>
      <c r="R10" s="2888" t="s">
        <v>13</v>
      </c>
      <c r="S10" s="2889"/>
      <c r="T10" s="2888" t="s">
        <v>14</v>
      </c>
      <c r="U10" s="2889"/>
      <c r="V10" s="2888" t="s">
        <v>15</v>
      </c>
      <c r="W10" s="2889"/>
      <c r="X10" s="2888" t="s">
        <v>16</v>
      </c>
      <c r="Y10" s="2889"/>
      <c r="Z10" s="489"/>
      <c r="AA10" s="7"/>
    </row>
    <row r="11" spans="1:130" ht="16.350000000000001" customHeight="1" x14ac:dyDescent="0.25">
      <c r="A11" s="2890"/>
      <c r="B11" s="2890"/>
      <c r="C11" s="1788" t="s">
        <v>17</v>
      </c>
      <c r="D11" s="1786" t="s">
        <v>18</v>
      </c>
      <c r="E11" s="1787" t="s">
        <v>19</v>
      </c>
      <c r="F11" s="1807" t="s">
        <v>18</v>
      </c>
      <c r="G11" s="1787" t="s">
        <v>19</v>
      </c>
      <c r="H11" s="1807" t="s">
        <v>18</v>
      </c>
      <c r="I11" s="1787" t="s">
        <v>19</v>
      </c>
      <c r="J11" s="1807" t="s">
        <v>18</v>
      </c>
      <c r="K11" s="1787" t="s">
        <v>19</v>
      </c>
      <c r="L11" s="1807" t="s">
        <v>18</v>
      </c>
      <c r="M11" s="1787" t="s">
        <v>19</v>
      </c>
      <c r="N11" s="1807" t="s">
        <v>18</v>
      </c>
      <c r="O11" s="1787" t="s">
        <v>19</v>
      </c>
      <c r="P11" s="1807" t="s">
        <v>18</v>
      </c>
      <c r="Q11" s="1787" t="s">
        <v>19</v>
      </c>
      <c r="R11" s="1807" t="s">
        <v>18</v>
      </c>
      <c r="S11" s="1787" t="s">
        <v>19</v>
      </c>
      <c r="T11" s="1807" t="s">
        <v>18</v>
      </c>
      <c r="U11" s="1787" t="s">
        <v>19</v>
      </c>
      <c r="V11" s="1807" t="s">
        <v>18</v>
      </c>
      <c r="W11" s="1787" t="s">
        <v>19</v>
      </c>
      <c r="X11" s="1807" t="s">
        <v>18</v>
      </c>
      <c r="Y11" s="1787" t="s">
        <v>19</v>
      </c>
      <c r="Z11" s="1063"/>
      <c r="AA11" s="1825"/>
    </row>
    <row r="12" spans="1:130" ht="16.350000000000001" customHeight="1" x14ac:dyDescent="0.25">
      <c r="A12" s="2890" t="s">
        <v>20</v>
      </c>
      <c r="B12" s="2890"/>
      <c r="C12" s="1826">
        <f>SUM(D12+E12)</f>
        <v>0</v>
      </c>
      <c r="D12" s="1827">
        <f>SUM(F12+H12+J12+L12+N12+P12+R12+T12+V12+X12)</f>
        <v>0</v>
      </c>
      <c r="E12" s="1828">
        <f>SUM(G12+I12+K12+M12+O12+Q12+S12+U12+W12+Y12)</f>
        <v>0</v>
      </c>
      <c r="F12" s="1829"/>
      <c r="G12" s="1830"/>
      <c r="H12" s="1829"/>
      <c r="I12" s="1830"/>
      <c r="J12" s="1829"/>
      <c r="K12" s="1830"/>
      <c r="L12" s="1829"/>
      <c r="M12" s="1830"/>
      <c r="N12" s="1829"/>
      <c r="O12" s="1830"/>
      <c r="P12" s="1829"/>
      <c r="Q12" s="1830"/>
      <c r="R12" s="1829"/>
      <c r="S12" s="1830"/>
      <c r="T12" s="1829"/>
      <c r="U12" s="1830"/>
      <c r="V12" s="1829"/>
      <c r="W12" s="1830"/>
      <c r="X12" s="1829"/>
      <c r="Y12" s="1830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767" t="s">
        <v>21</v>
      </c>
      <c r="B13" s="1771" t="s">
        <v>22</v>
      </c>
      <c r="C13" s="1772">
        <f>SUM(D13+E13)</f>
        <v>0</v>
      </c>
      <c r="D13" s="44">
        <f>SUM(F13+H13+J13+L13+N13+P13+R13+T13+V13+X13)</f>
        <v>0</v>
      </c>
      <c r="E13" s="1796">
        <f>SUM(G13+I13+K13+M13+O13+Q13+S13+U13+W13+Y13)</f>
        <v>0</v>
      </c>
      <c r="F13" s="1773"/>
      <c r="G13" s="1801"/>
      <c r="H13" s="1773"/>
      <c r="I13" s="1801"/>
      <c r="J13" s="1773"/>
      <c r="K13" s="1801"/>
      <c r="L13" s="1773"/>
      <c r="M13" s="1801"/>
      <c r="N13" s="1773"/>
      <c r="O13" s="1801"/>
      <c r="P13" s="1773"/>
      <c r="Q13" s="1801"/>
      <c r="R13" s="1773"/>
      <c r="S13" s="1801"/>
      <c r="T13" s="1773"/>
      <c r="U13" s="1801"/>
      <c r="V13" s="1773"/>
      <c r="W13" s="1801"/>
      <c r="X13" s="1773"/>
      <c r="Y13" s="1801"/>
      <c r="Z13" s="482"/>
      <c r="AA13" s="1824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891"/>
      <c r="B14" s="1631" t="s">
        <v>23</v>
      </c>
      <c r="C14" s="49">
        <f>SUM(D14+E14)</f>
        <v>0</v>
      </c>
      <c r="D14" s="1831">
        <f t="shared" ref="D14" si="0">SUM(F14+H14+J14+L14+N14+P14+R14+T14+V14+X14)</f>
        <v>0</v>
      </c>
      <c r="E14" s="51">
        <f>SUM(G14+I14+K14+M14+O14+Q14+S14+U14+W14+Y14)</f>
        <v>0</v>
      </c>
      <c r="F14" s="1074"/>
      <c r="G14" s="1075"/>
      <c r="H14" s="54"/>
      <c r="I14" s="55"/>
      <c r="J14" s="54"/>
      <c r="K14" s="55"/>
      <c r="L14" s="1074"/>
      <c r="M14" s="1075"/>
      <c r="N14" s="1074"/>
      <c r="O14" s="1075"/>
      <c r="P14" s="1074"/>
      <c r="Q14" s="1075"/>
      <c r="R14" s="1074"/>
      <c r="S14" s="1075"/>
      <c r="T14" s="1074"/>
      <c r="U14" s="1076"/>
      <c r="V14" s="1074"/>
      <c r="W14" s="1076"/>
      <c r="X14" s="1074"/>
      <c r="Y14" s="1075"/>
      <c r="Z14" s="482"/>
      <c r="AA14" s="1774"/>
    </row>
    <row r="15" spans="1:130" ht="31.35" customHeight="1" x14ac:dyDescent="0.25">
      <c r="A15" s="1775" t="s">
        <v>24</v>
      </c>
      <c r="B15" s="1776"/>
      <c r="C15" s="1776"/>
      <c r="D15" s="1776"/>
      <c r="E15" s="1776"/>
      <c r="F15" s="1776"/>
      <c r="G15" s="1776"/>
      <c r="H15" s="1776"/>
      <c r="I15" s="1776"/>
      <c r="J15" s="1776"/>
      <c r="K15" s="1776"/>
      <c r="L15" s="1776"/>
      <c r="M15" s="1776"/>
      <c r="N15" s="1776"/>
      <c r="O15" s="1776"/>
      <c r="P15" s="19"/>
      <c r="Q15" s="1630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895" t="s">
        <v>25</v>
      </c>
      <c r="B16" s="2895" t="s">
        <v>26</v>
      </c>
      <c r="C16" s="2892" t="s">
        <v>27</v>
      </c>
      <c r="D16" s="2554"/>
      <c r="E16" s="2767"/>
      <c r="F16" s="2897" t="s">
        <v>28</v>
      </c>
      <c r="G16" s="2898"/>
      <c r="H16" s="2898"/>
      <c r="I16" s="2898"/>
      <c r="J16" s="2898"/>
      <c r="K16" s="2898"/>
      <c r="L16" s="2898"/>
      <c r="M16" s="2898"/>
      <c r="N16" s="2898"/>
      <c r="O16" s="2898"/>
      <c r="P16" s="2898"/>
      <c r="Q16" s="2899"/>
      <c r="R16" s="2767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191"/>
      <c r="D17" s="2896"/>
      <c r="E17" s="2891"/>
      <c r="F17" s="2888" t="s">
        <v>30</v>
      </c>
      <c r="G17" s="2889"/>
      <c r="H17" s="2888" t="s">
        <v>31</v>
      </c>
      <c r="I17" s="2889"/>
      <c r="J17" s="2888" t="s">
        <v>15</v>
      </c>
      <c r="K17" s="2889"/>
      <c r="L17" s="2888" t="s">
        <v>32</v>
      </c>
      <c r="M17" s="2889"/>
      <c r="N17" s="2888" t="s">
        <v>33</v>
      </c>
      <c r="O17" s="2889"/>
      <c r="P17" s="2888" t="s">
        <v>34</v>
      </c>
      <c r="Q17" s="2894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198"/>
      <c r="B18" s="2198"/>
      <c r="C18" s="1785" t="s">
        <v>17</v>
      </c>
      <c r="D18" s="1793" t="s">
        <v>18</v>
      </c>
      <c r="E18" s="1787" t="s">
        <v>19</v>
      </c>
      <c r="F18" s="1788" t="s">
        <v>18</v>
      </c>
      <c r="G18" s="1787" t="s">
        <v>19</v>
      </c>
      <c r="H18" s="1788" t="s">
        <v>18</v>
      </c>
      <c r="I18" s="1787" t="s">
        <v>19</v>
      </c>
      <c r="J18" s="1788" t="s">
        <v>18</v>
      </c>
      <c r="K18" s="1787" t="s">
        <v>19</v>
      </c>
      <c r="L18" s="1788" t="s">
        <v>18</v>
      </c>
      <c r="M18" s="1787" t="s">
        <v>19</v>
      </c>
      <c r="N18" s="1788" t="s">
        <v>18</v>
      </c>
      <c r="O18" s="1787" t="s">
        <v>19</v>
      </c>
      <c r="P18" s="1788" t="s">
        <v>18</v>
      </c>
      <c r="Q18" s="1832" t="s">
        <v>19</v>
      </c>
      <c r="R18" s="2891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888" t="s">
        <v>35</v>
      </c>
      <c r="B19" s="2889"/>
      <c r="C19" s="1799">
        <f>SUM(D19+E19)</f>
        <v>0</v>
      </c>
      <c r="D19" s="1800">
        <f>SUM(F19+H19+J19+L19+N19+P19)</f>
        <v>0</v>
      </c>
      <c r="E19" s="1833">
        <f>SUM(G19+I19+K19+M19+O19+Q19)</f>
        <v>0</v>
      </c>
      <c r="F19" s="1829"/>
      <c r="G19" s="1834"/>
      <c r="H19" s="1829"/>
      <c r="I19" s="1834"/>
      <c r="J19" s="1829"/>
      <c r="K19" s="1834"/>
      <c r="L19" s="1829"/>
      <c r="M19" s="1834"/>
      <c r="N19" s="1835"/>
      <c r="O19" s="1834"/>
      <c r="P19" s="1835"/>
      <c r="Q19" s="1836"/>
      <c r="R19" s="1830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895" t="s">
        <v>36</v>
      </c>
      <c r="B20" s="1777" t="s">
        <v>22</v>
      </c>
      <c r="C20" s="1772">
        <f>SUM(D20+E20)</f>
        <v>0</v>
      </c>
      <c r="D20" s="71">
        <f t="shared" ref="D20:E35" si="1">SUM(F20+H20+J20+L20+N20+P20)</f>
        <v>0</v>
      </c>
      <c r="E20" s="1796">
        <f t="shared" si="1"/>
        <v>0</v>
      </c>
      <c r="F20" s="1601"/>
      <c r="G20" s="73"/>
      <c r="H20" s="1601"/>
      <c r="I20" s="73"/>
      <c r="J20" s="1601"/>
      <c r="K20" s="73"/>
      <c r="L20" s="1601"/>
      <c r="M20" s="73"/>
      <c r="N20" s="1610"/>
      <c r="O20" s="73"/>
      <c r="P20" s="1610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1666" t="s">
        <v>37</v>
      </c>
      <c r="C21" s="1618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1628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198"/>
      <c r="B23" s="1629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895" t="s">
        <v>40</v>
      </c>
      <c r="B24" s="1777" t="s">
        <v>41</v>
      </c>
      <c r="C24" s="1772">
        <f t="shared" si="2"/>
        <v>0</v>
      </c>
      <c r="D24" s="71">
        <f t="shared" si="1"/>
        <v>0</v>
      </c>
      <c r="E24" s="1796">
        <f t="shared" si="1"/>
        <v>0</v>
      </c>
      <c r="F24" s="1773"/>
      <c r="G24" s="96"/>
      <c r="H24" s="1773"/>
      <c r="I24" s="96"/>
      <c r="J24" s="1773"/>
      <c r="K24" s="96"/>
      <c r="L24" s="1773"/>
      <c r="M24" s="96"/>
      <c r="N24" s="1798"/>
      <c r="O24" s="96"/>
      <c r="P24" s="1798"/>
      <c r="Q24" s="98"/>
      <c r="R24" s="1801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1645" t="s">
        <v>42</v>
      </c>
      <c r="C25" s="1618">
        <f t="shared" si="2"/>
        <v>0</v>
      </c>
      <c r="D25" s="80">
        <f t="shared" si="1"/>
        <v>0</v>
      </c>
      <c r="E25" s="473">
        <f t="shared" si="1"/>
        <v>0</v>
      </c>
      <c r="F25" s="1601"/>
      <c r="G25" s="73"/>
      <c r="H25" s="1601"/>
      <c r="I25" s="73"/>
      <c r="J25" s="1601"/>
      <c r="K25" s="73"/>
      <c r="L25" s="1601"/>
      <c r="M25" s="73"/>
      <c r="N25" s="1610"/>
      <c r="O25" s="73"/>
      <c r="P25" s="1610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1645" t="s">
        <v>43</v>
      </c>
      <c r="C26" s="1618">
        <f t="shared" si="2"/>
        <v>0</v>
      </c>
      <c r="D26" s="80">
        <f t="shared" si="1"/>
        <v>0</v>
      </c>
      <c r="E26" s="473">
        <f t="shared" si="1"/>
        <v>0</v>
      </c>
      <c r="F26" s="1601"/>
      <c r="G26" s="73"/>
      <c r="H26" s="1601"/>
      <c r="I26" s="73"/>
      <c r="J26" s="1601"/>
      <c r="K26" s="73"/>
      <c r="L26" s="1601"/>
      <c r="M26" s="73"/>
      <c r="N26" s="1610"/>
      <c r="O26" s="73"/>
      <c r="P26" s="1610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1646" t="s">
        <v>44</v>
      </c>
      <c r="C27" s="1647">
        <f t="shared" si="2"/>
        <v>0</v>
      </c>
      <c r="D27" s="102">
        <f t="shared" si="1"/>
        <v>0</v>
      </c>
      <c r="E27" s="476">
        <f t="shared" si="1"/>
        <v>0</v>
      </c>
      <c r="F27" s="1601"/>
      <c r="G27" s="73"/>
      <c r="H27" s="1601"/>
      <c r="I27" s="73"/>
      <c r="J27" s="1601"/>
      <c r="K27" s="73"/>
      <c r="L27" s="1601"/>
      <c r="M27" s="73"/>
      <c r="N27" s="1610"/>
      <c r="O27" s="73"/>
      <c r="P27" s="1610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1646" t="s">
        <v>45</v>
      </c>
      <c r="C28" s="1647">
        <f t="shared" si="2"/>
        <v>0</v>
      </c>
      <c r="D28" s="102">
        <f t="shared" si="1"/>
        <v>0</v>
      </c>
      <c r="E28" s="476">
        <f t="shared" si="1"/>
        <v>0</v>
      </c>
      <c r="F28" s="1601"/>
      <c r="G28" s="73"/>
      <c r="H28" s="1601"/>
      <c r="I28" s="73"/>
      <c r="J28" s="1601"/>
      <c r="K28" s="73"/>
      <c r="L28" s="1601"/>
      <c r="M28" s="73"/>
      <c r="N28" s="1610"/>
      <c r="O28" s="73"/>
      <c r="P28" s="1610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1646" t="s">
        <v>46</v>
      </c>
      <c r="C29" s="1647">
        <f>SUM(D29:E29)</f>
        <v>0</v>
      </c>
      <c r="D29" s="102">
        <f t="shared" si="1"/>
        <v>0</v>
      </c>
      <c r="E29" s="476">
        <f t="shared" si="1"/>
        <v>0</v>
      </c>
      <c r="F29" s="1601"/>
      <c r="G29" s="73"/>
      <c r="H29" s="1601"/>
      <c r="I29" s="73"/>
      <c r="J29" s="1601"/>
      <c r="K29" s="73"/>
      <c r="L29" s="1601"/>
      <c r="M29" s="73"/>
      <c r="N29" s="1610"/>
      <c r="O29" s="73"/>
      <c r="P29" s="1610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1646" t="s">
        <v>47</v>
      </c>
      <c r="C30" s="1647">
        <f>SUM(D30:E30)</f>
        <v>0</v>
      </c>
      <c r="D30" s="80">
        <f t="shared" si="1"/>
        <v>0</v>
      </c>
      <c r="E30" s="473">
        <f t="shared" si="1"/>
        <v>0</v>
      </c>
      <c r="F30" s="1601"/>
      <c r="G30" s="73"/>
      <c r="H30" s="1601"/>
      <c r="I30" s="73"/>
      <c r="J30" s="1601"/>
      <c r="K30" s="73"/>
      <c r="L30" s="1601"/>
      <c r="M30" s="73"/>
      <c r="N30" s="1610"/>
      <c r="O30" s="73"/>
      <c r="P30" s="1610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1646" t="s">
        <v>48</v>
      </c>
      <c r="C31" s="1618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1628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895" t="s">
        <v>54</v>
      </c>
      <c r="B38" s="1837" t="s">
        <v>37</v>
      </c>
      <c r="C38" s="1799">
        <f t="shared" si="3"/>
        <v>0</v>
      </c>
      <c r="D38" s="1800">
        <f t="shared" si="4"/>
        <v>0</v>
      </c>
      <c r="E38" s="1796">
        <f t="shared" si="4"/>
        <v>0</v>
      </c>
      <c r="F38" s="1773"/>
      <c r="G38" s="96"/>
      <c r="H38" s="1773"/>
      <c r="I38" s="96"/>
      <c r="J38" s="1773"/>
      <c r="K38" s="96"/>
      <c r="L38" s="1773"/>
      <c r="M38" s="96"/>
      <c r="N38" s="1773"/>
      <c r="O38" s="96"/>
      <c r="P38" s="1798"/>
      <c r="Q38" s="98"/>
      <c r="R38" s="1801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1628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198"/>
      <c r="B40" s="1629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1838" t="s">
        <v>55</v>
      </c>
      <c r="B41" s="1838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8"/>
      <c r="Q41" s="1838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892" t="s">
        <v>56</v>
      </c>
      <c r="B42" s="2767"/>
      <c r="C42" s="2892" t="s">
        <v>27</v>
      </c>
      <c r="D42" s="2554"/>
      <c r="E42" s="2767"/>
      <c r="F42" s="2897" t="s">
        <v>28</v>
      </c>
      <c r="G42" s="2898"/>
      <c r="H42" s="2898"/>
      <c r="I42" s="2898"/>
      <c r="J42" s="2898"/>
      <c r="K42" s="2898"/>
      <c r="L42" s="2898"/>
      <c r="M42" s="2898"/>
      <c r="N42" s="2898"/>
      <c r="O42" s="2898"/>
      <c r="P42" s="2898"/>
      <c r="Q42" s="2900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191"/>
      <c r="D43" s="2896"/>
      <c r="E43" s="2891"/>
      <c r="F43" s="2888" t="s">
        <v>30</v>
      </c>
      <c r="G43" s="2889"/>
      <c r="H43" s="2888" t="s">
        <v>31</v>
      </c>
      <c r="I43" s="2889"/>
      <c r="J43" s="2888" t="s">
        <v>15</v>
      </c>
      <c r="K43" s="2889"/>
      <c r="L43" s="2888" t="s">
        <v>32</v>
      </c>
      <c r="M43" s="2889"/>
      <c r="N43" s="2888" t="s">
        <v>33</v>
      </c>
      <c r="O43" s="2889"/>
      <c r="P43" s="2888" t="s">
        <v>34</v>
      </c>
      <c r="Q43" s="2889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191"/>
      <c r="B44" s="2891"/>
      <c r="C44" s="1785" t="s">
        <v>17</v>
      </c>
      <c r="D44" s="1793" t="s">
        <v>18</v>
      </c>
      <c r="E44" s="1794" t="s">
        <v>19</v>
      </c>
      <c r="F44" s="1788" t="s">
        <v>18</v>
      </c>
      <c r="G44" s="1635" t="s">
        <v>19</v>
      </c>
      <c r="H44" s="1788" t="s">
        <v>18</v>
      </c>
      <c r="I44" s="1635" t="s">
        <v>19</v>
      </c>
      <c r="J44" s="1788" t="s">
        <v>18</v>
      </c>
      <c r="K44" s="1635" t="s">
        <v>19</v>
      </c>
      <c r="L44" s="1788" t="s">
        <v>18</v>
      </c>
      <c r="M44" s="1635" t="s">
        <v>19</v>
      </c>
      <c r="N44" s="1788" t="s">
        <v>18</v>
      </c>
      <c r="O44" s="1635" t="s">
        <v>19</v>
      </c>
      <c r="P44" s="1788" t="s">
        <v>18</v>
      </c>
      <c r="Q44" s="1635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903" t="s">
        <v>37</v>
      </c>
      <c r="B45" s="2904"/>
      <c r="C45" s="1778">
        <f>SUM(D45+E45)</f>
        <v>0</v>
      </c>
      <c r="D45" s="132">
        <f t="shared" ref="D45:E48" si="5">SUM(F45+H45+J45+L45+N45+P45)</f>
        <v>0</v>
      </c>
      <c r="E45" s="1810">
        <f t="shared" si="5"/>
        <v>0</v>
      </c>
      <c r="F45" s="1773"/>
      <c r="G45" s="1801"/>
      <c r="H45" s="1773"/>
      <c r="I45" s="1801"/>
      <c r="J45" s="1773"/>
      <c r="K45" s="96"/>
      <c r="L45" s="1773"/>
      <c r="M45" s="96"/>
      <c r="N45" s="1798"/>
      <c r="O45" s="96"/>
      <c r="P45" s="1798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IF(C45&lt;&gt;[8]A05!C89,"*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1651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1601"/>
      <c r="I46" s="253"/>
      <c r="J46" s="1601"/>
      <c r="K46" s="73"/>
      <c r="L46" s="1601"/>
      <c r="M46" s="73"/>
      <c r="N46" s="1610"/>
      <c r="O46" s="73"/>
      <c r="P46" s="1610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IF(C46&lt;&gt;[8]A05!C90,"*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IF(C47&lt;&gt;[8]A05!C91,"*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905" t="s">
        <v>57</v>
      </c>
      <c r="B48" s="2906"/>
      <c r="C48" s="1839">
        <f>SUM(D48:E48)</f>
        <v>0</v>
      </c>
      <c r="D48" s="1840">
        <f t="shared" si="5"/>
        <v>0</v>
      </c>
      <c r="E48" s="1790">
        <f t="shared" si="5"/>
        <v>0</v>
      </c>
      <c r="F48" s="1829"/>
      <c r="G48" s="1830"/>
      <c r="H48" s="1829"/>
      <c r="I48" s="1830"/>
      <c r="J48" s="1829"/>
      <c r="K48" s="1834"/>
      <c r="L48" s="1829"/>
      <c r="M48" s="1834"/>
      <c r="N48" s="1835"/>
      <c r="O48" s="1834"/>
      <c r="P48" s="1835"/>
      <c r="Q48" s="183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IF(C48&lt;&gt;[8]A05!C92,"*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1775" t="s">
        <v>58</v>
      </c>
      <c r="B49" s="1776"/>
      <c r="C49" s="1776"/>
      <c r="D49" s="1776"/>
      <c r="E49" s="1776"/>
      <c r="F49" s="1776"/>
      <c r="G49" s="1776"/>
      <c r="H49" s="1776"/>
      <c r="I49" s="177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907" t="s">
        <v>21</v>
      </c>
      <c r="B50" s="2908"/>
      <c r="C50" s="2892" t="s">
        <v>5</v>
      </c>
      <c r="D50" s="2554"/>
      <c r="E50" s="2767"/>
      <c r="F50" s="2890" t="s">
        <v>28</v>
      </c>
      <c r="G50" s="2890"/>
      <c r="H50" s="2890"/>
      <c r="I50" s="289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191"/>
      <c r="D51" s="2896"/>
      <c r="E51" s="2891"/>
      <c r="F51" s="2888" t="s">
        <v>8</v>
      </c>
      <c r="G51" s="2889"/>
      <c r="H51" s="2888" t="s">
        <v>9</v>
      </c>
      <c r="I51" s="288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224"/>
      <c r="B52" s="2909"/>
      <c r="C52" s="1785" t="s">
        <v>17</v>
      </c>
      <c r="D52" s="1793" t="s">
        <v>18</v>
      </c>
      <c r="E52" s="1794" t="s">
        <v>19</v>
      </c>
      <c r="F52" s="1788" t="s">
        <v>18</v>
      </c>
      <c r="G52" s="1787" t="s">
        <v>19</v>
      </c>
      <c r="H52" s="1788" t="s">
        <v>18</v>
      </c>
      <c r="I52" s="1787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901" t="s">
        <v>59</v>
      </c>
      <c r="B53" s="2902"/>
      <c r="C53" s="1841">
        <f>SUM(D53+E53)</f>
        <v>0</v>
      </c>
      <c r="D53" s="1842">
        <f t="shared" ref="D53:E56" si="6">SUM(F53+H53)</f>
        <v>0</v>
      </c>
      <c r="E53" s="1833">
        <f t="shared" si="6"/>
        <v>0</v>
      </c>
      <c r="F53" s="1789">
        <f>SUM(F54:F56)</f>
        <v>0</v>
      </c>
      <c r="G53" s="1790">
        <f>SUM(G54:G56)</f>
        <v>0</v>
      </c>
      <c r="H53" s="1791">
        <f>SUM(H54:H56)</f>
        <v>0</v>
      </c>
      <c r="I53" s="1792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829" t="s">
        <v>22</v>
      </c>
      <c r="B54" s="2395"/>
      <c r="C54" s="1660">
        <f>SUM(D54+E54)</f>
        <v>0</v>
      </c>
      <c r="D54" s="150">
        <f t="shared" si="6"/>
        <v>0</v>
      </c>
      <c r="E54" s="473">
        <f t="shared" si="6"/>
        <v>0</v>
      </c>
      <c r="F54" s="1601"/>
      <c r="G54" s="253"/>
      <c r="H54" s="1610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1775" t="s">
        <v>62</v>
      </c>
      <c r="B57" s="1776"/>
      <c r="C57" s="1776"/>
      <c r="D57" s="1776"/>
      <c r="E57" s="1776"/>
      <c r="F57" s="1776"/>
      <c r="G57" s="1776"/>
      <c r="H57" s="1776"/>
      <c r="I57" s="1776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892" t="s">
        <v>63</v>
      </c>
      <c r="B58" s="2554"/>
      <c r="C58" s="2892" t="s">
        <v>64</v>
      </c>
      <c r="D58" s="2554"/>
      <c r="E58" s="2767"/>
      <c r="F58" s="2888" t="s">
        <v>65</v>
      </c>
      <c r="G58" s="2893"/>
      <c r="H58" s="2893"/>
      <c r="I58" s="2893"/>
      <c r="J58" s="2893"/>
      <c r="K58" s="2893"/>
      <c r="L58" s="2893"/>
      <c r="M58" s="2893"/>
      <c r="N58" s="2893"/>
      <c r="O58" s="2894"/>
      <c r="P58" s="2910" t="s">
        <v>66</v>
      </c>
      <c r="Q58" s="2767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191"/>
      <c r="D59" s="2896"/>
      <c r="E59" s="2891"/>
      <c r="F59" s="2888" t="s">
        <v>68</v>
      </c>
      <c r="G59" s="2889"/>
      <c r="H59" s="2893" t="s">
        <v>69</v>
      </c>
      <c r="I59" s="2889"/>
      <c r="J59" s="2893" t="s">
        <v>70</v>
      </c>
      <c r="K59" s="2893"/>
      <c r="L59" s="2888" t="s">
        <v>71</v>
      </c>
      <c r="M59" s="2889"/>
      <c r="N59" s="2888" t="s">
        <v>72</v>
      </c>
      <c r="O59" s="2894"/>
      <c r="P59" s="2230"/>
      <c r="Q59" s="237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191"/>
      <c r="B60" s="2896"/>
      <c r="C60" s="1788" t="s">
        <v>17</v>
      </c>
      <c r="D60" s="1793" t="s">
        <v>18</v>
      </c>
      <c r="E60" s="1787" t="s">
        <v>19</v>
      </c>
      <c r="F60" s="1788" t="s">
        <v>18</v>
      </c>
      <c r="G60" s="1787" t="s">
        <v>19</v>
      </c>
      <c r="H60" s="1788" t="s">
        <v>18</v>
      </c>
      <c r="I60" s="1787" t="s">
        <v>19</v>
      </c>
      <c r="J60" s="1788" t="s">
        <v>18</v>
      </c>
      <c r="K60" s="1823" t="s">
        <v>19</v>
      </c>
      <c r="L60" s="1788" t="s">
        <v>18</v>
      </c>
      <c r="M60" s="1787" t="s">
        <v>19</v>
      </c>
      <c r="N60" s="1788" t="s">
        <v>18</v>
      </c>
      <c r="O60" s="1832" t="s">
        <v>19</v>
      </c>
      <c r="P60" s="2911"/>
      <c r="Q60" s="2891"/>
      <c r="R60" s="3"/>
      <c r="S60" s="3"/>
      <c r="T60" s="3"/>
      <c r="U60" s="3"/>
      <c r="V60" s="3"/>
      <c r="W60" s="3"/>
      <c r="X60" s="3"/>
      <c r="Y60" s="3"/>
      <c r="Z60" s="3"/>
      <c r="AA60" s="1779"/>
      <c r="AB60" s="1780"/>
    </row>
    <row r="61" spans="1:130" ht="16.350000000000001" customHeight="1" x14ac:dyDescent="0.25">
      <c r="A61" s="2905" t="s">
        <v>73</v>
      </c>
      <c r="B61" s="2906"/>
      <c r="C61" s="1841">
        <f t="shared" ref="C61:C67" si="7">SUM(D61+E61)</f>
        <v>0</v>
      </c>
      <c r="D61" s="1842">
        <f>SUM(F61+H61+J61+L61+N61)</f>
        <v>0</v>
      </c>
      <c r="E61" s="1833">
        <f>SUM(G61+I61+K61+M61+O61)</f>
        <v>0</v>
      </c>
      <c r="F61" s="1829"/>
      <c r="G61" s="1834"/>
      <c r="H61" s="1843"/>
      <c r="I61" s="1834"/>
      <c r="J61" s="1843"/>
      <c r="K61" s="1844"/>
      <c r="L61" s="1829"/>
      <c r="M61" s="1834"/>
      <c r="N61" s="1829"/>
      <c r="O61" s="1836"/>
      <c r="P61" s="1804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1845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836" t="s">
        <v>74</v>
      </c>
      <c r="B62" s="2836"/>
      <c r="C62" s="1618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1601"/>
      <c r="G62" s="73"/>
      <c r="H62" s="160"/>
      <c r="I62" s="73"/>
      <c r="J62" s="160"/>
      <c r="K62" s="161"/>
      <c r="L62" s="1667"/>
      <c r="M62" s="163"/>
      <c r="N62" s="1667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1846"/>
      <c r="AB62" s="1845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1846"/>
      <c r="AB63" s="1845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1669"/>
      <c r="G64" s="1670"/>
      <c r="H64" s="176"/>
      <c r="I64" s="1670"/>
      <c r="J64" s="176"/>
      <c r="K64" s="1672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1847"/>
      <c r="AB64" s="1845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1618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1848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1781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1849">
        <f t="shared" si="7"/>
        <v>0</v>
      </c>
      <c r="D66" s="89">
        <f t="shared" ref="D66:D67" si="12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1848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1781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673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612"/>
      <c r="M67" s="1782"/>
      <c r="N67" s="193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1781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850"/>
      <c r="V68" s="1850"/>
      <c r="W68" s="1850"/>
      <c r="X68" s="1850"/>
      <c r="Y68" s="1850"/>
      <c r="Z68" s="1847"/>
      <c r="AA68" s="1847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1847"/>
      <c r="V69" s="1847"/>
      <c r="W69" s="1847"/>
      <c r="X69" s="1847"/>
      <c r="Y69" s="1847"/>
      <c r="Z69" s="1847"/>
      <c r="AA69" s="1847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912" t="s">
        <v>82</v>
      </c>
      <c r="B70" s="2912"/>
      <c r="C70" s="2912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1847"/>
      <c r="S70" s="1847"/>
      <c r="T70" s="1847"/>
      <c r="U70" s="1847"/>
      <c r="V70" s="1847"/>
      <c r="W70" s="1847"/>
      <c r="X70" s="1847"/>
      <c r="Y70" s="1847"/>
      <c r="Z70" s="1847"/>
      <c r="AA70" s="1847"/>
    </row>
    <row r="71" spans="1:130" ht="16.350000000000001" customHeight="1" x14ac:dyDescent="0.25">
      <c r="A71" s="2198"/>
      <c r="B71" s="2198"/>
      <c r="C71" s="2198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1847"/>
      <c r="S71" s="1847"/>
      <c r="T71" s="1847"/>
      <c r="U71" s="1847"/>
      <c r="V71" s="1847"/>
      <c r="W71" s="1847"/>
      <c r="X71" s="1847"/>
      <c r="Y71" s="1847"/>
      <c r="Z71" s="1847"/>
      <c r="AA71" s="1847"/>
    </row>
    <row r="72" spans="1:130" ht="16.350000000000001" customHeight="1" x14ac:dyDescent="0.25">
      <c r="A72" s="2913" t="s">
        <v>64</v>
      </c>
      <c r="B72" s="2913"/>
      <c r="C72" s="1851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1847"/>
      <c r="S72" s="1847"/>
      <c r="T72" s="1852"/>
      <c r="U72" s="1852"/>
      <c r="V72" s="1852"/>
      <c r="W72" s="1852"/>
      <c r="X72" s="1852"/>
      <c r="Y72" s="1852"/>
      <c r="Z72" s="1847"/>
      <c r="AA72" s="1847"/>
    </row>
    <row r="73" spans="1:130" ht="16.350000000000001" customHeight="1" x14ac:dyDescent="0.25">
      <c r="A73" s="2760" t="s">
        <v>83</v>
      </c>
      <c r="B73" s="2760"/>
      <c r="C73" s="1582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1847"/>
      <c r="S73" s="1847"/>
      <c r="T73" s="1852"/>
      <c r="U73" s="1852"/>
      <c r="V73" s="1852"/>
      <c r="W73" s="1852"/>
      <c r="X73" s="1852"/>
      <c r="Y73" s="1852"/>
      <c r="Z73" s="1847"/>
      <c r="AA73" s="1847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1847"/>
      <c r="S74" s="1847"/>
      <c r="T74" s="1852"/>
      <c r="U74" s="1852"/>
      <c r="V74" s="1852"/>
      <c r="W74" s="1852"/>
      <c r="X74" s="1852"/>
      <c r="Y74" s="1852"/>
      <c r="Z74" s="1847"/>
      <c r="AA74" s="1847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1847"/>
      <c r="S75" s="1847"/>
      <c r="T75" s="1852"/>
      <c r="U75" s="1852"/>
      <c r="V75" s="1852"/>
      <c r="W75" s="1852"/>
      <c r="X75" s="1852"/>
      <c r="Y75" s="1852"/>
      <c r="Z75" s="1847"/>
      <c r="AA75" s="1847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1847"/>
      <c r="S76" s="1847"/>
      <c r="T76" s="1852"/>
      <c r="U76" s="1852"/>
      <c r="V76" s="1852"/>
      <c r="W76" s="1852"/>
      <c r="X76" s="1852"/>
      <c r="Y76" s="1852"/>
      <c r="Z76" s="1847"/>
      <c r="AA76" s="1847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1847"/>
      <c r="S77" s="1847"/>
      <c r="T77" s="1847"/>
      <c r="U77" s="1852"/>
      <c r="V77" s="1852"/>
      <c r="W77" s="1852"/>
      <c r="X77" s="1852"/>
      <c r="Y77" s="1852"/>
      <c r="Z77" s="1847"/>
      <c r="AA77" s="1847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914" t="s">
        <v>87</v>
      </c>
      <c r="B78" s="2915"/>
      <c r="C78" s="1853" t="s">
        <v>88</v>
      </c>
      <c r="D78" s="1853" t="s">
        <v>38</v>
      </c>
      <c r="E78" s="1853" t="s">
        <v>89</v>
      </c>
      <c r="F78" s="1853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1847"/>
      <c r="S78" s="1847"/>
      <c r="T78" s="1847"/>
      <c r="U78" s="1852"/>
      <c r="V78" s="1852"/>
      <c r="W78" s="1852"/>
      <c r="X78" s="1852"/>
      <c r="Y78" s="1852"/>
      <c r="Z78" s="1847"/>
      <c r="AA78" s="1847"/>
      <c r="CG78" s="10">
        <v>0</v>
      </c>
    </row>
    <row r="79" spans="1:130" ht="21.75" customHeight="1" x14ac:dyDescent="0.25">
      <c r="A79" s="2916" t="s">
        <v>91</v>
      </c>
      <c r="B79" s="2917"/>
      <c r="C79" s="1783"/>
      <c r="D79" s="1783"/>
      <c r="E79" s="1783"/>
      <c r="F79" s="1783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1847"/>
      <c r="S79" s="1847"/>
      <c r="T79" s="1847"/>
      <c r="U79" s="1852"/>
      <c r="V79" s="1852"/>
      <c r="W79" s="1852"/>
      <c r="X79" s="1852"/>
      <c r="Y79" s="1852"/>
      <c r="Z79" s="1847"/>
      <c r="AA79" s="1847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244" t="s">
        <v>92</v>
      </c>
      <c r="B80" s="2918"/>
      <c r="C80" s="209"/>
      <c r="D80" s="209"/>
      <c r="E80" s="209"/>
      <c r="F80" s="209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847"/>
      <c r="S80" s="1847"/>
      <c r="T80" s="1847"/>
      <c r="U80" s="1847"/>
      <c r="V80" s="1847"/>
      <c r="W80" s="1847"/>
      <c r="X80" s="1847"/>
      <c r="Y80" s="1847"/>
      <c r="Z80" s="1847"/>
      <c r="AA80" s="1847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1854"/>
      <c r="J81" s="1855"/>
      <c r="K81" s="1854"/>
      <c r="L81" s="1847"/>
      <c r="M81" s="1847"/>
      <c r="N81" s="1847"/>
      <c r="O81" s="1847"/>
      <c r="P81" s="1856"/>
      <c r="Q81" s="1855"/>
      <c r="R81" s="1847"/>
      <c r="S81" s="1847"/>
      <c r="T81" s="1847"/>
      <c r="U81" s="1847"/>
      <c r="V81" s="1847"/>
      <c r="W81" s="1847"/>
      <c r="X81" s="1847"/>
      <c r="Y81" s="1847"/>
      <c r="Z81" s="1847"/>
      <c r="AA81" s="1847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921" t="s">
        <v>94</v>
      </c>
      <c r="B82" s="2922"/>
      <c r="C82" s="1858" t="s">
        <v>88</v>
      </c>
      <c r="D82" s="1859" t="s">
        <v>95</v>
      </c>
      <c r="E82" s="1859" t="s">
        <v>96</v>
      </c>
      <c r="F82" s="1859" t="s">
        <v>97</v>
      </c>
      <c r="G82" s="215"/>
      <c r="H82" s="215"/>
      <c r="I82" s="1860"/>
      <c r="J82" s="1860"/>
      <c r="K82" s="1854"/>
      <c r="L82" s="1847"/>
      <c r="M82" s="1847"/>
      <c r="N82" s="1847"/>
      <c r="O82" s="1847"/>
      <c r="P82" s="1847"/>
      <c r="Q82" s="1847"/>
      <c r="R82" s="17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922" t="s">
        <v>98</v>
      </c>
      <c r="B83" s="1784" t="s">
        <v>99</v>
      </c>
      <c r="C83" s="1783"/>
      <c r="D83" s="1861"/>
      <c r="E83" s="1783"/>
      <c r="F83" s="1783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862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37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1847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1582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1847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923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1847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1855"/>
      <c r="L87" s="1863"/>
      <c r="M87" s="1863"/>
      <c r="N87" s="1847"/>
      <c r="O87" s="1847"/>
      <c r="P87" s="1847"/>
      <c r="Q87" s="1847"/>
      <c r="R87" s="1847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924" t="s">
        <v>105</v>
      </c>
      <c r="B88" s="2922"/>
      <c r="C88" s="2914" t="s">
        <v>64</v>
      </c>
      <c r="D88" s="2926"/>
      <c r="E88" s="2915"/>
      <c r="F88" s="2914" t="s">
        <v>106</v>
      </c>
      <c r="G88" s="2915"/>
      <c r="H88" s="2914" t="s">
        <v>107</v>
      </c>
      <c r="I88" s="2915"/>
      <c r="J88" s="200"/>
      <c r="K88" s="1865"/>
      <c r="L88" s="1852"/>
      <c r="M88" s="1852"/>
      <c r="N88" s="1863"/>
      <c r="O88" s="1863"/>
      <c r="P88" s="1852"/>
      <c r="Q88" s="1852"/>
      <c r="R88" s="1847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259"/>
      <c r="B89" s="2925"/>
      <c r="C89" s="1866" t="s">
        <v>17</v>
      </c>
      <c r="D89" s="1867" t="s">
        <v>18</v>
      </c>
      <c r="E89" s="1868" t="s">
        <v>19</v>
      </c>
      <c r="F89" s="1869" t="s">
        <v>18</v>
      </c>
      <c r="G89" s="1868" t="s">
        <v>19</v>
      </c>
      <c r="H89" s="1869" t="s">
        <v>18</v>
      </c>
      <c r="I89" s="1868" t="s">
        <v>19</v>
      </c>
      <c r="J89" s="3"/>
      <c r="K89" s="200"/>
      <c r="L89" s="1852"/>
      <c r="M89" s="1852"/>
      <c r="N89" s="1852"/>
      <c r="O89" s="1863"/>
      <c r="P89" s="1863"/>
      <c r="Q89" s="1852"/>
      <c r="R89" s="1852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914" t="s">
        <v>64</v>
      </c>
      <c r="B90" s="2915"/>
      <c r="C90" s="1870">
        <f>SUM(C91:C95)</f>
        <v>0</v>
      </c>
      <c r="D90" s="1871">
        <f t="shared" ref="D90:I90" si="13">SUM(D91:D95)</f>
        <v>0</v>
      </c>
      <c r="E90" s="1872">
        <f t="shared" si="13"/>
        <v>0</v>
      </c>
      <c r="F90" s="1873">
        <f>SUM(F91:F95)</f>
        <v>0</v>
      </c>
      <c r="G90" s="1874">
        <f t="shared" si="13"/>
        <v>0</v>
      </c>
      <c r="H90" s="1873">
        <f t="shared" si="13"/>
        <v>0</v>
      </c>
      <c r="I90" s="1874">
        <f t="shared" si="13"/>
        <v>0</v>
      </c>
      <c r="J90" s="19"/>
      <c r="K90" s="19"/>
      <c r="L90" s="1856"/>
      <c r="M90" s="1852"/>
      <c r="N90" s="1852"/>
      <c r="O90" s="1863"/>
      <c r="P90" s="1863"/>
      <c r="Q90" s="1875"/>
      <c r="R90" s="1875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919" t="s">
        <v>22</v>
      </c>
      <c r="B91" s="2920"/>
      <c r="C91" s="1876">
        <f>SUM(D91+E91)</f>
        <v>0</v>
      </c>
      <c r="D91" s="1877">
        <f>SUM(F91+H91)</f>
        <v>0</v>
      </c>
      <c r="E91" s="1810">
        <f t="shared" ref="D91:E95" si="14">SUM(G91+I91)</f>
        <v>0</v>
      </c>
      <c r="F91" s="1878"/>
      <c r="G91" s="1801"/>
      <c r="H91" s="1878"/>
      <c r="I91" s="1801"/>
      <c r="J91" s="200"/>
      <c r="K91" s="200"/>
      <c r="L91" s="1879"/>
      <c r="M91" s="1879"/>
      <c r="N91" s="1879"/>
      <c r="O91" s="1880"/>
      <c r="P91" s="1880"/>
      <c r="Q91" s="1881"/>
      <c r="R91" s="1881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1882">
        <f>SUM(D92+E92)</f>
        <v>0</v>
      </c>
      <c r="D92" s="251">
        <f t="shared" si="14"/>
        <v>0</v>
      </c>
      <c r="E92" s="252">
        <f t="shared" si="14"/>
        <v>0</v>
      </c>
      <c r="F92" s="1438"/>
      <c r="G92" s="253"/>
      <c r="H92" s="1438"/>
      <c r="I92" s="253"/>
      <c r="J92" s="200"/>
      <c r="K92" s="200"/>
      <c r="L92" s="1879"/>
      <c r="M92" s="1879"/>
      <c r="N92" s="1879"/>
      <c r="O92" s="1880"/>
      <c r="P92" s="1880"/>
      <c r="Q92" s="1881"/>
      <c r="R92" s="1881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1882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1879"/>
      <c r="M93" s="1879"/>
      <c r="N93" s="1879"/>
      <c r="O93" s="1880"/>
      <c r="P93" s="1880"/>
      <c r="Q93" s="1881"/>
      <c r="R93" s="1881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419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1852"/>
      <c r="M94" s="1852"/>
      <c r="N94" s="1852"/>
      <c r="O94" s="1863"/>
      <c r="P94" s="1863"/>
      <c r="Q94" s="1875"/>
      <c r="R94" s="1875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1852"/>
      <c r="M95" s="1852"/>
      <c r="N95" s="1852"/>
      <c r="O95" s="1863"/>
      <c r="P95" s="1863"/>
      <c r="Q95" s="1875"/>
      <c r="R95" s="1875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267" t="s">
        <v>111</v>
      </c>
      <c r="B97" s="2267"/>
      <c r="C97" s="2267"/>
      <c r="D97" s="2267"/>
      <c r="E97" s="2267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928" t="s">
        <v>112</v>
      </c>
      <c r="B98" s="2908"/>
      <c r="C98" s="2921" t="s">
        <v>113</v>
      </c>
      <c r="D98" s="2554"/>
      <c r="E98" s="2767"/>
      <c r="F98" s="2932" t="s">
        <v>28</v>
      </c>
      <c r="G98" s="2933"/>
      <c r="H98" s="2933"/>
      <c r="I98" s="2933"/>
      <c r="J98" s="2933"/>
      <c r="K98" s="2933"/>
      <c r="L98" s="2933"/>
      <c r="M98" s="2933"/>
      <c r="N98" s="2933"/>
      <c r="O98" s="2933"/>
      <c r="P98" s="2933"/>
      <c r="Q98" s="2933"/>
      <c r="R98" s="2933"/>
      <c r="S98" s="2933"/>
      <c r="T98" s="2933"/>
      <c r="U98" s="2934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403"/>
      <c r="C99" s="2931"/>
      <c r="D99" s="2259"/>
      <c r="E99" s="2925"/>
      <c r="F99" s="2914" t="s">
        <v>114</v>
      </c>
      <c r="G99" s="2926"/>
      <c r="H99" s="2914" t="s">
        <v>115</v>
      </c>
      <c r="I99" s="2915"/>
      <c r="J99" s="2914" t="s">
        <v>116</v>
      </c>
      <c r="K99" s="2915"/>
      <c r="L99" s="2914" t="s">
        <v>117</v>
      </c>
      <c r="M99" s="2915"/>
      <c r="N99" s="2914" t="s">
        <v>118</v>
      </c>
      <c r="O99" s="2915"/>
      <c r="P99" s="2914" t="s">
        <v>119</v>
      </c>
      <c r="Q99" s="2915"/>
      <c r="R99" s="2914" t="s">
        <v>120</v>
      </c>
      <c r="S99" s="2915"/>
      <c r="T99" s="2914" t="s">
        <v>121</v>
      </c>
      <c r="U99" s="2915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929"/>
      <c r="B100" s="2930"/>
      <c r="C100" s="1866" t="s">
        <v>17</v>
      </c>
      <c r="D100" s="1883" t="s">
        <v>18</v>
      </c>
      <c r="E100" s="1884" t="s">
        <v>19</v>
      </c>
      <c r="F100" s="1869" t="s">
        <v>18</v>
      </c>
      <c r="G100" s="1634" t="s">
        <v>19</v>
      </c>
      <c r="H100" s="1869" t="s">
        <v>18</v>
      </c>
      <c r="I100" s="1635" t="s">
        <v>19</v>
      </c>
      <c r="J100" s="1869" t="s">
        <v>18</v>
      </c>
      <c r="K100" s="1635" t="s">
        <v>19</v>
      </c>
      <c r="L100" s="1869" t="s">
        <v>18</v>
      </c>
      <c r="M100" s="1635" t="s">
        <v>19</v>
      </c>
      <c r="N100" s="1869" t="s">
        <v>18</v>
      </c>
      <c r="O100" s="1635" t="s">
        <v>19</v>
      </c>
      <c r="P100" s="1869" t="s">
        <v>18</v>
      </c>
      <c r="Q100" s="1635" t="s">
        <v>19</v>
      </c>
      <c r="R100" s="1869" t="s">
        <v>18</v>
      </c>
      <c r="S100" s="1635" t="s">
        <v>19</v>
      </c>
      <c r="T100" s="1869" t="s">
        <v>18</v>
      </c>
      <c r="U100" s="1635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927" t="s">
        <v>122</v>
      </c>
      <c r="B101" s="2927"/>
      <c r="C101" s="1795">
        <f>SUM(D101+E101)</f>
        <v>0</v>
      </c>
      <c r="D101" s="44">
        <f>+H101+J101+L101+N101+P101+R101+T101</f>
        <v>0</v>
      </c>
      <c r="E101" s="1885">
        <f>+I101+K101+M101+O101+Q101+S101+U101</f>
        <v>0</v>
      </c>
      <c r="F101" s="1797"/>
      <c r="G101" s="1886"/>
      <c r="H101" s="1773"/>
      <c r="I101" s="96"/>
      <c r="J101" s="1773"/>
      <c r="K101" s="96"/>
      <c r="L101" s="1773"/>
      <c r="M101" s="96"/>
      <c r="N101" s="1773"/>
      <c r="O101" s="96"/>
      <c r="P101" s="1798"/>
      <c r="Q101" s="96"/>
      <c r="R101" s="1798"/>
      <c r="S101" s="96"/>
      <c r="T101" s="1798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974"/>
      <c r="L106" s="285"/>
      <c r="M106" s="974"/>
      <c r="N106" s="285"/>
      <c r="O106" s="974"/>
      <c r="P106" s="479"/>
      <c r="Q106" s="974"/>
      <c r="R106" s="479"/>
      <c r="S106" s="974"/>
      <c r="T106" s="479"/>
      <c r="U106" s="974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912" t="s">
        <v>128</v>
      </c>
      <c r="B107" s="1887" t="s">
        <v>129</v>
      </c>
      <c r="C107" s="1888">
        <f t="shared" si="15"/>
        <v>0</v>
      </c>
      <c r="D107" s="1889">
        <f>SUM(F107+H107+J107+L107+N107+P107+R107+T107)</f>
        <v>0</v>
      </c>
      <c r="E107" s="1885">
        <f>SUM(G107+I107+K107+M107+O107+Q107+S107+U107)</f>
        <v>0</v>
      </c>
      <c r="F107" s="1773"/>
      <c r="G107" s="1890"/>
      <c r="H107" s="1773"/>
      <c r="I107" s="1891"/>
      <c r="J107" s="1773"/>
      <c r="K107" s="96"/>
      <c r="L107" s="1773"/>
      <c r="M107" s="96"/>
      <c r="N107" s="1773"/>
      <c r="O107" s="1891"/>
      <c r="P107" s="1773"/>
      <c r="Q107" s="1891"/>
      <c r="R107" s="1773"/>
      <c r="S107" s="1891"/>
      <c r="T107" s="1773"/>
      <c r="U107" s="1891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923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296" t="s">
        <v>132</v>
      </c>
      <c r="B110" s="296"/>
      <c r="C110" s="296"/>
      <c r="D110" s="296"/>
      <c r="E110" s="296"/>
      <c r="F110" s="297"/>
      <c r="G110" s="297"/>
      <c r="H110" s="297"/>
      <c r="I110" s="298"/>
      <c r="J110" s="299"/>
      <c r="K110" s="299"/>
      <c r="L110" s="300"/>
      <c r="M110" s="301"/>
      <c r="N110" s="302"/>
      <c r="O110" s="297"/>
      <c r="P110" s="302"/>
      <c r="Q110" s="1802"/>
      <c r="R110" s="304"/>
      <c r="S110" s="304"/>
      <c r="T110" s="302"/>
      <c r="U110" s="302"/>
      <c r="V110" s="302"/>
      <c r="W110" s="297"/>
      <c r="X110" s="302"/>
      <c r="Y110" s="297"/>
      <c r="Z110" s="305"/>
      <c r="AA110" s="306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374"/>
      <c r="F111" s="2286" t="s">
        <v>28</v>
      </c>
      <c r="G111" s="2286"/>
      <c r="H111" s="2286"/>
      <c r="I111" s="2286"/>
      <c r="J111" s="2286"/>
      <c r="K111" s="2286"/>
      <c r="L111" s="2286"/>
      <c r="M111" s="2286"/>
      <c r="N111" s="2286"/>
      <c r="O111" s="2286"/>
      <c r="P111" s="2286"/>
      <c r="Q111" s="2286"/>
      <c r="R111" s="2286"/>
      <c r="S111" s="2286"/>
      <c r="T111" s="2287"/>
      <c r="U111" s="2287"/>
      <c r="V111" s="2286"/>
      <c r="W111" s="2286"/>
      <c r="X111" s="2286"/>
      <c r="Y111" s="2286"/>
      <c r="Z111" s="2286"/>
      <c r="AA111" s="2909"/>
    </row>
    <row r="112" spans="1:130" ht="16.350000000000001" customHeight="1" x14ac:dyDescent="0.25">
      <c r="A112" s="2379"/>
      <c r="B112" s="2379"/>
      <c r="C112" s="2191"/>
      <c r="D112" s="2259"/>
      <c r="E112" s="2891"/>
      <c r="F112" s="2926" t="s">
        <v>133</v>
      </c>
      <c r="G112" s="2915"/>
      <c r="H112" s="2914" t="s">
        <v>134</v>
      </c>
      <c r="I112" s="2915"/>
      <c r="J112" s="2914" t="s">
        <v>135</v>
      </c>
      <c r="K112" s="2915"/>
      <c r="L112" s="2926" t="s">
        <v>136</v>
      </c>
      <c r="M112" s="2915"/>
      <c r="N112" s="2914" t="s">
        <v>137</v>
      </c>
      <c r="O112" s="2915"/>
      <c r="P112" s="2914" t="s">
        <v>138</v>
      </c>
      <c r="Q112" s="2915"/>
      <c r="R112" s="2914" t="s">
        <v>139</v>
      </c>
      <c r="S112" s="2915"/>
      <c r="T112" s="2914" t="s">
        <v>140</v>
      </c>
      <c r="U112" s="2915"/>
      <c r="V112" s="2914" t="s">
        <v>141</v>
      </c>
      <c r="W112" s="2915"/>
      <c r="X112" s="2914" t="s">
        <v>142</v>
      </c>
      <c r="Y112" s="2915"/>
      <c r="Z112" s="2938" t="s">
        <v>143</v>
      </c>
      <c r="AA112" s="2939"/>
    </row>
    <row r="113" spans="1:28" ht="16.350000000000001" customHeight="1" x14ac:dyDescent="0.25">
      <c r="A113" s="2198"/>
      <c r="B113" s="2198"/>
      <c r="C113" s="1869" t="s">
        <v>17</v>
      </c>
      <c r="D113" s="1883" t="s">
        <v>18</v>
      </c>
      <c r="E113" s="1892" t="s">
        <v>19</v>
      </c>
      <c r="F113" s="1867" t="s">
        <v>18</v>
      </c>
      <c r="G113" s="1794" t="s">
        <v>19</v>
      </c>
      <c r="H113" s="1869" t="s">
        <v>18</v>
      </c>
      <c r="I113" s="1794" t="s">
        <v>19</v>
      </c>
      <c r="J113" s="1869" t="s">
        <v>18</v>
      </c>
      <c r="K113" s="1794" t="s">
        <v>19</v>
      </c>
      <c r="L113" s="1867" t="s">
        <v>18</v>
      </c>
      <c r="M113" s="1794" t="s">
        <v>19</v>
      </c>
      <c r="N113" s="1869" t="s">
        <v>18</v>
      </c>
      <c r="O113" s="1794" t="s">
        <v>19</v>
      </c>
      <c r="P113" s="1869" t="s">
        <v>18</v>
      </c>
      <c r="Q113" s="1794" t="s">
        <v>19</v>
      </c>
      <c r="R113" s="1869" t="s">
        <v>18</v>
      </c>
      <c r="S113" s="1853" t="s">
        <v>19</v>
      </c>
      <c r="T113" s="1869" t="s">
        <v>18</v>
      </c>
      <c r="U113" s="1794" t="s">
        <v>19</v>
      </c>
      <c r="V113" s="1869" t="s">
        <v>18</v>
      </c>
      <c r="W113" s="1794" t="s">
        <v>19</v>
      </c>
      <c r="X113" s="1869" t="s">
        <v>18</v>
      </c>
      <c r="Y113" s="1794" t="s">
        <v>19</v>
      </c>
      <c r="Z113" s="1893" t="s">
        <v>18</v>
      </c>
      <c r="AA113" s="309" t="s">
        <v>19</v>
      </c>
      <c r="AB113" s="480"/>
    </row>
    <row r="114" spans="1:28" ht="16.350000000000001" customHeight="1" x14ac:dyDescent="0.25">
      <c r="A114" s="2935" t="s">
        <v>144</v>
      </c>
      <c r="B114" s="1777" t="s">
        <v>145</v>
      </c>
      <c r="C114" s="1803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1894"/>
      <c r="G114" s="1891"/>
      <c r="H114" s="1773"/>
      <c r="I114" s="96"/>
      <c r="J114" s="1773"/>
      <c r="K114" s="96"/>
      <c r="L114" s="1895"/>
      <c r="M114" s="96"/>
      <c r="N114" s="1773"/>
      <c r="O114" s="96"/>
      <c r="P114" s="1773"/>
      <c r="Q114" s="96"/>
      <c r="R114" s="1773"/>
      <c r="S114" s="96"/>
      <c r="T114" s="1773"/>
      <c r="U114" s="96"/>
      <c r="V114" s="1798"/>
      <c r="W114" s="96"/>
      <c r="X114" s="1798"/>
      <c r="Y114" s="96"/>
      <c r="Z114" s="1890"/>
      <c r="AA114" s="316"/>
    </row>
    <row r="115" spans="1:28" ht="16.350000000000001" customHeight="1" x14ac:dyDescent="0.25">
      <c r="A115" s="2771"/>
      <c r="B115" s="1666" t="s">
        <v>146</v>
      </c>
      <c r="C115" s="1882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771"/>
      <c r="B116" s="1628" t="s">
        <v>147</v>
      </c>
      <c r="C116" s="1882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1628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1629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935" t="s">
        <v>150</v>
      </c>
      <c r="B119" s="1777" t="s">
        <v>145</v>
      </c>
      <c r="C119" s="1803">
        <f t="shared" si="18"/>
        <v>0</v>
      </c>
      <c r="D119" s="312">
        <f t="shared" si="20"/>
        <v>0</v>
      </c>
      <c r="E119" s="313">
        <f t="shared" si="19"/>
        <v>0</v>
      </c>
      <c r="F119" s="1894"/>
      <c r="G119" s="1891"/>
      <c r="H119" s="1773"/>
      <c r="I119" s="96"/>
      <c r="J119" s="1773"/>
      <c r="K119" s="96"/>
      <c r="L119" s="1895"/>
      <c r="M119" s="96"/>
      <c r="N119" s="1773"/>
      <c r="O119" s="96"/>
      <c r="P119" s="1773"/>
      <c r="Q119" s="96"/>
      <c r="R119" s="1773"/>
      <c r="S119" s="96"/>
      <c r="T119" s="1773"/>
      <c r="U119" s="96"/>
      <c r="V119" s="1798"/>
      <c r="W119" s="96"/>
      <c r="X119" s="1798"/>
      <c r="Y119" s="96"/>
      <c r="Z119" s="1890"/>
      <c r="AA119" s="316"/>
    </row>
    <row r="120" spans="1:28" ht="16.350000000000001" customHeight="1" x14ac:dyDescent="0.25">
      <c r="A120" s="2771"/>
      <c r="B120" s="1666" t="s">
        <v>146</v>
      </c>
      <c r="C120" s="1882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771"/>
      <c r="B121" s="1628" t="s">
        <v>147</v>
      </c>
      <c r="C121" s="1882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1628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1629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912" t="s">
        <v>151</v>
      </c>
      <c r="B124" s="1777" t="s">
        <v>145</v>
      </c>
      <c r="C124" s="1803">
        <f t="shared" si="18"/>
        <v>0</v>
      </c>
      <c r="D124" s="312">
        <f t="shared" si="20"/>
        <v>0</v>
      </c>
      <c r="E124" s="313">
        <f t="shared" si="19"/>
        <v>0</v>
      </c>
      <c r="F124" s="1894"/>
      <c r="G124" s="1891"/>
      <c r="H124" s="1773"/>
      <c r="I124" s="96"/>
      <c r="J124" s="1773"/>
      <c r="K124" s="96"/>
      <c r="L124" s="1895"/>
      <c r="M124" s="96"/>
      <c r="N124" s="1773"/>
      <c r="O124" s="96"/>
      <c r="P124" s="1773"/>
      <c r="Q124" s="96"/>
      <c r="R124" s="1773"/>
      <c r="S124" s="96"/>
      <c r="T124" s="1773"/>
      <c r="U124" s="96"/>
      <c r="V124" s="1798"/>
      <c r="W124" s="96"/>
      <c r="X124" s="1798"/>
      <c r="Y124" s="96"/>
      <c r="Z124" s="1890"/>
      <c r="AA124" s="316"/>
    </row>
    <row r="125" spans="1:28" ht="16.350000000000001" customHeight="1" x14ac:dyDescent="0.25">
      <c r="A125" s="2379"/>
      <c r="B125" s="1666" t="s">
        <v>146</v>
      </c>
      <c r="C125" s="1882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1628" t="s">
        <v>147</v>
      </c>
      <c r="C126" s="1882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1628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1629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935" t="s">
        <v>152</v>
      </c>
      <c r="B129" s="1777" t="s">
        <v>145</v>
      </c>
      <c r="C129" s="1803">
        <f t="shared" si="18"/>
        <v>0</v>
      </c>
      <c r="D129" s="312">
        <f t="shared" si="20"/>
        <v>0</v>
      </c>
      <c r="E129" s="313">
        <f t="shared" si="19"/>
        <v>0</v>
      </c>
      <c r="F129" s="1894"/>
      <c r="G129" s="1891"/>
      <c r="H129" s="1773"/>
      <c r="I129" s="96"/>
      <c r="J129" s="1773"/>
      <c r="K129" s="96"/>
      <c r="L129" s="1895"/>
      <c r="M129" s="96"/>
      <c r="N129" s="1773"/>
      <c r="O129" s="96"/>
      <c r="P129" s="1773"/>
      <c r="Q129" s="96"/>
      <c r="R129" s="1773"/>
      <c r="S129" s="96"/>
      <c r="T129" s="1773"/>
      <c r="U129" s="96"/>
      <c r="V129" s="1798"/>
      <c r="W129" s="96"/>
      <c r="X129" s="1798"/>
      <c r="Y129" s="96"/>
      <c r="Z129" s="1890"/>
      <c r="AA129" s="316"/>
    </row>
    <row r="130" spans="1:27" ht="16.350000000000001" customHeight="1" x14ac:dyDescent="0.25">
      <c r="A130" s="2771"/>
      <c r="B130" s="1666" t="s">
        <v>146</v>
      </c>
      <c r="C130" s="1882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771"/>
      <c r="B131" s="1628" t="s">
        <v>147</v>
      </c>
      <c r="C131" s="1882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1628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1629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935" t="s">
        <v>153</v>
      </c>
      <c r="B134" s="1777" t="s">
        <v>145</v>
      </c>
      <c r="C134" s="1803">
        <f t="shared" si="18"/>
        <v>0</v>
      </c>
      <c r="D134" s="312">
        <f t="shared" si="20"/>
        <v>0</v>
      </c>
      <c r="E134" s="313">
        <f t="shared" si="19"/>
        <v>0</v>
      </c>
      <c r="F134" s="1894"/>
      <c r="G134" s="1891"/>
      <c r="H134" s="1773"/>
      <c r="I134" s="96"/>
      <c r="J134" s="1773"/>
      <c r="K134" s="96"/>
      <c r="L134" s="1895"/>
      <c r="M134" s="96"/>
      <c r="N134" s="1773"/>
      <c r="O134" s="96"/>
      <c r="P134" s="1773"/>
      <c r="Q134" s="96"/>
      <c r="R134" s="1773"/>
      <c r="S134" s="96"/>
      <c r="T134" s="1773"/>
      <c r="U134" s="96"/>
      <c r="V134" s="1798"/>
      <c r="W134" s="96"/>
      <c r="X134" s="1798"/>
      <c r="Y134" s="96"/>
      <c r="Z134" s="1890"/>
      <c r="AA134" s="316"/>
    </row>
    <row r="135" spans="1:27" ht="16.350000000000001" customHeight="1" x14ac:dyDescent="0.25">
      <c r="A135" s="2771"/>
      <c r="B135" s="1666" t="s">
        <v>146</v>
      </c>
      <c r="C135" s="1882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771"/>
      <c r="B136" s="1628" t="s">
        <v>147</v>
      </c>
      <c r="C136" s="1882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1628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1629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912" t="s">
        <v>154</v>
      </c>
      <c r="B139" s="1777" t="s">
        <v>145</v>
      </c>
      <c r="C139" s="1803">
        <f t="shared" si="18"/>
        <v>0</v>
      </c>
      <c r="D139" s="312">
        <f t="shared" si="20"/>
        <v>0</v>
      </c>
      <c r="E139" s="313">
        <f t="shared" si="19"/>
        <v>0</v>
      </c>
      <c r="F139" s="1894"/>
      <c r="G139" s="1891"/>
      <c r="H139" s="1773"/>
      <c r="I139" s="96"/>
      <c r="J139" s="1773"/>
      <c r="K139" s="96"/>
      <c r="L139" s="1895"/>
      <c r="M139" s="96"/>
      <c r="N139" s="1773"/>
      <c r="O139" s="96"/>
      <c r="P139" s="1773"/>
      <c r="Q139" s="96"/>
      <c r="R139" s="1773"/>
      <c r="S139" s="96"/>
      <c r="T139" s="1773"/>
      <c r="U139" s="96"/>
      <c r="V139" s="1798"/>
      <c r="W139" s="96"/>
      <c r="X139" s="1798"/>
      <c r="Y139" s="96"/>
      <c r="Z139" s="1890"/>
      <c r="AA139" s="316"/>
    </row>
    <row r="140" spans="1:27" ht="16.350000000000001" customHeight="1" x14ac:dyDescent="0.25">
      <c r="A140" s="2379"/>
      <c r="B140" s="1666" t="s">
        <v>146</v>
      </c>
      <c r="C140" s="1882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1628" t="s">
        <v>147</v>
      </c>
      <c r="C141" s="1882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1628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936" t="s">
        <v>155</v>
      </c>
      <c r="B144" s="2937"/>
      <c r="C144" s="1896">
        <f>SUM(C114:C143)</f>
        <v>0</v>
      </c>
      <c r="D144" s="1897">
        <f>SUM(D114:D143)</f>
        <v>0</v>
      </c>
      <c r="E144" s="1898">
        <f>SUM(E114:E143)</f>
        <v>0</v>
      </c>
      <c r="F144" s="1899">
        <f>SUM(F114:F143)</f>
        <v>0</v>
      </c>
      <c r="G144" s="1900">
        <f t="shared" ref="G144:AA144" si="21">SUM(G114:G143)</f>
        <v>0</v>
      </c>
      <c r="H144" s="1899">
        <f t="shared" si="21"/>
        <v>0</v>
      </c>
      <c r="I144" s="1900">
        <f t="shared" si="21"/>
        <v>0</v>
      </c>
      <c r="J144" s="1899">
        <f t="shared" si="21"/>
        <v>0</v>
      </c>
      <c r="K144" s="1900">
        <f t="shared" si="21"/>
        <v>0</v>
      </c>
      <c r="L144" s="1899">
        <f t="shared" si="21"/>
        <v>0</v>
      </c>
      <c r="M144" s="1900">
        <f t="shared" si="21"/>
        <v>0</v>
      </c>
      <c r="N144" s="1899">
        <f t="shared" si="21"/>
        <v>0</v>
      </c>
      <c r="O144" s="1900">
        <f t="shared" si="21"/>
        <v>0</v>
      </c>
      <c r="P144" s="1899">
        <f t="shared" si="21"/>
        <v>0</v>
      </c>
      <c r="Q144" s="1900">
        <f t="shared" si="21"/>
        <v>0</v>
      </c>
      <c r="R144" s="1899">
        <f t="shared" si="21"/>
        <v>0</v>
      </c>
      <c r="S144" s="1900">
        <f t="shared" si="21"/>
        <v>0</v>
      </c>
      <c r="T144" s="1899">
        <f t="shared" si="21"/>
        <v>0</v>
      </c>
      <c r="U144" s="1900">
        <f t="shared" si="21"/>
        <v>0</v>
      </c>
      <c r="V144" s="1899">
        <f t="shared" si="21"/>
        <v>0</v>
      </c>
      <c r="W144" s="1900">
        <f t="shared" si="21"/>
        <v>0</v>
      </c>
      <c r="X144" s="1899">
        <f t="shared" si="21"/>
        <v>0</v>
      </c>
      <c r="Y144" s="1900">
        <f t="shared" si="21"/>
        <v>0</v>
      </c>
      <c r="Z144" s="1901">
        <f t="shared" si="21"/>
        <v>0</v>
      </c>
      <c r="AA144" s="1902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1666" t="s">
        <v>146</v>
      </c>
      <c r="C146" s="1882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1438"/>
      <c r="I146" s="73"/>
      <c r="J146" s="1438"/>
      <c r="K146" s="73"/>
      <c r="L146" s="348"/>
      <c r="M146" s="73"/>
      <c r="N146" s="1438"/>
      <c r="O146" s="73"/>
      <c r="P146" s="1438"/>
      <c r="Q146" s="73"/>
      <c r="R146" s="1438"/>
      <c r="S146" s="73"/>
      <c r="T146" s="1438"/>
      <c r="U146" s="73"/>
      <c r="V146" s="1610"/>
      <c r="W146" s="73"/>
      <c r="X146" s="1610"/>
      <c r="Y146" s="73"/>
      <c r="Z146" s="350"/>
      <c r="AA146" s="351"/>
    </row>
    <row r="147" spans="1:130" ht="16.350000000000001" customHeight="1" x14ac:dyDescent="0.25">
      <c r="A147" s="2380"/>
      <c r="B147" s="1628" t="s">
        <v>147</v>
      </c>
      <c r="C147" s="1882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1438"/>
      <c r="I147" s="73"/>
      <c r="J147" s="1438"/>
      <c r="K147" s="73"/>
      <c r="L147" s="348"/>
      <c r="M147" s="73"/>
      <c r="N147" s="1438"/>
      <c r="O147" s="73"/>
      <c r="P147" s="1438"/>
      <c r="Q147" s="73"/>
      <c r="R147" s="1438"/>
      <c r="S147" s="73"/>
      <c r="T147" s="1438"/>
      <c r="U147" s="73"/>
      <c r="V147" s="1610"/>
      <c r="W147" s="73"/>
      <c r="X147" s="1610"/>
      <c r="Y147" s="73"/>
      <c r="Z147" s="350"/>
      <c r="AA147" s="351"/>
    </row>
    <row r="148" spans="1:130" ht="16.350000000000001" customHeight="1" x14ac:dyDescent="0.25">
      <c r="A148" s="2380"/>
      <c r="B148" s="1628" t="s">
        <v>148</v>
      </c>
      <c r="C148" s="1882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1438"/>
      <c r="I148" s="73"/>
      <c r="J148" s="1438"/>
      <c r="K148" s="73"/>
      <c r="L148" s="348"/>
      <c r="M148" s="73"/>
      <c r="N148" s="1438"/>
      <c r="O148" s="73"/>
      <c r="P148" s="1438"/>
      <c r="Q148" s="73"/>
      <c r="R148" s="1438"/>
      <c r="S148" s="73"/>
      <c r="T148" s="1438"/>
      <c r="U148" s="73"/>
      <c r="V148" s="1610"/>
      <c r="W148" s="73"/>
      <c r="X148" s="1610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999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921" t="s">
        <v>157</v>
      </c>
      <c r="B150" s="1777" t="s">
        <v>145</v>
      </c>
      <c r="C150" s="1803">
        <f t="shared" si="23"/>
        <v>0</v>
      </c>
      <c r="D150" s="312">
        <f t="shared" si="24"/>
        <v>0</v>
      </c>
      <c r="E150" s="313">
        <f t="shared" si="22"/>
        <v>0</v>
      </c>
      <c r="F150" s="1894"/>
      <c r="G150" s="1891"/>
      <c r="H150" s="1773"/>
      <c r="I150" s="96"/>
      <c r="J150" s="1773"/>
      <c r="K150" s="96"/>
      <c r="L150" s="1895"/>
      <c r="M150" s="96"/>
      <c r="N150" s="1773"/>
      <c r="O150" s="96"/>
      <c r="P150" s="1773"/>
      <c r="Q150" s="96"/>
      <c r="R150" s="1773"/>
      <c r="S150" s="96"/>
      <c r="T150" s="1773"/>
      <c r="U150" s="96"/>
      <c r="V150" s="1798"/>
      <c r="W150" s="96"/>
      <c r="X150" s="1798"/>
      <c r="Y150" s="96"/>
      <c r="Z150" s="1890"/>
      <c r="AA150" s="316"/>
    </row>
    <row r="151" spans="1:130" ht="16.350000000000001" customHeight="1" x14ac:dyDescent="0.25">
      <c r="A151" s="2380"/>
      <c r="B151" s="1666" t="s">
        <v>146</v>
      </c>
      <c r="C151" s="1882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1438"/>
      <c r="I151" s="73"/>
      <c r="J151" s="1438"/>
      <c r="K151" s="73"/>
      <c r="L151" s="348"/>
      <c r="M151" s="73"/>
      <c r="N151" s="1438"/>
      <c r="O151" s="73"/>
      <c r="P151" s="1438"/>
      <c r="Q151" s="73"/>
      <c r="R151" s="1438"/>
      <c r="S151" s="73"/>
      <c r="T151" s="1438"/>
      <c r="U151" s="73"/>
      <c r="V151" s="1610"/>
      <c r="W151" s="73"/>
      <c r="X151" s="1610"/>
      <c r="Y151" s="73"/>
      <c r="Z151" s="350"/>
      <c r="AA151" s="351"/>
    </row>
    <row r="152" spans="1:130" ht="16.350000000000001" customHeight="1" x14ac:dyDescent="0.25">
      <c r="A152" s="2380"/>
      <c r="B152" s="1628" t="s">
        <v>147</v>
      </c>
      <c r="C152" s="1882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1438"/>
      <c r="I152" s="73"/>
      <c r="J152" s="1438"/>
      <c r="K152" s="73"/>
      <c r="L152" s="348"/>
      <c r="M152" s="73"/>
      <c r="N152" s="1438"/>
      <c r="O152" s="73"/>
      <c r="P152" s="1438"/>
      <c r="Q152" s="73"/>
      <c r="R152" s="1438"/>
      <c r="S152" s="73"/>
      <c r="T152" s="1438"/>
      <c r="U152" s="73"/>
      <c r="V152" s="1610"/>
      <c r="W152" s="73"/>
      <c r="X152" s="1610"/>
      <c r="Y152" s="73"/>
      <c r="Z152" s="350"/>
      <c r="AA152" s="351"/>
    </row>
    <row r="153" spans="1:130" ht="16.350000000000001" customHeight="1" x14ac:dyDescent="0.25">
      <c r="A153" s="2380"/>
      <c r="B153" s="1628" t="s">
        <v>148</v>
      </c>
      <c r="C153" s="1882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1438"/>
      <c r="I153" s="73"/>
      <c r="J153" s="1438"/>
      <c r="K153" s="73"/>
      <c r="L153" s="348"/>
      <c r="M153" s="73"/>
      <c r="N153" s="1438"/>
      <c r="O153" s="73"/>
      <c r="P153" s="1438"/>
      <c r="Q153" s="73"/>
      <c r="R153" s="1438"/>
      <c r="S153" s="73"/>
      <c r="T153" s="1438"/>
      <c r="U153" s="73"/>
      <c r="V153" s="1610"/>
      <c r="W153" s="73"/>
      <c r="X153" s="1610"/>
      <c r="Y153" s="73"/>
      <c r="Z153" s="350"/>
      <c r="AA153" s="351"/>
    </row>
    <row r="154" spans="1:130" ht="16.350000000000001" customHeight="1" x14ac:dyDescent="0.25">
      <c r="A154" s="2191"/>
      <c r="B154" s="1629" t="s">
        <v>149</v>
      </c>
      <c r="C154" s="1611">
        <f t="shared" si="23"/>
        <v>0</v>
      </c>
      <c r="D154" s="364">
        <f t="shared" si="24"/>
        <v>0</v>
      </c>
      <c r="E154" s="365">
        <f t="shared" si="22"/>
        <v>0</v>
      </c>
      <c r="F154" s="1805"/>
      <c r="G154" s="1806"/>
      <c r="H154" s="1612"/>
      <c r="I154" s="368"/>
      <c r="J154" s="1612"/>
      <c r="K154" s="368"/>
      <c r="L154" s="369"/>
      <c r="M154" s="368"/>
      <c r="N154" s="1612"/>
      <c r="O154" s="368"/>
      <c r="P154" s="1612"/>
      <c r="Q154" s="368"/>
      <c r="R154" s="1612"/>
      <c r="S154" s="368"/>
      <c r="T154" s="1612"/>
      <c r="U154" s="368"/>
      <c r="V154" s="193"/>
      <c r="W154" s="368"/>
      <c r="X154" s="193"/>
      <c r="Y154" s="368"/>
      <c r="Z154" s="371"/>
      <c r="AA154" s="372"/>
    </row>
    <row r="155" spans="1:130" ht="16.350000000000001" customHeight="1" x14ac:dyDescent="0.25">
      <c r="A155" s="2936" t="s">
        <v>155</v>
      </c>
      <c r="B155" s="2937"/>
      <c r="C155" s="1896">
        <f>SUM(C145:C154)</f>
        <v>0</v>
      </c>
      <c r="D155" s="1897">
        <f>SUM(D145:D154)</f>
        <v>0</v>
      </c>
      <c r="E155" s="1898">
        <f>SUM(E145:E154)</f>
        <v>0</v>
      </c>
      <c r="F155" s="1896">
        <f>SUM(F145:F154)</f>
        <v>0</v>
      </c>
      <c r="G155" s="1900">
        <f t="shared" ref="G155:AA155" si="25">SUM(G145:G154)</f>
        <v>0</v>
      </c>
      <c r="H155" s="1896">
        <f t="shared" si="25"/>
        <v>0</v>
      </c>
      <c r="I155" s="1900">
        <f t="shared" si="25"/>
        <v>0</v>
      </c>
      <c r="J155" s="1896">
        <f t="shared" si="25"/>
        <v>0</v>
      </c>
      <c r="K155" s="1900">
        <f t="shared" si="25"/>
        <v>0</v>
      </c>
      <c r="L155" s="1896">
        <f t="shared" si="25"/>
        <v>0</v>
      </c>
      <c r="M155" s="1900">
        <f t="shared" si="25"/>
        <v>0</v>
      </c>
      <c r="N155" s="1896">
        <f t="shared" si="25"/>
        <v>0</v>
      </c>
      <c r="O155" s="1900">
        <f t="shared" si="25"/>
        <v>0</v>
      </c>
      <c r="P155" s="1896">
        <f t="shared" si="25"/>
        <v>0</v>
      </c>
      <c r="Q155" s="1900">
        <f t="shared" si="25"/>
        <v>0</v>
      </c>
      <c r="R155" s="1896">
        <f t="shared" si="25"/>
        <v>0</v>
      </c>
      <c r="S155" s="1900">
        <f t="shared" si="25"/>
        <v>0</v>
      </c>
      <c r="T155" s="1896">
        <f t="shared" si="25"/>
        <v>0</v>
      </c>
      <c r="U155" s="1900">
        <f t="shared" si="25"/>
        <v>0</v>
      </c>
      <c r="V155" s="1896">
        <f t="shared" si="25"/>
        <v>0</v>
      </c>
      <c r="W155" s="1900">
        <f t="shared" si="25"/>
        <v>0</v>
      </c>
      <c r="X155" s="1896">
        <f t="shared" si="25"/>
        <v>0</v>
      </c>
      <c r="Y155" s="1900">
        <f t="shared" si="25"/>
        <v>0</v>
      </c>
      <c r="Z155" s="1903">
        <f t="shared" si="25"/>
        <v>0</v>
      </c>
      <c r="AA155" s="1902">
        <f t="shared" si="25"/>
        <v>0</v>
      </c>
    </row>
    <row r="156" spans="1:130" ht="31.35" customHeight="1" x14ac:dyDescent="0.25">
      <c r="A156" s="374" t="s">
        <v>158</v>
      </c>
      <c r="B156" s="375"/>
      <c r="C156" s="375"/>
      <c r="D156" s="375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554" t="s">
        <v>21</v>
      </c>
      <c r="B157" s="2767"/>
      <c r="C157" s="2921" t="s">
        <v>64</v>
      </c>
      <c r="D157" s="2554"/>
      <c r="E157" s="2767"/>
      <c r="F157" s="2914" t="s">
        <v>28</v>
      </c>
      <c r="G157" s="2926"/>
      <c r="H157" s="2926"/>
      <c r="I157" s="2926"/>
      <c r="J157" s="2926"/>
      <c r="K157" s="2926"/>
      <c r="L157" s="2926"/>
      <c r="M157" s="2926"/>
      <c r="N157" s="2926"/>
      <c r="O157" s="2926"/>
      <c r="P157" s="2926"/>
      <c r="Q157" s="2926"/>
      <c r="R157" s="2926"/>
      <c r="S157" s="2926"/>
      <c r="T157" s="2926"/>
      <c r="U157" s="2926"/>
      <c r="V157" s="2926"/>
      <c r="W157" s="2926"/>
      <c r="X157" s="2926"/>
      <c r="Y157" s="2926"/>
      <c r="Z157" s="2926"/>
      <c r="AA157" s="2926"/>
      <c r="AB157" s="2926"/>
      <c r="AC157" s="2926"/>
      <c r="AD157" s="2926"/>
      <c r="AE157" s="2926"/>
      <c r="AF157" s="2926"/>
      <c r="AG157" s="2926"/>
      <c r="AH157" s="2926"/>
      <c r="AI157" s="2926"/>
      <c r="AJ157" s="2926"/>
      <c r="AK157" s="2926"/>
      <c r="AL157" s="2926"/>
      <c r="AM157" s="2915"/>
    </row>
    <row r="158" spans="1:130" ht="16.350000000000001" customHeight="1" x14ac:dyDescent="0.25">
      <c r="A158" s="2228"/>
      <c r="B158" s="2374"/>
      <c r="C158" s="2191"/>
      <c r="D158" s="2259"/>
      <c r="E158" s="2891"/>
      <c r="F158" s="2914" t="s">
        <v>159</v>
      </c>
      <c r="G158" s="2915"/>
      <c r="H158" s="2914" t="s">
        <v>160</v>
      </c>
      <c r="I158" s="2915"/>
      <c r="J158" s="2914" t="s">
        <v>137</v>
      </c>
      <c r="K158" s="2915"/>
      <c r="L158" s="2940" t="s">
        <v>138</v>
      </c>
      <c r="M158" s="2941"/>
      <c r="N158" s="2941" t="s">
        <v>139</v>
      </c>
      <c r="O158" s="2942"/>
      <c r="P158" s="2914" t="s">
        <v>161</v>
      </c>
      <c r="Q158" s="2915"/>
      <c r="R158" s="2926" t="s">
        <v>162</v>
      </c>
      <c r="S158" s="2915"/>
      <c r="T158" s="2926" t="s">
        <v>163</v>
      </c>
      <c r="U158" s="2915"/>
      <c r="V158" s="2914" t="s">
        <v>164</v>
      </c>
      <c r="W158" s="2915"/>
      <c r="X158" s="2926" t="s">
        <v>165</v>
      </c>
      <c r="Y158" s="2915"/>
      <c r="Z158" s="2943" t="s">
        <v>166</v>
      </c>
      <c r="AA158" s="2939"/>
      <c r="AB158" s="2943" t="s">
        <v>167</v>
      </c>
      <c r="AC158" s="2939"/>
      <c r="AD158" s="2943" t="s">
        <v>168</v>
      </c>
      <c r="AE158" s="2939"/>
      <c r="AF158" s="2943" t="s">
        <v>141</v>
      </c>
      <c r="AG158" s="2939"/>
      <c r="AH158" s="2943" t="s">
        <v>169</v>
      </c>
      <c r="AI158" s="2939"/>
      <c r="AJ158" s="2943" t="s">
        <v>170</v>
      </c>
      <c r="AK158" s="2939"/>
      <c r="AL158" s="2938" t="s">
        <v>143</v>
      </c>
      <c r="AM158" s="2939"/>
    </row>
    <row r="159" spans="1:130" ht="16.350000000000001" customHeight="1" x14ac:dyDescent="0.25">
      <c r="A159" s="2259"/>
      <c r="B159" s="2891"/>
      <c r="C159" s="1866" t="s">
        <v>17</v>
      </c>
      <c r="D159" s="1904" t="s">
        <v>18</v>
      </c>
      <c r="E159" s="1632" t="s">
        <v>19</v>
      </c>
      <c r="F159" s="1905" t="s">
        <v>18</v>
      </c>
      <c r="G159" s="1632" t="s">
        <v>19</v>
      </c>
      <c r="H159" s="1905" t="s">
        <v>18</v>
      </c>
      <c r="I159" s="1632" t="s">
        <v>19</v>
      </c>
      <c r="J159" s="1905" t="s">
        <v>18</v>
      </c>
      <c r="K159" s="1632" t="s">
        <v>19</v>
      </c>
      <c r="L159" s="1869" t="s">
        <v>18</v>
      </c>
      <c r="M159" s="380" t="s">
        <v>19</v>
      </c>
      <c r="N159" s="1883" t="s">
        <v>18</v>
      </c>
      <c r="O159" s="1892" t="s">
        <v>19</v>
      </c>
      <c r="P159" s="1883" t="s">
        <v>18</v>
      </c>
      <c r="Q159" s="1892" t="s">
        <v>19</v>
      </c>
      <c r="R159" s="1867" t="s">
        <v>18</v>
      </c>
      <c r="S159" s="1794" t="s">
        <v>19</v>
      </c>
      <c r="T159" s="1867" t="s">
        <v>18</v>
      </c>
      <c r="U159" s="1794" t="s">
        <v>19</v>
      </c>
      <c r="V159" s="1869" t="s">
        <v>18</v>
      </c>
      <c r="W159" s="1794" t="s">
        <v>19</v>
      </c>
      <c r="X159" s="1867" t="s">
        <v>18</v>
      </c>
      <c r="Y159" s="1794" t="s">
        <v>19</v>
      </c>
      <c r="Z159" s="1906" t="s">
        <v>18</v>
      </c>
      <c r="AA159" s="1808" t="s">
        <v>19</v>
      </c>
      <c r="AB159" s="1906" t="s">
        <v>18</v>
      </c>
      <c r="AC159" s="1808" t="s">
        <v>19</v>
      </c>
      <c r="AD159" s="1906" t="s">
        <v>18</v>
      </c>
      <c r="AE159" s="1808" t="s">
        <v>19</v>
      </c>
      <c r="AF159" s="1906" t="s">
        <v>18</v>
      </c>
      <c r="AG159" s="1808" t="s">
        <v>19</v>
      </c>
      <c r="AH159" s="1906" t="s">
        <v>18</v>
      </c>
      <c r="AI159" s="1808" t="s">
        <v>19</v>
      </c>
      <c r="AJ159" s="1906" t="s">
        <v>18</v>
      </c>
      <c r="AK159" s="1808" t="s">
        <v>19</v>
      </c>
      <c r="AL159" s="1893" t="s">
        <v>18</v>
      </c>
      <c r="AM159" s="1808" t="s">
        <v>19</v>
      </c>
    </row>
    <row r="160" spans="1:130" ht="16.350000000000001" customHeight="1" x14ac:dyDescent="0.25">
      <c r="A160" s="2908" t="s">
        <v>171</v>
      </c>
      <c r="B160" s="1809" t="s">
        <v>172</v>
      </c>
      <c r="C160" s="1803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1907">
        <f t="shared" ref="D160:E164" si="27">SUM(G160+I160+K160+M160+O160+Q160+S160+U160+W160+Y160+AA160+AC160+AE160+AG160+AI160+AK160+AM160)</f>
        <v>0</v>
      </c>
      <c r="F160" s="1894"/>
      <c r="G160" s="96"/>
      <c r="H160" s="1773"/>
      <c r="I160" s="96"/>
      <c r="J160" s="1773"/>
      <c r="K160" s="96"/>
      <c r="L160" s="1773"/>
      <c r="M160" s="385"/>
      <c r="N160" s="385"/>
      <c r="O160" s="96"/>
      <c r="P160" s="1773"/>
      <c r="Q160" s="96"/>
      <c r="R160" s="1894"/>
      <c r="S160" s="96"/>
      <c r="T160" s="1894"/>
      <c r="U160" s="96"/>
      <c r="V160" s="1773"/>
      <c r="W160" s="96"/>
      <c r="X160" s="1894"/>
      <c r="Y160" s="96"/>
      <c r="Z160" s="1811"/>
      <c r="AA160" s="316"/>
      <c r="AB160" s="1811"/>
      <c r="AC160" s="316"/>
      <c r="AD160" s="1811"/>
      <c r="AE160" s="316"/>
      <c r="AF160" s="1811"/>
      <c r="AG160" s="316"/>
      <c r="AH160" s="1811"/>
      <c r="AI160" s="316"/>
      <c r="AJ160" s="1811"/>
      <c r="AK160" s="316"/>
      <c r="AL160" s="1908"/>
      <c r="AM160" s="316"/>
    </row>
    <row r="161" spans="1:130" ht="16.350000000000001" customHeight="1" x14ac:dyDescent="0.25">
      <c r="A161" s="2403"/>
      <c r="B161" s="388" t="s">
        <v>173</v>
      </c>
      <c r="C161" s="1882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909"/>
      <c r="B162" s="392" t="s">
        <v>174</v>
      </c>
      <c r="C162" s="1611">
        <f t="shared" si="26"/>
        <v>0</v>
      </c>
      <c r="D162" s="364">
        <f t="shared" si="27"/>
        <v>0</v>
      </c>
      <c r="E162" s="181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908" t="s">
        <v>175</v>
      </c>
      <c r="B163" s="1809" t="s">
        <v>172</v>
      </c>
      <c r="C163" s="1803">
        <f t="shared" si="26"/>
        <v>0</v>
      </c>
      <c r="D163" s="312">
        <f t="shared" si="27"/>
        <v>0</v>
      </c>
      <c r="E163" s="1907">
        <f t="shared" si="27"/>
        <v>0</v>
      </c>
      <c r="F163" s="1894"/>
      <c r="G163" s="96"/>
      <c r="H163" s="1773"/>
      <c r="I163" s="96"/>
      <c r="J163" s="1773"/>
      <c r="K163" s="96"/>
      <c r="L163" s="1773"/>
      <c r="M163" s="385"/>
      <c r="N163" s="385"/>
      <c r="O163" s="96"/>
      <c r="P163" s="1773"/>
      <c r="Q163" s="96"/>
      <c r="R163" s="1894"/>
      <c r="S163" s="96"/>
      <c r="T163" s="1894"/>
      <c r="U163" s="96"/>
      <c r="V163" s="1773"/>
      <c r="W163" s="96"/>
      <c r="X163" s="1894"/>
      <c r="Y163" s="96"/>
      <c r="Z163" s="1811"/>
      <c r="AA163" s="316"/>
      <c r="AB163" s="1811"/>
      <c r="AC163" s="316"/>
      <c r="AD163" s="1811"/>
      <c r="AE163" s="316"/>
      <c r="AF163" s="1811"/>
      <c r="AG163" s="316"/>
      <c r="AH163" s="1811"/>
      <c r="AI163" s="316"/>
      <c r="AJ163" s="1811"/>
      <c r="AK163" s="316"/>
      <c r="AL163" s="1908"/>
      <c r="AM163" s="316"/>
    </row>
    <row r="164" spans="1:130" ht="16.350000000000001" customHeight="1" x14ac:dyDescent="0.25">
      <c r="A164" s="2403"/>
      <c r="B164" s="388" t="s">
        <v>173</v>
      </c>
      <c r="C164" s="1882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909"/>
      <c r="B165" s="392" t="s">
        <v>174</v>
      </c>
      <c r="C165" s="1611">
        <f t="shared" si="26"/>
        <v>0</v>
      </c>
      <c r="D165" s="364">
        <f>SUM(F165+H165+J165+L165+N165+P165+R165+T165+V165+X165+Z165+AB165+AD165+AF165+AH165+AJ165+AL165)</f>
        <v>0</v>
      </c>
      <c r="E165" s="181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374" t="s">
        <v>176</v>
      </c>
      <c r="B166" s="374"/>
      <c r="C166" s="374"/>
      <c r="D166" s="374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912" t="s">
        <v>25</v>
      </c>
      <c r="B167" s="2912" t="s">
        <v>26</v>
      </c>
      <c r="C167" s="2921" t="s">
        <v>64</v>
      </c>
      <c r="D167" s="2554"/>
      <c r="E167" s="2767"/>
      <c r="F167" s="2914" t="s">
        <v>28</v>
      </c>
      <c r="G167" s="2926"/>
      <c r="H167" s="2926"/>
      <c r="I167" s="2926"/>
      <c r="J167" s="2926"/>
      <c r="K167" s="2926"/>
      <c r="L167" s="2926"/>
      <c r="M167" s="2926"/>
      <c r="N167" s="2926"/>
      <c r="O167" s="2915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259"/>
      <c r="E168" s="2891"/>
      <c r="F168" s="2914" t="s">
        <v>168</v>
      </c>
      <c r="G168" s="2915"/>
      <c r="H168" s="2914" t="s">
        <v>141</v>
      </c>
      <c r="I168" s="2915"/>
      <c r="J168" s="2914" t="s">
        <v>169</v>
      </c>
      <c r="K168" s="2915"/>
      <c r="L168" s="2914" t="s">
        <v>170</v>
      </c>
      <c r="M168" s="2915"/>
      <c r="N168" s="2914" t="s">
        <v>143</v>
      </c>
      <c r="O168" s="2915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1866" t="s">
        <v>17</v>
      </c>
      <c r="D169" s="1904" t="s">
        <v>18</v>
      </c>
      <c r="E169" s="1632" t="s">
        <v>19</v>
      </c>
      <c r="F169" s="1905" t="s">
        <v>18</v>
      </c>
      <c r="G169" s="1632" t="s">
        <v>19</v>
      </c>
      <c r="H169" s="1905" t="s">
        <v>18</v>
      </c>
      <c r="I169" s="1632" t="s">
        <v>19</v>
      </c>
      <c r="J169" s="1905" t="s">
        <v>18</v>
      </c>
      <c r="K169" s="1632" t="s">
        <v>19</v>
      </c>
      <c r="L169" s="1905" t="s">
        <v>18</v>
      </c>
      <c r="M169" s="1632" t="s">
        <v>19</v>
      </c>
      <c r="N169" s="1905" t="s">
        <v>18</v>
      </c>
      <c r="O169" s="1632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912" t="s">
        <v>177</v>
      </c>
      <c r="B170" s="1809" t="s">
        <v>178</v>
      </c>
      <c r="C170" s="1803">
        <f t="shared" ref="C170:C175" si="28">SUM(D170+E170)</f>
        <v>0</v>
      </c>
      <c r="D170" s="312">
        <f>SUM(F170+H170+J170+L170+N170)</f>
        <v>0</v>
      </c>
      <c r="E170" s="1907">
        <f t="shared" ref="D170:E175" si="29">SUM(G170+I170+K170+M170+O170)</f>
        <v>0</v>
      </c>
      <c r="F170" s="1894"/>
      <c r="G170" s="396"/>
      <c r="H170" s="1773"/>
      <c r="I170" s="96"/>
      <c r="J170" s="1894"/>
      <c r="K170" s="396"/>
      <c r="L170" s="1773"/>
      <c r="M170" s="96"/>
      <c r="N170" s="1894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1016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912" t="s">
        <v>181</v>
      </c>
      <c r="B173" s="1813" t="s">
        <v>178</v>
      </c>
      <c r="C173" s="1803">
        <f t="shared" si="28"/>
        <v>0</v>
      </c>
      <c r="D173" s="312">
        <f t="shared" si="29"/>
        <v>0</v>
      </c>
      <c r="E173" s="1907">
        <f t="shared" si="29"/>
        <v>0</v>
      </c>
      <c r="F173" s="1773"/>
      <c r="G173" s="96"/>
      <c r="H173" s="1773"/>
      <c r="I173" s="396"/>
      <c r="J173" s="1773"/>
      <c r="K173" s="96"/>
      <c r="L173" s="1894"/>
      <c r="M173" s="396"/>
      <c r="N173" s="1773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2610" t="s">
        <v>182</v>
      </c>
      <c r="B176" s="2610"/>
      <c r="C176" s="2610"/>
      <c r="D176" s="2610"/>
      <c r="E176" s="2610"/>
      <c r="F176" s="2610"/>
      <c r="G176" s="2610"/>
      <c r="H176" s="2610"/>
      <c r="I176" s="2610"/>
      <c r="J176" s="2610"/>
      <c r="K176" s="2610"/>
      <c r="L176" s="2610"/>
      <c r="M176" s="2610"/>
      <c r="N176" s="2610"/>
      <c r="O176" s="2610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921" t="s">
        <v>183</v>
      </c>
      <c r="B177" s="2767"/>
      <c r="C177" s="2921" t="s">
        <v>64</v>
      </c>
      <c r="D177" s="2554"/>
      <c r="E177" s="2767"/>
      <c r="F177" s="2914" t="s">
        <v>28</v>
      </c>
      <c r="G177" s="2926"/>
      <c r="H177" s="2926"/>
      <c r="I177" s="2926"/>
      <c r="J177" s="2926"/>
      <c r="K177" s="2926"/>
      <c r="L177" s="2926"/>
      <c r="M177" s="2926"/>
      <c r="N177" s="2926"/>
      <c r="O177" s="2926"/>
      <c r="P177" s="2926"/>
      <c r="Q177" s="2915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374"/>
      <c r="C178" s="2191"/>
      <c r="D178" s="2259"/>
      <c r="E178" s="2891"/>
      <c r="F178" s="2914" t="s">
        <v>141</v>
      </c>
      <c r="G178" s="2915"/>
      <c r="H178" s="2914" t="s">
        <v>169</v>
      </c>
      <c r="I178" s="2915"/>
      <c r="J178" s="2914" t="s">
        <v>170</v>
      </c>
      <c r="K178" s="2915"/>
      <c r="L178" s="2914" t="s">
        <v>184</v>
      </c>
      <c r="M178" s="2915"/>
      <c r="N178" s="2914" t="s">
        <v>185</v>
      </c>
      <c r="O178" s="2915"/>
      <c r="P178" s="2914" t="s">
        <v>186</v>
      </c>
      <c r="Q178" s="2915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2891"/>
      <c r="C179" s="1866" t="s">
        <v>17</v>
      </c>
      <c r="D179" s="1904" t="s">
        <v>18</v>
      </c>
      <c r="E179" s="1632" t="s">
        <v>19</v>
      </c>
      <c r="F179" s="1905" t="s">
        <v>18</v>
      </c>
      <c r="G179" s="1632" t="s">
        <v>19</v>
      </c>
      <c r="H179" s="1905" t="s">
        <v>18</v>
      </c>
      <c r="I179" s="1632" t="s">
        <v>19</v>
      </c>
      <c r="J179" s="1905" t="s">
        <v>18</v>
      </c>
      <c r="K179" s="1814" t="s">
        <v>19</v>
      </c>
      <c r="L179" s="1905" t="s">
        <v>18</v>
      </c>
      <c r="M179" s="1632" t="s">
        <v>19</v>
      </c>
      <c r="N179" s="1905" t="s">
        <v>18</v>
      </c>
      <c r="O179" s="1632" t="s">
        <v>19</v>
      </c>
      <c r="P179" s="1905" t="s">
        <v>18</v>
      </c>
      <c r="Q179" s="1814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2944" t="s">
        <v>187</v>
      </c>
      <c r="B180" s="2945"/>
      <c r="C180" s="1803">
        <f>SUM(D180+E180)</f>
        <v>23</v>
      </c>
      <c r="D180" s="312">
        <f t="shared" ref="D180:E182" si="30">SUM(F180+H180+J180+L180+N180+P180)</f>
        <v>11</v>
      </c>
      <c r="E180" s="1907">
        <f t="shared" si="30"/>
        <v>12</v>
      </c>
      <c r="F180" s="1894">
        <v>3</v>
      </c>
      <c r="G180" s="396">
        <v>3</v>
      </c>
      <c r="H180" s="1773">
        <v>3</v>
      </c>
      <c r="I180" s="96">
        <v>1</v>
      </c>
      <c r="J180" s="1894">
        <v>1</v>
      </c>
      <c r="K180" s="96">
        <v>2</v>
      </c>
      <c r="L180" s="1894">
        <v>3</v>
      </c>
      <c r="M180" s="396">
        <v>6</v>
      </c>
      <c r="N180" s="1773">
        <v>1</v>
      </c>
      <c r="O180" s="96">
        <v>0</v>
      </c>
      <c r="P180" s="1894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90</v>
      </c>
      <c r="D181" s="324">
        <f t="shared" si="30"/>
        <v>48</v>
      </c>
      <c r="E181" s="1016">
        <f t="shared" si="30"/>
        <v>42</v>
      </c>
      <c r="F181" s="355">
        <v>11</v>
      </c>
      <c r="G181" s="399">
        <v>10</v>
      </c>
      <c r="H181" s="357">
        <v>13</v>
      </c>
      <c r="I181" s="358">
        <v>9</v>
      </c>
      <c r="J181" s="355">
        <v>12</v>
      </c>
      <c r="K181" s="358">
        <v>10</v>
      </c>
      <c r="L181" s="355">
        <v>8</v>
      </c>
      <c r="M181" s="399">
        <v>6</v>
      </c>
      <c r="N181" s="357">
        <v>3</v>
      </c>
      <c r="O181" s="358">
        <v>4</v>
      </c>
      <c r="P181" s="355">
        <v>1</v>
      </c>
      <c r="Q181" s="358">
        <v>3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15</v>
      </c>
      <c r="D182" s="324">
        <f t="shared" si="30"/>
        <v>7</v>
      </c>
      <c r="E182" s="404">
        <f t="shared" si="30"/>
        <v>8</v>
      </c>
      <c r="F182" s="165">
        <v>1</v>
      </c>
      <c r="G182" s="169">
        <v>0</v>
      </c>
      <c r="H182" s="82">
        <v>0</v>
      </c>
      <c r="I182" s="83">
        <v>2</v>
      </c>
      <c r="J182" s="165">
        <v>2</v>
      </c>
      <c r="K182" s="83">
        <v>3</v>
      </c>
      <c r="L182" s="165">
        <v>2</v>
      </c>
      <c r="M182" s="169">
        <v>2</v>
      </c>
      <c r="N182" s="82">
        <v>1</v>
      </c>
      <c r="O182" s="83">
        <v>1</v>
      </c>
      <c r="P182" s="165">
        <v>1</v>
      </c>
      <c r="Q182" s="83">
        <v>0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84" t="s">
        <v>190</v>
      </c>
      <c r="B183" s="2946"/>
      <c r="C183" s="1616"/>
      <c r="D183" s="500"/>
      <c r="E183" s="1815"/>
      <c r="F183" s="501"/>
      <c r="G183" s="502"/>
      <c r="H183" s="503"/>
      <c r="I183" s="504"/>
      <c r="J183" s="1816"/>
      <c r="K183" s="1817"/>
      <c r="L183" s="501"/>
      <c r="M183" s="502"/>
      <c r="N183" s="503"/>
      <c r="O183" s="504"/>
      <c r="P183" s="1816"/>
      <c r="Q183" s="181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914" t="s">
        <v>64</v>
      </c>
      <c r="B184" s="2915"/>
      <c r="C184" s="1870">
        <f>SUM(C180:C182)</f>
        <v>128</v>
      </c>
      <c r="D184" s="1909">
        <f>SUM(D180:D182)</f>
        <v>66</v>
      </c>
      <c r="E184" s="1871">
        <f>SUM(E180:E182)</f>
        <v>62</v>
      </c>
      <c r="F184" s="1870">
        <f>SUM(F180:F182)</f>
        <v>15</v>
      </c>
      <c r="G184" s="1871">
        <f t="shared" ref="G184:Q184" si="31">SUM(G180:G182)</f>
        <v>13</v>
      </c>
      <c r="H184" s="1870">
        <f t="shared" si="31"/>
        <v>16</v>
      </c>
      <c r="I184" s="1871">
        <f t="shared" si="31"/>
        <v>12</v>
      </c>
      <c r="J184" s="1870">
        <f t="shared" si="31"/>
        <v>15</v>
      </c>
      <c r="K184" s="1871">
        <f t="shared" si="31"/>
        <v>15</v>
      </c>
      <c r="L184" s="1870">
        <f t="shared" si="31"/>
        <v>13</v>
      </c>
      <c r="M184" s="1871">
        <f t="shared" si="31"/>
        <v>14</v>
      </c>
      <c r="N184" s="1870">
        <f t="shared" si="31"/>
        <v>5</v>
      </c>
      <c r="O184" s="1871">
        <f t="shared" si="31"/>
        <v>5</v>
      </c>
      <c r="P184" s="1870">
        <f t="shared" si="31"/>
        <v>2</v>
      </c>
      <c r="Q184" s="1874">
        <f t="shared" si="31"/>
        <v>3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1267"/>
      <c r="N185" s="1267"/>
      <c r="O185" s="1267"/>
      <c r="P185" s="126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921" t="s">
        <v>193</v>
      </c>
      <c r="B187" s="2388"/>
      <c r="C187" s="2947" t="s">
        <v>113</v>
      </c>
      <c r="D187" s="2302"/>
      <c r="E187" s="2303"/>
      <c r="F187" s="2948" t="s">
        <v>28</v>
      </c>
      <c r="G187" s="2949"/>
      <c r="H187" s="2949"/>
      <c r="I187" s="2949"/>
      <c r="J187" s="2949"/>
      <c r="K187" s="2949"/>
      <c r="L187" s="2949"/>
      <c r="M187" s="2949"/>
      <c r="N187" s="2949"/>
      <c r="O187" s="2949"/>
      <c r="P187" s="2949"/>
      <c r="Q187" s="2950"/>
    </row>
    <row r="188" spans="1:130" ht="16.350000000000001" customHeight="1" x14ac:dyDescent="0.25">
      <c r="A188" s="2380"/>
      <c r="B188" s="2374"/>
      <c r="C188" s="2304"/>
      <c r="D188" s="2305"/>
      <c r="E188" s="2306"/>
      <c r="F188" s="2951" t="s">
        <v>114</v>
      </c>
      <c r="G188" s="2942"/>
      <c r="H188" s="2951" t="s">
        <v>115</v>
      </c>
      <c r="I188" s="2942"/>
      <c r="J188" s="2951" t="s">
        <v>116</v>
      </c>
      <c r="K188" s="2942"/>
      <c r="L188" s="2951" t="s">
        <v>117</v>
      </c>
      <c r="M188" s="2942"/>
      <c r="N188" s="2951" t="s">
        <v>118</v>
      </c>
      <c r="O188" s="2942"/>
      <c r="P188" s="2230" t="s">
        <v>194</v>
      </c>
      <c r="Q188" s="2312"/>
    </row>
    <row r="189" spans="1:130" ht="16.350000000000001" customHeight="1" x14ac:dyDescent="0.25">
      <c r="A189" s="2191"/>
      <c r="B189" s="2891"/>
      <c r="C189" s="1869" t="s">
        <v>17</v>
      </c>
      <c r="D189" s="1883" t="s">
        <v>18</v>
      </c>
      <c r="E189" s="1868" t="s">
        <v>19</v>
      </c>
      <c r="F189" s="1867" t="s">
        <v>18</v>
      </c>
      <c r="G189" s="1892" t="s">
        <v>19</v>
      </c>
      <c r="H189" s="1867" t="s">
        <v>18</v>
      </c>
      <c r="I189" s="1892" t="s">
        <v>19</v>
      </c>
      <c r="J189" s="1867" t="s">
        <v>18</v>
      </c>
      <c r="K189" s="1892" t="s">
        <v>19</v>
      </c>
      <c r="L189" s="1867" t="s">
        <v>18</v>
      </c>
      <c r="M189" s="1892" t="s">
        <v>19</v>
      </c>
      <c r="N189" s="1867" t="s">
        <v>18</v>
      </c>
      <c r="O189" s="1892" t="s">
        <v>19</v>
      </c>
      <c r="P189" s="1867" t="s">
        <v>18</v>
      </c>
      <c r="Q189" s="1892" t="s">
        <v>19</v>
      </c>
    </row>
    <row r="190" spans="1:130" ht="16.350000000000001" customHeight="1" x14ac:dyDescent="0.25">
      <c r="A190" s="2952" t="s">
        <v>195</v>
      </c>
      <c r="B190" s="2953"/>
      <c r="C190" s="1483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2954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2955" t="s">
        <v>199</v>
      </c>
      <c r="B194" s="2457"/>
      <c r="C194" s="2957" t="s">
        <v>64</v>
      </c>
      <c r="D194" s="2463"/>
      <c r="E194" s="2464"/>
      <c r="F194" s="2959" t="s">
        <v>28</v>
      </c>
      <c r="G194" s="2959"/>
      <c r="H194" s="2959"/>
      <c r="I194" s="2959"/>
      <c r="J194" s="2959"/>
      <c r="K194" s="2959"/>
      <c r="L194" s="2959"/>
      <c r="M194" s="2959"/>
      <c r="N194" s="2959"/>
      <c r="O194" s="2959"/>
      <c r="P194" s="2959"/>
      <c r="Q194" s="2959"/>
      <c r="R194" s="2959"/>
      <c r="S194" s="2959"/>
      <c r="T194" s="2959"/>
      <c r="U194" s="2959"/>
      <c r="V194" s="2959"/>
      <c r="W194" s="2959"/>
      <c r="X194" s="2959"/>
      <c r="Y194" s="2959"/>
      <c r="Z194" s="2959"/>
      <c r="AA194" s="2959"/>
      <c r="AB194" s="2959"/>
      <c r="AC194" s="2960"/>
      <c r="AD194" s="2478" t="s">
        <v>200</v>
      </c>
      <c r="AE194" s="2479"/>
    </row>
    <row r="195" spans="1:130" ht="21" customHeight="1" x14ac:dyDescent="0.25">
      <c r="A195" s="2458"/>
      <c r="B195" s="2459"/>
      <c r="C195" s="2536"/>
      <c r="D195" s="2325"/>
      <c r="E195" s="2958"/>
      <c r="F195" s="2932" t="s">
        <v>201</v>
      </c>
      <c r="G195" s="2934"/>
      <c r="H195" s="2534" t="s">
        <v>202</v>
      </c>
      <c r="I195" s="2956"/>
      <c r="J195" s="2534" t="s">
        <v>203</v>
      </c>
      <c r="K195" s="2956"/>
      <c r="L195" s="2534" t="s">
        <v>204</v>
      </c>
      <c r="M195" s="2956"/>
      <c r="N195" s="2534" t="s">
        <v>205</v>
      </c>
      <c r="O195" s="2956"/>
      <c r="P195" s="2534" t="s">
        <v>206</v>
      </c>
      <c r="Q195" s="2956"/>
      <c r="R195" s="2534" t="s">
        <v>207</v>
      </c>
      <c r="S195" s="2956"/>
      <c r="T195" s="2961" t="s">
        <v>208</v>
      </c>
      <c r="U195" s="2961"/>
      <c r="V195" s="2961" t="s">
        <v>209</v>
      </c>
      <c r="W195" s="2961"/>
      <c r="X195" s="2961" t="s">
        <v>210</v>
      </c>
      <c r="Y195" s="2961"/>
      <c r="Z195" s="2951" t="s">
        <v>114</v>
      </c>
      <c r="AA195" s="2942"/>
      <c r="AB195" s="2951" t="s">
        <v>115</v>
      </c>
      <c r="AC195" s="2962"/>
      <c r="AD195" s="2342"/>
      <c r="AE195" s="2968"/>
    </row>
    <row r="196" spans="1:130" ht="16.350000000000001" customHeight="1" x14ac:dyDescent="0.25">
      <c r="A196" s="2534"/>
      <c r="B196" s="2956"/>
      <c r="C196" s="1911" t="s">
        <v>211</v>
      </c>
      <c r="D196" s="1912" t="s">
        <v>18</v>
      </c>
      <c r="E196" s="1633" t="s">
        <v>19</v>
      </c>
      <c r="F196" s="1913" t="s">
        <v>18</v>
      </c>
      <c r="G196" s="1914" t="s">
        <v>19</v>
      </c>
      <c r="H196" s="1913" t="s">
        <v>18</v>
      </c>
      <c r="I196" s="1914" t="s">
        <v>19</v>
      </c>
      <c r="J196" s="1913" t="s">
        <v>18</v>
      </c>
      <c r="K196" s="1914" t="s">
        <v>19</v>
      </c>
      <c r="L196" s="1913" t="s">
        <v>18</v>
      </c>
      <c r="M196" s="1914" t="s">
        <v>19</v>
      </c>
      <c r="N196" s="1913" t="s">
        <v>18</v>
      </c>
      <c r="O196" s="1914" t="s">
        <v>19</v>
      </c>
      <c r="P196" s="1913" t="s">
        <v>18</v>
      </c>
      <c r="Q196" s="1914" t="s">
        <v>19</v>
      </c>
      <c r="R196" s="1913" t="s">
        <v>18</v>
      </c>
      <c r="S196" s="1914" t="s">
        <v>19</v>
      </c>
      <c r="T196" s="1913" t="s">
        <v>18</v>
      </c>
      <c r="U196" s="1914" t="s">
        <v>19</v>
      </c>
      <c r="V196" s="1913" t="s">
        <v>18</v>
      </c>
      <c r="W196" s="1914" t="s">
        <v>19</v>
      </c>
      <c r="X196" s="1913" t="s">
        <v>18</v>
      </c>
      <c r="Y196" s="1914" t="s">
        <v>19</v>
      </c>
      <c r="Z196" s="1913" t="s">
        <v>18</v>
      </c>
      <c r="AA196" s="1914" t="s">
        <v>19</v>
      </c>
      <c r="AB196" s="1913" t="s">
        <v>18</v>
      </c>
      <c r="AC196" s="1915" t="s">
        <v>19</v>
      </c>
      <c r="AD196" s="1916" t="s">
        <v>18</v>
      </c>
      <c r="AE196" s="1914" t="s">
        <v>19</v>
      </c>
    </row>
    <row r="197" spans="1:130" ht="16.350000000000001" customHeight="1" x14ac:dyDescent="0.25">
      <c r="A197" s="2963" t="s">
        <v>212</v>
      </c>
      <c r="B197" s="1818" t="s">
        <v>129</v>
      </c>
      <c r="C197" s="1819">
        <f>SUM(D197+E197)</f>
        <v>0</v>
      </c>
      <c r="D197" s="430">
        <f>SUM(F197+H197+J197+L197+N197+P197+R197+T197+V197+X197+Z197+AB197)</f>
        <v>0</v>
      </c>
      <c r="E197" s="1917">
        <f>SUM(G197+I197+K197+M197+O197+Q197+S197+U197+W197+Y197+AA197+AC197)</f>
        <v>0</v>
      </c>
      <c r="F197" s="1820"/>
      <c r="G197" s="1918"/>
      <c r="H197" s="1820"/>
      <c r="I197" s="1918"/>
      <c r="J197" s="1820"/>
      <c r="K197" s="1918"/>
      <c r="L197" s="1820"/>
      <c r="M197" s="1918"/>
      <c r="N197" s="1820"/>
      <c r="O197" s="1918"/>
      <c r="P197" s="1820"/>
      <c r="Q197" s="1919"/>
      <c r="R197" s="1820"/>
      <c r="S197" s="1919"/>
      <c r="T197" s="1820"/>
      <c r="U197" s="1918"/>
      <c r="V197" s="1820"/>
      <c r="W197" s="1918"/>
      <c r="X197" s="1820"/>
      <c r="Y197" s="1919"/>
      <c r="Z197" s="1820"/>
      <c r="AA197" s="1919"/>
      <c r="AB197" s="1820"/>
      <c r="AC197" s="1920"/>
      <c r="AD197" s="1918"/>
      <c r="AE197" s="1919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1921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2964"/>
      <c r="C199" s="1922">
        <f>SUM(D199+E199)</f>
        <v>0</v>
      </c>
      <c r="D199" s="1923">
        <f>SUM(D197+D198)</f>
        <v>0</v>
      </c>
      <c r="E199" s="1924">
        <f>SUM(E197+E198)</f>
        <v>0</v>
      </c>
      <c r="F199" s="1922">
        <f>SUM(F197+F198)</f>
        <v>0</v>
      </c>
      <c r="G199" s="1925">
        <f t="shared" ref="G199:AC199" si="34">SUM(G197+G198)</f>
        <v>0</v>
      </c>
      <c r="H199" s="1922">
        <f t="shared" si="34"/>
        <v>0</v>
      </c>
      <c r="I199" s="1925">
        <f t="shared" si="34"/>
        <v>0</v>
      </c>
      <c r="J199" s="1922">
        <f t="shared" si="34"/>
        <v>0</v>
      </c>
      <c r="K199" s="1925">
        <f t="shared" si="34"/>
        <v>0</v>
      </c>
      <c r="L199" s="1922">
        <f t="shared" si="34"/>
        <v>0</v>
      </c>
      <c r="M199" s="1925">
        <f t="shared" si="34"/>
        <v>0</v>
      </c>
      <c r="N199" s="1922">
        <f t="shared" si="34"/>
        <v>0</v>
      </c>
      <c r="O199" s="1925">
        <f t="shared" si="34"/>
        <v>0</v>
      </c>
      <c r="P199" s="1922">
        <f t="shared" si="34"/>
        <v>0</v>
      </c>
      <c r="Q199" s="1925">
        <f t="shared" si="34"/>
        <v>0</v>
      </c>
      <c r="R199" s="1922">
        <f t="shared" si="34"/>
        <v>0</v>
      </c>
      <c r="S199" s="1925">
        <f t="shared" si="34"/>
        <v>0</v>
      </c>
      <c r="T199" s="1922">
        <f t="shared" si="34"/>
        <v>0</v>
      </c>
      <c r="U199" s="1925">
        <f t="shared" si="34"/>
        <v>0</v>
      </c>
      <c r="V199" s="1922">
        <f t="shared" si="34"/>
        <v>0</v>
      </c>
      <c r="W199" s="1925">
        <f t="shared" si="34"/>
        <v>0</v>
      </c>
      <c r="X199" s="1922">
        <f t="shared" si="34"/>
        <v>0</v>
      </c>
      <c r="Y199" s="1925">
        <f t="shared" si="34"/>
        <v>0</v>
      </c>
      <c r="Z199" s="1922">
        <f t="shared" si="34"/>
        <v>0</v>
      </c>
      <c r="AA199" s="1925">
        <f t="shared" si="34"/>
        <v>0</v>
      </c>
      <c r="AB199" s="1922">
        <f t="shared" si="34"/>
        <v>0</v>
      </c>
      <c r="AC199" s="1926">
        <f t="shared" si="34"/>
        <v>0</v>
      </c>
      <c r="AD199" s="1927">
        <f>SUM(AD197+AD198)</f>
        <v>0</v>
      </c>
      <c r="AE199" s="1925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2955" t="s">
        <v>216</v>
      </c>
      <c r="B201" s="2457"/>
      <c r="C201" s="2957" t="s">
        <v>64</v>
      </c>
      <c r="D201" s="2463"/>
      <c r="E201" s="2464"/>
      <c r="F201" s="2965" t="s">
        <v>28</v>
      </c>
      <c r="G201" s="2966"/>
      <c r="H201" s="2966"/>
      <c r="I201" s="2966"/>
      <c r="J201" s="2966"/>
      <c r="K201" s="2966"/>
      <c r="L201" s="2966"/>
      <c r="M201" s="2966"/>
      <c r="N201" s="2966"/>
      <c r="O201" s="2967"/>
      <c r="P201" s="2477" t="s">
        <v>217</v>
      </c>
      <c r="Q201" s="2457"/>
      <c r="R201" s="2477" t="s">
        <v>67</v>
      </c>
      <c r="S201" s="2457"/>
      <c r="T201" s="2965" t="s">
        <v>218</v>
      </c>
      <c r="U201" s="2966"/>
      <c r="V201" s="2966"/>
      <c r="W201" s="2973"/>
    </row>
    <row r="202" spans="1:130" ht="15.75" customHeight="1" x14ac:dyDescent="0.25">
      <c r="A202" s="2458"/>
      <c r="B202" s="2459"/>
      <c r="C202" s="2536"/>
      <c r="D202" s="2325"/>
      <c r="E202" s="2958"/>
      <c r="F202" s="2974" t="s">
        <v>30</v>
      </c>
      <c r="G202" s="2974"/>
      <c r="H202" s="2974" t="s">
        <v>31</v>
      </c>
      <c r="I202" s="2974"/>
      <c r="J202" s="2974" t="s">
        <v>134</v>
      </c>
      <c r="K202" s="2974"/>
      <c r="L202" s="2974" t="s">
        <v>219</v>
      </c>
      <c r="M202" s="2974"/>
      <c r="N202" s="2974" t="s">
        <v>220</v>
      </c>
      <c r="O202" s="2975"/>
      <c r="P202" s="2339"/>
      <c r="Q202" s="2956"/>
      <c r="R202" s="2339"/>
      <c r="S202" s="2956"/>
      <c r="T202" s="2963" t="s">
        <v>221</v>
      </c>
      <c r="U202" s="2544" t="s">
        <v>222</v>
      </c>
      <c r="V202" s="2963" t="s">
        <v>223</v>
      </c>
      <c r="W202" s="2963" t="s">
        <v>224</v>
      </c>
    </row>
    <row r="203" spans="1:130" s="451" customFormat="1" ht="30.75" customHeight="1" x14ac:dyDescent="0.25">
      <c r="A203" s="2534"/>
      <c r="B203" s="2956"/>
      <c r="C203" s="1911" t="s">
        <v>211</v>
      </c>
      <c r="D203" s="1912" t="s">
        <v>18</v>
      </c>
      <c r="E203" s="1633" t="s">
        <v>19</v>
      </c>
      <c r="F203" s="1913" t="s">
        <v>18</v>
      </c>
      <c r="G203" s="1914" t="s">
        <v>19</v>
      </c>
      <c r="H203" s="1913" t="s">
        <v>18</v>
      </c>
      <c r="I203" s="1914" t="s">
        <v>19</v>
      </c>
      <c r="J203" s="1913" t="s">
        <v>18</v>
      </c>
      <c r="K203" s="1914" t="s">
        <v>19</v>
      </c>
      <c r="L203" s="1913" t="s">
        <v>18</v>
      </c>
      <c r="M203" s="1914" t="s">
        <v>19</v>
      </c>
      <c r="N203" s="1913" t="s">
        <v>18</v>
      </c>
      <c r="O203" s="1915" t="s">
        <v>19</v>
      </c>
      <c r="P203" s="1916" t="s">
        <v>18</v>
      </c>
      <c r="Q203" s="1914" t="s">
        <v>19</v>
      </c>
      <c r="R203" s="1916" t="s">
        <v>18</v>
      </c>
      <c r="S203" s="1914" t="s">
        <v>19</v>
      </c>
      <c r="T203" s="2332"/>
      <c r="U203" s="2976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2969" t="s">
        <v>225</v>
      </c>
      <c r="B204" s="2970"/>
      <c r="C204" s="1922">
        <f>SUM(D204+E204)</f>
        <v>0</v>
      </c>
      <c r="D204" s="1923">
        <f>SUM(F204+H204+J204+L204+N204)</f>
        <v>0</v>
      </c>
      <c r="E204" s="1924">
        <f>SUM(G204+I204+K204+M204+O204)</f>
        <v>0</v>
      </c>
      <c r="F204" s="1928"/>
      <c r="G204" s="1929"/>
      <c r="H204" s="1928"/>
      <c r="I204" s="1929"/>
      <c r="J204" s="1928"/>
      <c r="K204" s="1929"/>
      <c r="L204" s="1928"/>
      <c r="M204" s="1929"/>
      <c r="N204" s="1928"/>
      <c r="O204" s="1930"/>
      <c r="P204" s="1929"/>
      <c r="Q204" s="1931"/>
      <c r="R204" s="1929"/>
      <c r="S204" s="1931"/>
      <c r="T204" s="1932"/>
      <c r="U204" s="1931"/>
      <c r="V204" s="1932"/>
      <c r="W204" s="1932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955" t="s">
        <v>216</v>
      </c>
      <c r="B206" s="2457"/>
      <c r="C206" s="2914" t="s">
        <v>32</v>
      </c>
      <c r="D206" s="2915"/>
    </row>
    <row r="207" spans="1:130" ht="23.25" customHeight="1" x14ac:dyDescent="0.25">
      <c r="A207" s="2534"/>
      <c r="B207" s="2956"/>
      <c r="C207" s="1913" t="s">
        <v>18</v>
      </c>
      <c r="D207" s="1914" t="s">
        <v>19</v>
      </c>
    </row>
    <row r="208" spans="1:130" ht="21.95" customHeight="1" x14ac:dyDescent="0.25">
      <c r="A208" s="2971" t="s">
        <v>227</v>
      </c>
      <c r="B208" s="2972"/>
      <c r="C208" s="1820"/>
      <c r="D208" s="1919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2977"/>
      <c r="C211" s="1625"/>
      <c r="D211" s="1821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955" t="s">
        <v>232</v>
      </c>
      <c r="B213" s="2457"/>
      <c r="C213" s="2914" t="s">
        <v>233</v>
      </c>
      <c r="D213" s="2926"/>
      <c r="E213" s="2915"/>
      <c r="F213" s="461"/>
    </row>
    <row r="214" spans="1:6" x14ac:dyDescent="0.25">
      <c r="A214" s="2458"/>
      <c r="B214" s="2459"/>
      <c r="C214" s="2978" t="s">
        <v>234</v>
      </c>
      <c r="D214" s="2914" t="s">
        <v>235</v>
      </c>
      <c r="E214" s="2915"/>
      <c r="F214" s="461"/>
    </row>
    <row r="215" spans="1:6" ht="21" x14ac:dyDescent="0.25">
      <c r="A215" s="2534"/>
      <c r="B215" s="2956"/>
      <c r="C215" s="2548"/>
      <c r="D215" s="1933" t="s">
        <v>236</v>
      </c>
      <c r="E215" s="1914" t="s">
        <v>237</v>
      </c>
      <c r="F215" s="461"/>
    </row>
    <row r="216" spans="1:6" x14ac:dyDescent="0.25">
      <c r="A216" s="2971" t="s">
        <v>238</v>
      </c>
      <c r="B216" s="2972"/>
      <c r="C216" s="1822"/>
      <c r="D216" s="1820"/>
      <c r="E216" s="1919"/>
      <c r="F216" s="461"/>
    </row>
    <row r="217" spans="1:6" x14ac:dyDescent="0.25">
      <c r="A217" s="2352" t="s">
        <v>239</v>
      </c>
      <c r="B217" s="2353"/>
      <c r="C217" s="1626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2977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128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34138E62-E34A-4899-A382-133EE3974BC5}">
      <formula1>0</formula1>
      <formula2>1E+29</formula2>
    </dataValidation>
    <dataValidation type="whole" allowBlank="1" showInputMessage="1" showErrorMessage="1" sqref="A194:E199 F194:F196 G195:AC196 AD196:AE196 F199:AE199" xr:uid="{908C1D9D-5F62-4B53-B0DC-B56A5BAD9776}">
      <formula1>0</formula1>
      <formula2>1E+29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Z25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0.7109375" style="12" customWidth="1"/>
    <col min="2" max="2" width="31.42578125" style="12" customWidth="1"/>
    <col min="3" max="3" width="11.85546875" style="12" customWidth="1"/>
    <col min="4" max="6" width="11.42578125" style="12"/>
    <col min="7" max="7" width="16" style="12" customWidth="1"/>
    <col min="8" max="8" width="15" style="12" customWidth="1"/>
    <col min="9" max="22" width="11.42578125" style="12"/>
    <col min="23" max="23" width="13.140625" style="12" customWidth="1"/>
    <col min="24" max="25" width="11.42578125" style="12"/>
    <col min="26" max="52" width="11.42578125" style="8"/>
    <col min="53" max="75" width="11.42578125" style="9" customWidth="1"/>
    <col min="76" max="77" width="16" style="9" customWidth="1"/>
    <col min="78" max="78" width="16" style="9" hidden="1" customWidth="1"/>
    <col min="79" max="102" width="16" style="10" hidden="1" customWidth="1"/>
    <col min="103" max="104" width="11.42578125" style="10" hidden="1" customWidth="1"/>
    <col min="105" max="130" width="11.42578125" style="11" hidden="1" customWidth="1"/>
    <col min="131" max="131" width="11.42578125" style="12" customWidth="1"/>
    <col min="132" max="16384" width="11.42578125" style="12"/>
  </cols>
  <sheetData>
    <row r="1" spans="1:130" s="2" customFormat="1" ht="16.350000000000001" customHeight="1" x14ac:dyDescent="0.15">
      <c r="A1" s="1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2" customFormat="1" ht="16.350000000000001" customHeight="1" x14ac:dyDescent="0.15">
      <c r="A2" s="1" t="str">
        <f>CONCATENATE("COMUNA: ",[9]NOMBRE!B2," - ","( ",[9]NOMBRE!C2,[9]NOMBRE!D2,[9]NOMBRE!E2,[9]NOMBRE!F2,[9]NOMBRE!G2," )")</f>
        <v>COMUNA: LINARES - ( 07401 )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2" customFormat="1" ht="16.350000000000001" customHeight="1" x14ac:dyDescent="0.1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2" customFormat="1" ht="16.350000000000001" customHeight="1" x14ac:dyDescent="0.15">
      <c r="A4" s="1" t="str">
        <f>CONCATENATE("MES: ",[9]NOMBRE!B6," - ","( ",[9]NOMBRE!C6,[9]NOMBRE!D6," )")</f>
        <v>MES: AGOSTO - ( 08 )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s="2" customFormat="1" ht="16.350000000000001" customHeight="1" x14ac:dyDescent="0.15">
      <c r="A5" s="1" t="str">
        <f>CONCATENATE("AÑO: ",[9]NOMBRE!B7)</f>
        <v>AÑO: 2021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</row>
    <row r="6" spans="1:130" ht="15.75" customHeight="1" x14ac:dyDescent="0.25">
      <c r="A6" s="2187" t="s">
        <v>1</v>
      </c>
      <c r="B6" s="2187"/>
      <c r="C6" s="2187"/>
      <c r="D6" s="2187"/>
      <c r="E6" s="2187"/>
      <c r="F6" s="2187"/>
      <c r="G6" s="2187"/>
      <c r="H6" s="2187"/>
      <c r="I6" s="2187"/>
      <c r="J6" s="2187"/>
      <c r="K6" s="2187"/>
      <c r="L6" s="2187"/>
      <c r="M6" s="2187"/>
      <c r="N6" s="2187"/>
      <c r="O6" s="2187"/>
      <c r="P6" s="2187"/>
      <c r="Q6" s="2187"/>
      <c r="R6" s="2187"/>
      <c r="S6" s="2187"/>
      <c r="T6" s="2187"/>
      <c r="U6" s="2187"/>
      <c r="V6" s="2187"/>
      <c r="W6" s="2187"/>
      <c r="X6" s="2187"/>
      <c r="Y6" s="2369"/>
      <c r="Z6" s="7"/>
      <c r="AA6" s="7"/>
    </row>
    <row r="7" spans="1:130" ht="31.35" customHeight="1" x14ac:dyDescent="0.25">
      <c r="A7" s="13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86"/>
      <c r="Q7" s="16"/>
      <c r="R7" s="7"/>
      <c r="S7" s="7"/>
      <c r="T7" s="7"/>
      <c r="U7" s="7"/>
      <c r="V7" s="7"/>
      <c r="W7" s="7"/>
      <c r="X7" s="7"/>
      <c r="Y7" s="7"/>
      <c r="Z7" s="7"/>
      <c r="AA7" s="7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31.35" customHeight="1" x14ac:dyDescent="0.25">
      <c r="A8" s="510" t="s">
        <v>3</v>
      </c>
      <c r="B8" s="511"/>
      <c r="C8" s="511"/>
      <c r="D8" s="511"/>
      <c r="E8" s="511"/>
      <c r="F8" s="19"/>
      <c r="G8" s="20"/>
      <c r="H8" s="494"/>
      <c r="I8" s="495"/>
      <c r="J8" s="20"/>
      <c r="K8" s="623"/>
      <c r="L8" s="20"/>
      <c r="M8" s="494"/>
      <c r="N8" s="495"/>
      <c r="O8" s="495"/>
      <c r="P8" s="487"/>
      <c r="Q8" s="20"/>
      <c r="R8" s="494"/>
      <c r="S8" s="494"/>
      <c r="T8" s="494"/>
      <c r="U8" s="494"/>
      <c r="V8" s="494"/>
      <c r="W8" s="494"/>
      <c r="X8" s="494"/>
      <c r="Y8" s="495"/>
      <c r="Z8" s="48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6.350000000000001" customHeight="1" x14ac:dyDescent="0.25">
      <c r="A9" s="2507" t="s">
        <v>4</v>
      </c>
      <c r="B9" s="2507"/>
      <c r="C9" s="2501" t="s">
        <v>5</v>
      </c>
      <c r="D9" s="2663"/>
      <c r="E9" s="2662"/>
      <c r="F9" s="2505" t="s">
        <v>6</v>
      </c>
      <c r="G9" s="2517"/>
      <c r="H9" s="2517"/>
      <c r="I9" s="2517"/>
      <c r="J9" s="2517"/>
      <c r="K9" s="2517"/>
      <c r="L9" s="2517"/>
      <c r="M9" s="2517"/>
      <c r="N9" s="2517"/>
      <c r="O9" s="2517"/>
      <c r="P9" s="2517"/>
      <c r="Q9" s="2517"/>
      <c r="R9" s="2517"/>
      <c r="S9" s="2517"/>
      <c r="T9" s="2517"/>
      <c r="U9" s="2517"/>
      <c r="V9" s="2517"/>
      <c r="W9" s="2517"/>
      <c r="X9" s="2517"/>
      <c r="Y9" s="2506"/>
      <c r="Z9" s="624"/>
      <c r="AA9" s="569"/>
    </row>
    <row r="10" spans="1:130" ht="16.350000000000001" customHeight="1" x14ac:dyDescent="0.25">
      <c r="A10" s="2507"/>
      <c r="B10" s="2507"/>
      <c r="C10" s="2979"/>
      <c r="D10" s="2383"/>
      <c r="E10" s="2980"/>
      <c r="F10" s="2505" t="s">
        <v>7</v>
      </c>
      <c r="G10" s="2506"/>
      <c r="H10" s="2505" t="s">
        <v>8</v>
      </c>
      <c r="I10" s="2506"/>
      <c r="J10" s="2505" t="s">
        <v>9</v>
      </c>
      <c r="K10" s="2506"/>
      <c r="L10" s="2505" t="s">
        <v>10</v>
      </c>
      <c r="M10" s="2506"/>
      <c r="N10" s="2505" t="s">
        <v>11</v>
      </c>
      <c r="O10" s="2506"/>
      <c r="P10" s="2505" t="s">
        <v>12</v>
      </c>
      <c r="Q10" s="2506"/>
      <c r="R10" s="2505" t="s">
        <v>13</v>
      </c>
      <c r="S10" s="2506"/>
      <c r="T10" s="2505" t="s">
        <v>14</v>
      </c>
      <c r="U10" s="2506"/>
      <c r="V10" s="2505" t="s">
        <v>15</v>
      </c>
      <c r="W10" s="2506"/>
      <c r="X10" s="2505" t="s">
        <v>16</v>
      </c>
      <c r="Y10" s="2506"/>
      <c r="Z10" s="489"/>
      <c r="AA10" s="7"/>
    </row>
    <row r="11" spans="1:130" ht="16.350000000000001" customHeight="1" x14ac:dyDescent="0.25">
      <c r="A11" s="2507"/>
      <c r="B11" s="2507"/>
      <c r="C11" s="625" t="s">
        <v>17</v>
      </c>
      <c r="D11" s="626" t="s">
        <v>18</v>
      </c>
      <c r="E11" s="565" t="s">
        <v>19</v>
      </c>
      <c r="F11" s="627" t="s">
        <v>18</v>
      </c>
      <c r="G11" s="565" t="s">
        <v>19</v>
      </c>
      <c r="H11" s="627" t="s">
        <v>18</v>
      </c>
      <c r="I11" s="565" t="s">
        <v>19</v>
      </c>
      <c r="J11" s="627" t="s">
        <v>18</v>
      </c>
      <c r="K11" s="565" t="s">
        <v>19</v>
      </c>
      <c r="L11" s="627" t="s">
        <v>18</v>
      </c>
      <c r="M11" s="565" t="s">
        <v>19</v>
      </c>
      <c r="N11" s="627" t="s">
        <v>18</v>
      </c>
      <c r="O11" s="565" t="s">
        <v>19</v>
      </c>
      <c r="P11" s="627" t="s">
        <v>18</v>
      </c>
      <c r="Q11" s="565" t="s">
        <v>19</v>
      </c>
      <c r="R11" s="627" t="s">
        <v>18</v>
      </c>
      <c r="S11" s="565" t="s">
        <v>19</v>
      </c>
      <c r="T11" s="627" t="s">
        <v>18</v>
      </c>
      <c r="U11" s="565" t="s">
        <v>19</v>
      </c>
      <c r="V11" s="627" t="s">
        <v>18</v>
      </c>
      <c r="W11" s="565" t="s">
        <v>19</v>
      </c>
      <c r="X11" s="627" t="s">
        <v>18</v>
      </c>
      <c r="Y11" s="565" t="s">
        <v>19</v>
      </c>
      <c r="Z11" s="628"/>
      <c r="AA11" s="568"/>
    </row>
    <row r="12" spans="1:130" ht="16.350000000000001" customHeight="1" x14ac:dyDescent="0.25">
      <c r="A12" s="2507" t="s">
        <v>20</v>
      </c>
      <c r="B12" s="2507"/>
      <c r="C12" s="629">
        <f>SUM(D12+E12)</f>
        <v>0</v>
      </c>
      <c r="D12" s="630">
        <f>SUM(F12+H12+J12+L12+N12+P12+R12+T12+V12+X12)</f>
        <v>0</v>
      </c>
      <c r="E12" s="631">
        <f>SUM(G12+I12+K12+M12+O12+Q12+S12+U12+W12+Y12)</f>
        <v>0</v>
      </c>
      <c r="F12" s="632"/>
      <c r="G12" s="633"/>
      <c r="H12" s="632"/>
      <c r="I12" s="633"/>
      <c r="J12" s="632"/>
      <c r="K12" s="633"/>
      <c r="L12" s="632"/>
      <c r="M12" s="633"/>
      <c r="N12" s="632"/>
      <c r="O12" s="633"/>
      <c r="P12" s="632"/>
      <c r="Q12" s="633"/>
      <c r="R12" s="632"/>
      <c r="S12" s="633"/>
      <c r="T12" s="632"/>
      <c r="U12" s="633"/>
      <c r="V12" s="632"/>
      <c r="W12" s="633"/>
      <c r="X12" s="632"/>
      <c r="Y12" s="633"/>
      <c r="Z12" s="48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0" ht="16.350000000000001" customHeight="1" x14ac:dyDescent="0.25">
      <c r="A13" s="2662" t="s">
        <v>21</v>
      </c>
      <c r="B13" s="634" t="s">
        <v>22</v>
      </c>
      <c r="C13" s="551">
        <f>SUM(D13+E13)</f>
        <v>0</v>
      </c>
      <c r="D13" s="44">
        <f>SUM(F13+H13+J13+L13+N13+P13+R13+T13+V13+X13)</f>
        <v>0</v>
      </c>
      <c r="E13" s="589">
        <f>SUM(G13+I13+K13+M13+O13+Q13+S13+U13+W13+Y13)</f>
        <v>0</v>
      </c>
      <c r="F13" s="549"/>
      <c r="G13" s="592"/>
      <c r="H13" s="549"/>
      <c r="I13" s="592"/>
      <c r="J13" s="549"/>
      <c r="K13" s="592"/>
      <c r="L13" s="549"/>
      <c r="M13" s="592"/>
      <c r="N13" s="549"/>
      <c r="O13" s="592"/>
      <c r="P13" s="549"/>
      <c r="Q13" s="592"/>
      <c r="R13" s="549"/>
      <c r="S13" s="592"/>
      <c r="T13" s="549"/>
      <c r="U13" s="592"/>
      <c r="V13" s="549"/>
      <c r="W13" s="592"/>
      <c r="X13" s="549"/>
      <c r="Y13" s="592"/>
      <c r="Z13" s="482"/>
      <c r="AA13" s="569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</row>
    <row r="14" spans="1:130" ht="16.350000000000001" customHeight="1" x14ac:dyDescent="0.25">
      <c r="A14" s="2495"/>
      <c r="B14" s="540" t="s">
        <v>23</v>
      </c>
      <c r="C14" s="49">
        <f>SUM(D14+E14)</f>
        <v>0</v>
      </c>
      <c r="D14" s="514">
        <f t="shared" ref="D14" si="0">SUM(F14+H14+J14+L14+N14+P14+R14+T14+V14+X14)</f>
        <v>0</v>
      </c>
      <c r="E14" s="51">
        <f>SUM(G14+I14+K14+M14+O14+Q14+S14+U14+W14+Y14)</f>
        <v>0</v>
      </c>
      <c r="F14" s="635"/>
      <c r="G14" s="636"/>
      <c r="H14" s="54"/>
      <c r="I14" s="55"/>
      <c r="J14" s="54"/>
      <c r="K14" s="55"/>
      <c r="L14" s="635"/>
      <c r="M14" s="636"/>
      <c r="N14" s="635"/>
      <c r="O14" s="636"/>
      <c r="P14" s="635"/>
      <c r="Q14" s="636"/>
      <c r="R14" s="635"/>
      <c r="S14" s="636"/>
      <c r="T14" s="635"/>
      <c r="U14" s="637"/>
      <c r="V14" s="635"/>
      <c r="W14" s="637"/>
      <c r="X14" s="635"/>
      <c r="Y14" s="636"/>
      <c r="Z14" s="482"/>
      <c r="AA14" s="493"/>
    </row>
    <row r="15" spans="1:130" ht="31.35" customHeight="1" x14ac:dyDescent="0.25">
      <c r="A15" s="505" t="s">
        <v>24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19"/>
      <c r="Q15" s="541"/>
      <c r="R15" s="59"/>
      <c r="S15" s="59"/>
      <c r="T15" s="59"/>
      <c r="U15" s="59"/>
      <c r="V15" s="59"/>
      <c r="W15" s="7"/>
      <c r="X15" s="7"/>
      <c r="Y15" s="7"/>
      <c r="Z15" s="7"/>
      <c r="AA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ht="16.350000000000001" customHeight="1" x14ac:dyDescent="0.25">
      <c r="A16" s="2499" t="s">
        <v>25</v>
      </c>
      <c r="B16" s="2499" t="s">
        <v>26</v>
      </c>
      <c r="C16" s="2501" t="s">
        <v>27</v>
      </c>
      <c r="D16" s="2663"/>
      <c r="E16" s="2662"/>
      <c r="F16" s="2502" t="s">
        <v>28</v>
      </c>
      <c r="G16" s="2503"/>
      <c r="H16" s="2503"/>
      <c r="I16" s="2503"/>
      <c r="J16" s="2503"/>
      <c r="K16" s="2503"/>
      <c r="L16" s="2503"/>
      <c r="M16" s="2503"/>
      <c r="N16" s="2503"/>
      <c r="O16" s="2503"/>
      <c r="P16" s="2503"/>
      <c r="Q16" s="2981"/>
      <c r="R16" s="2662" t="s">
        <v>29</v>
      </c>
      <c r="S16" s="7"/>
      <c r="T16" s="7"/>
      <c r="U16" s="7"/>
      <c r="V16" s="7"/>
      <c r="W16" s="7"/>
      <c r="X16" s="7"/>
      <c r="Y16" s="7"/>
      <c r="Z16" s="7"/>
      <c r="AA16" s="7"/>
    </row>
    <row r="17" spans="1:92" ht="16.350000000000001" customHeight="1" x14ac:dyDescent="0.25">
      <c r="A17" s="2379"/>
      <c r="B17" s="2379"/>
      <c r="C17" s="2979"/>
      <c r="D17" s="2496"/>
      <c r="E17" s="2495"/>
      <c r="F17" s="2505" t="s">
        <v>30</v>
      </c>
      <c r="G17" s="2506"/>
      <c r="H17" s="2505" t="s">
        <v>31</v>
      </c>
      <c r="I17" s="2506"/>
      <c r="J17" s="2505" t="s">
        <v>15</v>
      </c>
      <c r="K17" s="2506"/>
      <c r="L17" s="2505" t="s">
        <v>32</v>
      </c>
      <c r="M17" s="2506"/>
      <c r="N17" s="2505" t="s">
        <v>33</v>
      </c>
      <c r="O17" s="2506"/>
      <c r="P17" s="2505" t="s">
        <v>34</v>
      </c>
      <c r="Q17" s="2518"/>
      <c r="R17" s="2374"/>
      <c r="S17" s="7"/>
      <c r="T17" s="7"/>
      <c r="U17" s="7"/>
      <c r="V17" s="7"/>
      <c r="W17" s="7"/>
      <c r="X17" s="7"/>
      <c r="Y17" s="7"/>
      <c r="Z17" s="7"/>
      <c r="AA17" s="7"/>
    </row>
    <row r="18" spans="1:92" ht="16.350000000000001" customHeight="1" x14ac:dyDescent="0.25">
      <c r="A18" s="2257"/>
      <c r="B18" s="2257"/>
      <c r="C18" s="638" t="s">
        <v>17</v>
      </c>
      <c r="D18" s="639" t="s">
        <v>18</v>
      </c>
      <c r="E18" s="565" t="s">
        <v>19</v>
      </c>
      <c r="F18" s="625" t="s">
        <v>18</v>
      </c>
      <c r="G18" s="565" t="s">
        <v>19</v>
      </c>
      <c r="H18" s="625" t="s">
        <v>18</v>
      </c>
      <c r="I18" s="565" t="s">
        <v>19</v>
      </c>
      <c r="J18" s="625" t="s">
        <v>18</v>
      </c>
      <c r="K18" s="565" t="s">
        <v>19</v>
      </c>
      <c r="L18" s="625" t="s">
        <v>18</v>
      </c>
      <c r="M18" s="565" t="s">
        <v>19</v>
      </c>
      <c r="N18" s="625" t="s">
        <v>18</v>
      </c>
      <c r="O18" s="565" t="s">
        <v>19</v>
      </c>
      <c r="P18" s="625" t="s">
        <v>18</v>
      </c>
      <c r="Q18" s="640" t="s">
        <v>19</v>
      </c>
      <c r="R18" s="2495"/>
      <c r="S18" s="7"/>
      <c r="T18" s="7"/>
      <c r="U18" s="7"/>
      <c r="V18" s="3"/>
      <c r="W18" s="3"/>
      <c r="X18" s="3"/>
      <c r="Y18" s="3"/>
      <c r="Z18" s="3"/>
      <c r="AA18" s="7"/>
    </row>
    <row r="19" spans="1:92" ht="16.350000000000001" customHeight="1" x14ac:dyDescent="0.25">
      <c r="A19" s="2505" t="s">
        <v>35</v>
      </c>
      <c r="B19" s="2506"/>
      <c r="C19" s="641">
        <f>SUM(D19+E19)</f>
        <v>0</v>
      </c>
      <c r="D19" s="642">
        <f>SUM(F19+H19+J19+L19+N19+P19)</f>
        <v>0</v>
      </c>
      <c r="E19" s="643">
        <f>SUM(G19+I19+K19+M19+O19+Q19)</f>
        <v>0</v>
      </c>
      <c r="F19" s="632"/>
      <c r="G19" s="644"/>
      <c r="H19" s="632"/>
      <c r="I19" s="644"/>
      <c r="J19" s="632"/>
      <c r="K19" s="644"/>
      <c r="L19" s="632"/>
      <c r="M19" s="644"/>
      <c r="N19" s="645"/>
      <c r="O19" s="644"/>
      <c r="P19" s="645"/>
      <c r="Q19" s="646"/>
      <c r="R19" s="633"/>
      <c r="S19" s="6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</row>
    <row r="20" spans="1:92" ht="16.350000000000001" customHeight="1" x14ac:dyDescent="0.25">
      <c r="A20" s="2499" t="s">
        <v>36</v>
      </c>
      <c r="B20" s="550" t="s">
        <v>22</v>
      </c>
      <c r="C20" s="551">
        <f>SUM(D20+E20)</f>
        <v>0</v>
      </c>
      <c r="D20" s="71">
        <f t="shared" ref="D20:E35" si="1">SUM(F20+H20+J20+L20+N20+P20)</f>
        <v>0</v>
      </c>
      <c r="E20" s="589">
        <f t="shared" si="1"/>
        <v>0</v>
      </c>
      <c r="F20" s="586"/>
      <c r="G20" s="73"/>
      <c r="H20" s="586"/>
      <c r="I20" s="73"/>
      <c r="J20" s="586"/>
      <c r="K20" s="73"/>
      <c r="L20" s="586"/>
      <c r="M20" s="73"/>
      <c r="N20" s="552"/>
      <c r="O20" s="73"/>
      <c r="P20" s="552"/>
      <c r="Q20" s="75"/>
      <c r="R20" s="253"/>
      <c r="S20" s="77"/>
      <c r="T20" s="7"/>
      <c r="U20" s="7"/>
      <c r="V20" s="3"/>
      <c r="W20" s="3"/>
      <c r="X20" s="3"/>
      <c r="Y20" s="3"/>
      <c r="Z20" s="3"/>
      <c r="AA20" s="7"/>
    </row>
    <row r="21" spans="1:92" ht="16.350000000000001" customHeight="1" x14ac:dyDescent="0.25">
      <c r="A21" s="2379"/>
      <c r="B21" s="557" t="s">
        <v>37</v>
      </c>
      <c r="C21" s="598">
        <f t="shared" ref="C21:C28" si="2">SUM(D21+E21)</f>
        <v>0</v>
      </c>
      <c r="D21" s="80">
        <f t="shared" si="1"/>
        <v>0</v>
      </c>
      <c r="E21" s="473">
        <f t="shared" si="1"/>
        <v>0</v>
      </c>
      <c r="F21" s="82"/>
      <c r="G21" s="83"/>
      <c r="H21" s="82"/>
      <c r="I21" s="83"/>
      <c r="J21" s="82"/>
      <c r="K21" s="83"/>
      <c r="L21" s="82"/>
      <c r="M21" s="83"/>
      <c r="N21" s="84"/>
      <c r="O21" s="83"/>
      <c r="P21" s="84"/>
      <c r="Q21" s="85"/>
      <c r="R21" s="86"/>
      <c r="S21" s="77"/>
      <c r="T21" s="7"/>
      <c r="U21" s="7"/>
      <c r="V21" s="3"/>
      <c r="W21" s="3"/>
      <c r="X21" s="3"/>
      <c r="Y21" s="3"/>
      <c r="Z21" s="3"/>
      <c r="AA21" s="7"/>
    </row>
    <row r="22" spans="1:92" ht="16.350000000000001" customHeight="1" x14ac:dyDescent="0.25">
      <c r="A22" s="2379"/>
      <c r="B22" s="543" t="s">
        <v>38</v>
      </c>
      <c r="C22" s="88">
        <f t="shared" si="2"/>
        <v>0</v>
      </c>
      <c r="D22" s="89">
        <f t="shared" si="1"/>
        <v>0</v>
      </c>
      <c r="E22" s="90">
        <f t="shared" si="1"/>
        <v>0</v>
      </c>
      <c r="F22" s="82"/>
      <c r="G22" s="83"/>
      <c r="H22" s="82"/>
      <c r="I22" s="83"/>
      <c r="J22" s="82"/>
      <c r="K22" s="83"/>
      <c r="L22" s="82"/>
      <c r="M22" s="83"/>
      <c r="N22" s="84"/>
      <c r="O22" s="83"/>
      <c r="P22" s="84"/>
      <c r="Q22" s="85"/>
      <c r="R22" s="86"/>
      <c r="S22" s="77"/>
      <c r="T22" s="7"/>
      <c r="U22" s="7"/>
      <c r="V22" s="3"/>
      <c r="W22" s="3"/>
      <c r="X22" s="3"/>
      <c r="Y22" s="3"/>
      <c r="Z22" s="3"/>
      <c r="AA22" s="7"/>
    </row>
    <row r="23" spans="1:92" ht="16.350000000000001" customHeight="1" x14ac:dyDescent="0.25">
      <c r="A23" s="2257"/>
      <c r="B23" s="542" t="s">
        <v>39</v>
      </c>
      <c r="C23" s="49">
        <f t="shared" si="2"/>
        <v>0</v>
      </c>
      <c r="D23" s="92">
        <f t="shared" si="1"/>
        <v>0</v>
      </c>
      <c r="E23" s="51">
        <f t="shared" si="1"/>
        <v>0</v>
      </c>
      <c r="F23" s="54"/>
      <c r="G23" s="93"/>
      <c r="H23" s="54"/>
      <c r="I23" s="93"/>
      <c r="J23" s="54"/>
      <c r="K23" s="93"/>
      <c r="L23" s="54"/>
      <c r="M23" s="93"/>
      <c r="N23" s="94"/>
      <c r="O23" s="93"/>
      <c r="P23" s="94"/>
      <c r="Q23" s="95"/>
      <c r="R23" s="55"/>
      <c r="S23" s="77"/>
      <c r="T23" s="7"/>
      <c r="U23" s="7"/>
      <c r="V23" s="7"/>
      <c r="W23" s="7"/>
      <c r="X23" s="3"/>
      <c r="Y23" s="3"/>
      <c r="Z23" s="3"/>
      <c r="AA23" s="3"/>
    </row>
    <row r="24" spans="1:92" ht="16.350000000000001" customHeight="1" x14ac:dyDescent="0.25">
      <c r="A24" s="2499" t="s">
        <v>40</v>
      </c>
      <c r="B24" s="550" t="s">
        <v>41</v>
      </c>
      <c r="C24" s="551">
        <f t="shared" si="2"/>
        <v>0</v>
      </c>
      <c r="D24" s="71">
        <f t="shared" si="1"/>
        <v>0</v>
      </c>
      <c r="E24" s="589">
        <f t="shared" si="1"/>
        <v>0</v>
      </c>
      <c r="F24" s="549"/>
      <c r="G24" s="96"/>
      <c r="H24" s="549"/>
      <c r="I24" s="96"/>
      <c r="J24" s="549"/>
      <c r="K24" s="96"/>
      <c r="L24" s="549"/>
      <c r="M24" s="96"/>
      <c r="N24" s="591"/>
      <c r="O24" s="96"/>
      <c r="P24" s="591"/>
      <c r="Q24" s="98"/>
      <c r="R24" s="592"/>
      <c r="S24" s="77"/>
      <c r="T24" s="7"/>
      <c r="U24" s="7"/>
      <c r="V24" s="7"/>
      <c r="W24" s="7"/>
      <c r="X24" s="3"/>
      <c r="Y24" s="3"/>
      <c r="Z24" s="3"/>
      <c r="AA24" s="3"/>
    </row>
    <row r="25" spans="1:92" ht="16.350000000000001" customHeight="1" x14ac:dyDescent="0.25">
      <c r="A25" s="2379"/>
      <c r="B25" s="553" t="s">
        <v>42</v>
      </c>
      <c r="C25" s="598">
        <f t="shared" si="2"/>
        <v>0</v>
      </c>
      <c r="D25" s="80">
        <f t="shared" si="1"/>
        <v>0</v>
      </c>
      <c r="E25" s="473">
        <f t="shared" si="1"/>
        <v>0</v>
      </c>
      <c r="F25" s="586"/>
      <c r="G25" s="73"/>
      <c r="H25" s="586"/>
      <c r="I25" s="73"/>
      <c r="J25" s="586"/>
      <c r="K25" s="73"/>
      <c r="L25" s="586"/>
      <c r="M25" s="73"/>
      <c r="N25" s="552"/>
      <c r="O25" s="73"/>
      <c r="P25" s="552"/>
      <c r="Q25" s="75"/>
      <c r="R25" s="253"/>
      <c r="S25" s="77"/>
      <c r="T25" s="7"/>
      <c r="U25" s="7"/>
      <c r="V25" s="7"/>
      <c r="W25" s="7"/>
      <c r="X25" s="3"/>
      <c r="Y25" s="3"/>
      <c r="Z25" s="3"/>
      <c r="AA25" s="3"/>
    </row>
    <row r="26" spans="1:92" ht="16.350000000000001" customHeight="1" x14ac:dyDescent="0.25">
      <c r="A26" s="2379"/>
      <c r="B26" s="553" t="s">
        <v>43</v>
      </c>
      <c r="C26" s="598">
        <f t="shared" si="2"/>
        <v>0</v>
      </c>
      <c r="D26" s="80">
        <f t="shared" si="1"/>
        <v>0</v>
      </c>
      <c r="E26" s="473">
        <f t="shared" si="1"/>
        <v>0</v>
      </c>
      <c r="F26" s="586"/>
      <c r="G26" s="73"/>
      <c r="H26" s="586"/>
      <c r="I26" s="73"/>
      <c r="J26" s="586"/>
      <c r="K26" s="73"/>
      <c r="L26" s="586"/>
      <c r="M26" s="73"/>
      <c r="N26" s="552"/>
      <c r="O26" s="73"/>
      <c r="P26" s="552"/>
      <c r="Q26" s="75"/>
      <c r="R26" s="253"/>
      <c r="S26" s="77"/>
      <c r="T26" s="7"/>
      <c r="U26" s="8"/>
      <c r="V26" s="7"/>
      <c r="W26" s="7"/>
      <c r="X26" s="3"/>
      <c r="Y26" s="3"/>
      <c r="Z26" s="3"/>
      <c r="AA26" s="3"/>
    </row>
    <row r="27" spans="1:92" ht="27" customHeight="1" x14ac:dyDescent="0.25">
      <c r="A27" s="2379"/>
      <c r="B27" s="554" t="s">
        <v>44</v>
      </c>
      <c r="C27" s="647">
        <f t="shared" si="2"/>
        <v>0</v>
      </c>
      <c r="D27" s="102">
        <f t="shared" si="1"/>
        <v>0</v>
      </c>
      <c r="E27" s="476">
        <f t="shared" si="1"/>
        <v>0</v>
      </c>
      <c r="F27" s="586"/>
      <c r="G27" s="73"/>
      <c r="H27" s="586"/>
      <c r="I27" s="73"/>
      <c r="J27" s="586"/>
      <c r="K27" s="73"/>
      <c r="L27" s="586"/>
      <c r="M27" s="73"/>
      <c r="N27" s="552"/>
      <c r="O27" s="73"/>
      <c r="P27" s="552"/>
      <c r="Q27" s="75"/>
      <c r="R27" s="253"/>
      <c r="S27" s="77"/>
      <c r="T27" s="7"/>
      <c r="U27" s="8"/>
      <c r="V27" s="7"/>
      <c r="W27" s="7"/>
      <c r="X27" s="3"/>
      <c r="Y27" s="3"/>
      <c r="Z27" s="3"/>
      <c r="AA27" s="3"/>
    </row>
    <row r="28" spans="1:92" ht="24" customHeight="1" x14ac:dyDescent="0.25">
      <c r="A28" s="2379"/>
      <c r="B28" s="554" t="s">
        <v>45</v>
      </c>
      <c r="C28" s="647">
        <f t="shared" si="2"/>
        <v>0</v>
      </c>
      <c r="D28" s="102">
        <f t="shared" si="1"/>
        <v>0</v>
      </c>
      <c r="E28" s="476">
        <f t="shared" si="1"/>
        <v>0</v>
      </c>
      <c r="F28" s="586"/>
      <c r="G28" s="73"/>
      <c r="H28" s="586"/>
      <c r="I28" s="73"/>
      <c r="J28" s="586"/>
      <c r="K28" s="73"/>
      <c r="L28" s="586"/>
      <c r="M28" s="73"/>
      <c r="N28" s="552"/>
      <c r="O28" s="73"/>
      <c r="P28" s="552"/>
      <c r="Q28" s="75"/>
      <c r="R28" s="253"/>
      <c r="S28" s="77"/>
      <c r="T28" s="7"/>
      <c r="U28" s="8"/>
      <c r="V28" s="7"/>
      <c r="W28" s="7"/>
      <c r="X28" s="3"/>
      <c r="Y28" s="3"/>
      <c r="Z28" s="3"/>
      <c r="AA28" s="3"/>
    </row>
    <row r="29" spans="1:92" ht="16.350000000000001" customHeight="1" x14ac:dyDescent="0.25">
      <c r="A29" s="2379"/>
      <c r="B29" s="554" t="s">
        <v>46</v>
      </c>
      <c r="C29" s="647">
        <f>SUM(D29:E29)</f>
        <v>0</v>
      </c>
      <c r="D29" s="102">
        <f t="shared" si="1"/>
        <v>0</v>
      </c>
      <c r="E29" s="476">
        <f t="shared" si="1"/>
        <v>0</v>
      </c>
      <c r="F29" s="586"/>
      <c r="G29" s="73"/>
      <c r="H29" s="586"/>
      <c r="I29" s="73"/>
      <c r="J29" s="586"/>
      <c r="K29" s="73"/>
      <c r="L29" s="586"/>
      <c r="M29" s="73"/>
      <c r="N29" s="552"/>
      <c r="O29" s="73"/>
      <c r="P29" s="552"/>
      <c r="Q29" s="75"/>
      <c r="R29" s="253"/>
      <c r="S29" s="77"/>
      <c r="T29" s="7"/>
      <c r="U29" s="8"/>
      <c r="V29" s="7"/>
      <c r="W29" s="7"/>
      <c r="X29" s="3"/>
      <c r="Y29" s="3"/>
      <c r="Z29" s="3"/>
      <c r="AA29" s="3"/>
    </row>
    <row r="30" spans="1:92" ht="30.75" customHeight="1" x14ac:dyDescent="0.25">
      <c r="A30" s="2379"/>
      <c r="B30" s="554" t="s">
        <v>47</v>
      </c>
      <c r="C30" s="647">
        <f>SUM(D30:E30)</f>
        <v>0</v>
      </c>
      <c r="D30" s="80">
        <f t="shared" si="1"/>
        <v>0</v>
      </c>
      <c r="E30" s="473">
        <f t="shared" si="1"/>
        <v>0</v>
      </c>
      <c r="F30" s="586"/>
      <c r="G30" s="73"/>
      <c r="H30" s="586"/>
      <c r="I30" s="73"/>
      <c r="J30" s="586"/>
      <c r="K30" s="73"/>
      <c r="L30" s="586"/>
      <c r="M30" s="73"/>
      <c r="N30" s="552"/>
      <c r="O30" s="73"/>
      <c r="P30" s="552"/>
      <c r="Q30" s="75"/>
      <c r="R30" s="253"/>
      <c r="S30" s="77"/>
      <c r="T30" s="7"/>
      <c r="U30" s="8"/>
      <c r="V30" s="7"/>
      <c r="W30" s="7"/>
      <c r="X30" s="3"/>
      <c r="Y30" s="3"/>
      <c r="Z30" s="3"/>
      <c r="AA30" s="3"/>
    </row>
    <row r="31" spans="1:92" ht="16.350000000000001" customHeight="1" x14ac:dyDescent="0.25">
      <c r="A31" s="2379"/>
      <c r="B31" s="554" t="s">
        <v>48</v>
      </c>
      <c r="C31" s="598">
        <f t="shared" ref="C31:C40" si="3">SUM(D31+E31)</f>
        <v>0</v>
      </c>
      <c r="D31" s="80">
        <f t="shared" si="1"/>
        <v>0</v>
      </c>
      <c r="E31" s="473">
        <f t="shared" si="1"/>
        <v>0</v>
      </c>
      <c r="F31" s="82"/>
      <c r="G31" s="83"/>
      <c r="H31" s="82"/>
      <c r="I31" s="83"/>
      <c r="J31" s="82"/>
      <c r="K31" s="83"/>
      <c r="L31" s="82"/>
      <c r="M31" s="83"/>
      <c r="N31" s="84"/>
      <c r="O31" s="83"/>
      <c r="P31" s="84"/>
      <c r="Q31" s="85"/>
      <c r="R31" s="86"/>
      <c r="S31" s="77"/>
      <c r="T31" s="7"/>
      <c r="U31" s="8"/>
      <c r="V31" s="7"/>
      <c r="W31" s="7"/>
      <c r="X31" s="3"/>
      <c r="Y31" s="3"/>
      <c r="Z31" s="3"/>
      <c r="AA31" s="3"/>
    </row>
    <row r="32" spans="1:92" ht="16.350000000000001" customHeight="1" x14ac:dyDescent="0.25">
      <c r="A32" s="2379"/>
      <c r="B32" s="104" t="s">
        <v>49</v>
      </c>
      <c r="C32" s="88">
        <f t="shared" si="3"/>
        <v>0</v>
      </c>
      <c r="D32" s="89">
        <f t="shared" si="1"/>
        <v>0</v>
      </c>
      <c r="E32" s="90">
        <f t="shared" si="1"/>
        <v>0</v>
      </c>
      <c r="F32" s="105"/>
      <c r="G32" s="106"/>
      <c r="H32" s="105"/>
      <c r="I32" s="106"/>
      <c r="J32" s="105"/>
      <c r="K32" s="106"/>
      <c r="L32" s="105"/>
      <c r="M32" s="106"/>
      <c r="N32" s="107"/>
      <c r="O32" s="106"/>
      <c r="P32" s="107"/>
      <c r="Q32" s="108"/>
      <c r="R32" s="109"/>
      <c r="S32" s="77"/>
      <c r="T32" s="7"/>
      <c r="U32" s="8"/>
      <c r="V32" s="7"/>
      <c r="W32" s="7"/>
      <c r="X32" s="3"/>
      <c r="Y32" s="3"/>
      <c r="Z32" s="3"/>
      <c r="AA32" s="3"/>
    </row>
    <row r="33" spans="1:130" ht="16.350000000000001" customHeight="1" x14ac:dyDescent="0.25">
      <c r="A33" s="2379"/>
      <c r="B33" s="543" t="s">
        <v>50</v>
      </c>
      <c r="C33" s="88">
        <f t="shared" si="3"/>
        <v>0</v>
      </c>
      <c r="D33" s="89">
        <f t="shared" si="1"/>
        <v>0</v>
      </c>
      <c r="E33" s="90">
        <f t="shared" si="1"/>
        <v>0</v>
      </c>
      <c r="F33" s="105"/>
      <c r="G33" s="106"/>
      <c r="H33" s="105"/>
      <c r="I33" s="106"/>
      <c r="J33" s="105"/>
      <c r="K33" s="106"/>
      <c r="L33" s="105"/>
      <c r="M33" s="106"/>
      <c r="N33" s="107"/>
      <c r="O33" s="106"/>
      <c r="P33" s="107"/>
      <c r="Q33" s="108"/>
      <c r="R33" s="109"/>
      <c r="S33" s="77"/>
      <c r="T33" s="7"/>
      <c r="U33" s="8"/>
      <c r="V33" s="7"/>
      <c r="W33" s="7"/>
      <c r="X33" s="3"/>
      <c r="Y33" s="3"/>
      <c r="Z33" s="3"/>
      <c r="AA33" s="3"/>
    </row>
    <row r="34" spans="1:130" ht="16.350000000000001" customHeight="1" x14ac:dyDescent="0.25">
      <c r="A34" s="2379"/>
      <c r="B34" s="110" t="s">
        <v>51</v>
      </c>
      <c r="C34" s="111">
        <f t="shared" si="3"/>
        <v>0</v>
      </c>
      <c r="D34" s="112">
        <f t="shared" si="1"/>
        <v>0</v>
      </c>
      <c r="E34" s="491">
        <f t="shared" si="1"/>
        <v>0</v>
      </c>
      <c r="F34" s="105"/>
      <c r="G34" s="106"/>
      <c r="H34" s="105"/>
      <c r="I34" s="106"/>
      <c r="J34" s="105"/>
      <c r="K34" s="106"/>
      <c r="L34" s="105"/>
      <c r="M34" s="106"/>
      <c r="N34" s="107"/>
      <c r="O34" s="106"/>
      <c r="P34" s="107"/>
      <c r="Q34" s="108"/>
      <c r="R34" s="109"/>
      <c r="S34" s="77"/>
      <c r="T34" s="7"/>
      <c r="U34" s="8"/>
      <c r="V34" s="7"/>
      <c r="W34" s="7"/>
      <c r="X34" s="3"/>
      <c r="Y34" s="3"/>
      <c r="Z34" s="3"/>
      <c r="AA34" s="3"/>
    </row>
    <row r="35" spans="1:130" ht="16.350000000000001" customHeight="1" thickBot="1" x14ac:dyDescent="0.3">
      <c r="A35" s="2379"/>
      <c r="B35" s="104" t="s">
        <v>52</v>
      </c>
      <c r="C35" s="114">
        <f t="shared" si="3"/>
        <v>0</v>
      </c>
      <c r="D35" s="115">
        <f t="shared" si="1"/>
        <v>0</v>
      </c>
      <c r="E35" s="116">
        <f t="shared" si="1"/>
        <v>0</v>
      </c>
      <c r="F35" s="105"/>
      <c r="G35" s="106"/>
      <c r="H35" s="105"/>
      <c r="I35" s="106"/>
      <c r="J35" s="105"/>
      <c r="K35" s="106"/>
      <c r="L35" s="105"/>
      <c r="M35" s="106"/>
      <c r="N35" s="107"/>
      <c r="O35" s="106"/>
      <c r="P35" s="107"/>
      <c r="Q35" s="108"/>
      <c r="R35" s="109"/>
      <c r="S35" s="77"/>
      <c r="T35" s="7"/>
      <c r="U35" s="8"/>
      <c r="V35" s="7"/>
      <c r="W35" s="7"/>
      <c r="X35" s="3"/>
      <c r="Y35" s="3"/>
      <c r="Z35" s="3"/>
      <c r="AA35" s="3"/>
    </row>
    <row r="36" spans="1:130" ht="16.350000000000001" customHeight="1" thickTop="1" x14ac:dyDescent="0.25">
      <c r="A36" s="2199" t="s">
        <v>53</v>
      </c>
      <c r="B36" s="117" t="s">
        <v>38</v>
      </c>
      <c r="C36" s="118">
        <f t="shared" si="3"/>
        <v>0</v>
      </c>
      <c r="D36" s="119">
        <f t="shared" ref="D36:E40" si="4">SUM(F36+H36+J36+L36+N36+P36)</f>
        <v>0</v>
      </c>
      <c r="E36" s="120">
        <f t="shared" si="4"/>
        <v>0</v>
      </c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3"/>
      <c r="Q36" s="124"/>
      <c r="R36" s="125"/>
      <c r="S36" s="77"/>
      <c r="T36" s="7"/>
      <c r="U36" s="7"/>
      <c r="V36" s="7"/>
      <c r="W36" s="7"/>
      <c r="X36" s="3"/>
      <c r="Y36" s="3"/>
      <c r="Z36" s="3"/>
      <c r="AA36" s="3"/>
    </row>
    <row r="37" spans="1:130" ht="16.350000000000001" customHeight="1" x14ac:dyDescent="0.25">
      <c r="A37" s="2380"/>
      <c r="B37" s="126" t="s">
        <v>39</v>
      </c>
      <c r="C37" s="114">
        <f t="shared" si="3"/>
        <v>0</v>
      </c>
      <c r="D37" s="115">
        <f t="shared" si="4"/>
        <v>0</v>
      </c>
      <c r="E37" s="116">
        <f t="shared" si="4"/>
        <v>0</v>
      </c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7"/>
      <c r="Q37" s="108"/>
      <c r="R37" s="109"/>
      <c r="S37" s="77"/>
      <c r="T37" s="7"/>
      <c r="U37" s="7"/>
      <c r="V37" s="7"/>
      <c r="W37" s="7"/>
      <c r="X37" s="3"/>
      <c r="Y37" s="3"/>
      <c r="Z37" s="3"/>
      <c r="AA37" s="3"/>
    </row>
    <row r="38" spans="1:130" ht="16.350000000000001" customHeight="1" x14ac:dyDescent="0.25">
      <c r="A38" s="2499" t="s">
        <v>54</v>
      </c>
      <c r="B38" s="648" t="s">
        <v>37</v>
      </c>
      <c r="C38" s="641">
        <f t="shared" si="3"/>
        <v>0</v>
      </c>
      <c r="D38" s="642">
        <f t="shared" si="4"/>
        <v>0</v>
      </c>
      <c r="E38" s="589">
        <f t="shared" si="4"/>
        <v>0</v>
      </c>
      <c r="F38" s="549"/>
      <c r="G38" s="96"/>
      <c r="H38" s="549"/>
      <c r="I38" s="96"/>
      <c r="J38" s="549"/>
      <c r="K38" s="96"/>
      <c r="L38" s="549"/>
      <c r="M38" s="96"/>
      <c r="N38" s="549"/>
      <c r="O38" s="96"/>
      <c r="P38" s="591"/>
      <c r="Q38" s="98"/>
      <c r="R38" s="592"/>
      <c r="S38" s="77"/>
      <c r="T38" s="7"/>
      <c r="U38" s="7"/>
      <c r="V38" s="7"/>
      <c r="W38" s="7"/>
      <c r="X38" s="3"/>
      <c r="Y38" s="3"/>
      <c r="Z38" s="3"/>
      <c r="AA38" s="3"/>
    </row>
    <row r="39" spans="1:130" ht="16.350000000000001" customHeight="1" x14ac:dyDescent="0.25">
      <c r="A39" s="2379"/>
      <c r="B39" s="543" t="s">
        <v>38</v>
      </c>
      <c r="C39" s="88">
        <f t="shared" si="3"/>
        <v>0</v>
      </c>
      <c r="D39" s="89">
        <f t="shared" si="4"/>
        <v>0</v>
      </c>
      <c r="E39" s="90">
        <f t="shared" si="4"/>
        <v>0</v>
      </c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4"/>
      <c r="Q39" s="85"/>
      <c r="R39" s="86"/>
      <c r="S39" s="77"/>
      <c r="T39" s="7"/>
      <c r="U39" s="7"/>
      <c r="V39" s="7"/>
      <c r="W39" s="7"/>
      <c r="X39" s="3"/>
      <c r="Y39" s="3"/>
      <c r="Z39" s="3"/>
      <c r="AA39" s="3"/>
    </row>
    <row r="40" spans="1:130" ht="16.350000000000001" customHeight="1" x14ac:dyDescent="0.25">
      <c r="A40" s="2257"/>
      <c r="B40" s="542" t="s">
        <v>39</v>
      </c>
      <c r="C40" s="49">
        <f t="shared" si="3"/>
        <v>0</v>
      </c>
      <c r="D40" s="92">
        <f t="shared" si="4"/>
        <v>0</v>
      </c>
      <c r="E40" s="51">
        <f t="shared" si="4"/>
        <v>0</v>
      </c>
      <c r="F40" s="54"/>
      <c r="G40" s="93"/>
      <c r="H40" s="54"/>
      <c r="I40" s="93"/>
      <c r="J40" s="54"/>
      <c r="K40" s="93"/>
      <c r="L40" s="54"/>
      <c r="M40" s="93"/>
      <c r="N40" s="54"/>
      <c r="O40" s="93"/>
      <c r="P40" s="94"/>
      <c r="Q40" s="95"/>
      <c r="R40" s="55"/>
      <c r="S40" s="77"/>
      <c r="T40" s="7"/>
      <c r="U40" s="7"/>
      <c r="V40" s="7"/>
      <c r="W40" s="7"/>
      <c r="X40" s="7"/>
      <c r="Y40" s="7"/>
      <c r="Z40" s="7"/>
      <c r="AA40" s="7"/>
    </row>
    <row r="41" spans="1:130" ht="31.35" customHeight="1" x14ac:dyDescent="0.25">
      <c r="A41" s="649" t="s">
        <v>55</v>
      </c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7"/>
      <c r="S41" s="7"/>
      <c r="T41" s="7"/>
      <c r="U41" s="7"/>
      <c r="V41" s="7"/>
      <c r="W41" s="7"/>
      <c r="X41" s="7"/>
      <c r="Y41" s="7"/>
      <c r="Z41" s="7"/>
      <c r="AA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6.350000000000001" customHeight="1" x14ac:dyDescent="0.25">
      <c r="A42" s="2501" t="s">
        <v>56</v>
      </c>
      <c r="B42" s="2662"/>
      <c r="C42" s="2501" t="s">
        <v>27</v>
      </c>
      <c r="D42" s="2663"/>
      <c r="E42" s="2662"/>
      <c r="F42" s="2502" t="s">
        <v>28</v>
      </c>
      <c r="G42" s="2503"/>
      <c r="H42" s="2503"/>
      <c r="I42" s="2503"/>
      <c r="J42" s="2503"/>
      <c r="K42" s="2503"/>
      <c r="L42" s="2503"/>
      <c r="M42" s="2503"/>
      <c r="N42" s="2503"/>
      <c r="O42" s="2503"/>
      <c r="P42" s="2503"/>
      <c r="Q42" s="2504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30" ht="16.350000000000001" customHeight="1" x14ac:dyDescent="0.25">
      <c r="A43" s="2380"/>
      <c r="B43" s="2374"/>
      <c r="C43" s="2979"/>
      <c r="D43" s="2496"/>
      <c r="E43" s="2495"/>
      <c r="F43" s="2505" t="s">
        <v>30</v>
      </c>
      <c r="G43" s="2506"/>
      <c r="H43" s="2505" t="s">
        <v>31</v>
      </c>
      <c r="I43" s="2506"/>
      <c r="J43" s="2505" t="s">
        <v>15</v>
      </c>
      <c r="K43" s="2506"/>
      <c r="L43" s="2505" t="s">
        <v>32</v>
      </c>
      <c r="M43" s="2506"/>
      <c r="N43" s="2505" t="s">
        <v>33</v>
      </c>
      <c r="O43" s="2506"/>
      <c r="P43" s="2505" t="s">
        <v>34</v>
      </c>
      <c r="Q43" s="2506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130" ht="16.350000000000001" customHeight="1" x14ac:dyDescent="0.25">
      <c r="A44" s="2979"/>
      <c r="B44" s="2495"/>
      <c r="C44" s="638" t="s">
        <v>17</v>
      </c>
      <c r="D44" s="639" t="s">
        <v>18</v>
      </c>
      <c r="E44" s="544" t="s">
        <v>19</v>
      </c>
      <c r="F44" s="625" t="s">
        <v>18</v>
      </c>
      <c r="G44" s="571" t="s">
        <v>19</v>
      </c>
      <c r="H44" s="625" t="s">
        <v>18</v>
      </c>
      <c r="I44" s="571" t="s">
        <v>19</v>
      </c>
      <c r="J44" s="625" t="s">
        <v>18</v>
      </c>
      <c r="K44" s="571" t="s">
        <v>19</v>
      </c>
      <c r="L44" s="625" t="s">
        <v>18</v>
      </c>
      <c r="M44" s="571" t="s">
        <v>19</v>
      </c>
      <c r="N44" s="625" t="s">
        <v>18</v>
      </c>
      <c r="O44" s="571" t="s">
        <v>19</v>
      </c>
      <c r="P44" s="625" t="s">
        <v>18</v>
      </c>
      <c r="Q44" s="571" t="s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30" ht="16.350000000000001" customHeight="1" x14ac:dyDescent="0.25">
      <c r="A45" s="2983" t="s">
        <v>37</v>
      </c>
      <c r="B45" s="2512"/>
      <c r="C45" s="555">
        <f>SUM(D45+E45)</f>
        <v>0</v>
      </c>
      <c r="D45" s="132">
        <f t="shared" ref="D45:E48" si="5">SUM(F45+H45+J45+L45+N45+P45)</f>
        <v>0</v>
      </c>
      <c r="E45" s="595">
        <f t="shared" si="5"/>
        <v>0</v>
      </c>
      <c r="F45" s="549"/>
      <c r="G45" s="592"/>
      <c r="H45" s="549"/>
      <c r="I45" s="592"/>
      <c r="J45" s="549"/>
      <c r="K45" s="96"/>
      <c r="L45" s="549"/>
      <c r="M45" s="96"/>
      <c r="N45" s="591"/>
      <c r="O45" s="96"/>
      <c r="P45" s="591"/>
      <c r="Q45" s="96"/>
      <c r="R45" s="483" t="str">
        <f>CA45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CA45" s="10" t="str">
        <f>IF(C45&lt;&gt;[9]A05!C89,"* Niños derivados deben ser iguales al ingreso de niños(as) Normal con Rezago a salas de estimulación REM A05 sección F. ","")</f>
        <v/>
      </c>
    </row>
    <row r="46" spans="1:130" ht="16.350000000000001" customHeight="1" x14ac:dyDescent="0.25">
      <c r="A46" s="2214" t="s">
        <v>38</v>
      </c>
      <c r="B46" s="2215"/>
      <c r="C46" s="651">
        <f>SUM(D46+E46)</f>
        <v>0</v>
      </c>
      <c r="D46" s="136">
        <f t="shared" si="5"/>
        <v>0</v>
      </c>
      <c r="E46" s="252">
        <f t="shared" si="5"/>
        <v>0</v>
      </c>
      <c r="F46" s="82"/>
      <c r="G46" s="253"/>
      <c r="H46" s="586"/>
      <c r="I46" s="253"/>
      <c r="J46" s="586"/>
      <c r="K46" s="73"/>
      <c r="L46" s="586"/>
      <c r="M46" s="73"/>
      <c r="N46" s="552"/>
      <c r="O46" s="73"/>
      <c r="P46" s="552"/>
      <c r="Q46" s="73"/>
      <c r="R46" s="483" t="str">
        <f>CA46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CA46" s="10" t="str">
        <f>IF(C46&lt;&gt;[9]A05!C90,"* Niños derivados deben ser iguales al ingreso de niños(as) con Riesgo a salas de estimulación REM A05 sección F. ","")</f>
        <v/>
      </c>
    </row>
    <row r="47" spans="1:130" ht="16.350000000000001" customHeight="1" x14ac:dyDescent="0.25">
      <c r="A47" s="2216" t="s">
        <v>39</v>
      </c>
      <c r="B47" s="2217"/>
      <c r="C47" s="138">
        <f>SUM(D47+E47)</f>
        <v>0</v>
      </c>
      <c r="D47" s="139">
        <f t="shared" si="5"/>
        <v>0</v>
      </c>
      <c r="E47" s="140">
        <f t="shared" si="5"/>
        <v>0</v>
      </c>
      <c r="F47" s="105"/>
      <c r="G47" s="109"/>
      <c r="H47" s="54"/>
      <c r="I47" s="55"/>
      <c r="J47" s="54"/>
      <c r="K47" s="93"/>
      <c r="L47" s="54"/>
      <c r="M47" s="93"/>
      <c r="N47" s="94"/>
      <c r="O47" s="93"/>
      <c r="P47" s="94"/>
      <c r="Q47" s="93"/>
      <c r="R47" s="483" t="str">
        <f>CA47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CA47" s="10" t="str">
        <f>IF(C47&lt;&gt;[9]A05!C91,"* Niños derivados deben ser iguales al ingreso de niños(as) con Retraso a salas de estimulación REM A05 sección F. ","")</f>
        <v/>
      </c>
    </row>
    <row r="48" spans="1:130" ht="16.350000000000001" customHeight="1" x14ac:dyDescent="0.25">
      <c r="A48" s="2513" t="s">
        <v>57</v>
      </c>
      <c r="B48" s="2514"/>
      <c r="C48" s="652">
        <f>SUM(D48:E48)</f>
        <v>0</v>
      </c>
      <c r="D48" s="653">
        <f t="shared" si="5"/>
        <v>0</v>
      </c>
      <c r="E48" s="654">
        <f t="shared" si="5"/>
        <v>0</v>
      </c>
      <c r="F48" s="632"/>
      <c r="G48" s="633"/>
      <c r="H48" s="632"/>
      <c r="I48" s="633"/>
      <c r="J48" s="632"/>
      <c r="K48" s="644"/>
      <c r="L48" s="632"/>
      <c r="M48" s="644"/>
      <c r="N48" s="645"/>
      <c r="O48" s="644"/>
      <c r="P48" s="645"/>
      <c r="Q48" s="644"/>
      <c r="R48" s="483" t="str">
        <f>CA48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CA48" s="10" t="str">
        <f>IF(C48&lt;&gt;[9]A05!C92,"* Niños derivados deben ser iguales al ingreso de niños(as) con Otras Vulnerabilidad a salas de estimulación REM A05 sección F. ","")</f>
        <v/>
      </c>
    </row>
    <row r="49" spans="1:130" ht="31.35" customHeight="1" x14ac:dyDescent="0.25">
      <c r="A49" s="505" t="s">
        <v>58</v>
      </c>
      <c r="B49" s="506"/>
      <c r="C49" s="506"/>
      <c r="D49" s="506"/>
      <c r="E49" s="506"/>
      <c r="F49" s="506"/>
      <c r="G49" s="506"/>
      <c r="H49" s="506"/>
      <c r="I49" s="50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6.350000000000001" customHeight="1" x14ac:dyDescent="0.25">
      <c r="A50" s="2515" t="s">
        <v>21</v>
      </c>
      <c r="B50" s="2984"/>
      <c r="C50" s="2501" t="s">
        <v>5</v>
      </c>
      <c r="D50" s="2663"/>
      <c r="E50" s="2662"/>
      <c r="F50" s="2507" t="s">
        <v>28</v>
      </c>
      <c r="G50" s="2507"/>
      <c r="H50" s="2507"/>
      <c r="I50" s="250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130" ht="16.350000000000001" customHeight="1" x14ac:dyDescent="0.25">
      <c r="A51" s="2402"/>
      <c r="B51" s="2403"/>
      <c r="C51" s="2979"/>
      <c r="D51" s="2496"/>
      <c r="E51" s="2495"/>
      <c r="F51" s="2505" t="s">
        <v>8</v>
      </c>
      <c r="G51" s="2506"/>
      <c r="H51" s="2505" t="s">
        <v>9</v>
      </c>
      <c r="I51" s="250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130" ht="16.350000000000001" customHeight="1" x14ac:dyDescent="0.25">
      <c r="A52" s="2985"/>
      <c r="B52" s="2516"/>
      <c r="C52" s="638" t="s">
        <v>17</v>
      </c>
      <c r="D52" s="639" t="s">
        <v>18</v>
      </c>
      <c r="E52" s="544" t="s">
        <v>19</v>
      </c>
      <c r="F52" s="625" t="s">
        <v>18</v>
      </c>
      <c r="G52" s="565" t="s">
        <v>19</v>
      </c>
      <c r="H52" s="625" t="s">
        <v>18</v>
      </c>
      <c r="I52" s="565" t="s">
        <v>19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130" ht="16.350000000000001" customHeight="1" x14ac:dyDescent="0.25">
      <c r="A53" s="2508" t="s">
        <v>59</v>
      </c>
      <c r="B53" s="2509"/>
      <c r="C53" s="655">
        <f>SUM(D53+E53)</f>
        <v>0</v>
      </c>
      <c r="D53" s="656">
        <f t="shared" ref="D53:E56" si="6">SUM(F53+H53)</f>
        <v>0</v>
      </c>
      <c r="E53" s="643">
        <f t="shared" si="6"/>
        <v>0</v>
      </c>
      <c r="F53" s="657">
        <f>SUM(F54:F56)</f>
        <v>0</v>
      </c>
      <c r="G53" s="654">
        <f>SUM(G54:G56)</f>
        <v>0</v>
      </c>
      <c r="H53" s="658">
        <f>SUM(H54:H56)</f>
        <v>0</v>
      </c>
      <c r="I53" s="659">
        <f>SUM(I54:I56)</f>
        <v>0</v>
      </c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130" ht="16.350000000000001" customHeight="1" x14ac:dyDescent="0.25">
      <c r="A54" s="2982" t="s">
        <v>22</v>
      </c>
      <c r="B54" s="2395"/>
      <c r="C54" s="660">
        <f>SUM(D54+E54)</f>
        <v>0</v>
      </c>
      <c r="D54" s="150">
        <f t="shared" si="6"/>
        <v>0</v>
      </c>
      <c r="E54" s="473">
        <f t="shared" si="6"/>
        <v>0</v>
      </c>
      <c r="F54" s="586"/>
      <c r="G54" s="253"/>
      <c r="H54" s="552"/>
      <c r="I54" s="73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0" ht="16.350000000000001" customHeight="1" x14ac:dyDescent="0.25">
      <c r="A55" s="2210" t="s">
        <v>60</v>
      </c>
      <c r="B55" s="2211"/>
      <c r="C55" s="88">
        <f>SUM(D55+E55)</f>
        <v>0</v>
      </c>
      <c r="D55" s="89">
        <f>SUM(F55+H55)</f>
        <v>0</v>
      </c>
      <c r="E55" s="90">
        <f>SUM(G55+I55)</f>
        <v>0</v>
      </c>
      <c r="F55" s="82"/>
      <c r="G55" s="86"/>
      <c r="H55" s="84"/>
      <c r="I55" s="83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130" ht="16.350000000000001" customHeight="1" x14ac:dyDescent="0.25">
      <c r="A56" s="2226" t="s">
        <v>61</v>
      </c>
      <c r="B56" s="2227"/>
      <c r="C56" s="49">
        <f>SUM(D56+E56)</f>
        <v>0</v>
      </c>
      <c r="D56" s="92">
        <f t="shared" si="6"/>
        <v>0</v>
      </c>
      <c r="E56" s="51">
        <f t="shared" si="6"/>
        <v>0</v>
      </c>
      <c r="F56" s="54"/>
      <c r="G56" s="55"/>
      <c r="H56" s="94"/>
      <c r="I56" s="93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130" ht="31.35" customHeight="1" x14ac:dyDescent="0.25">
      <c r="A57" s="505" t="s">
        <v>62</v>
      </c>
      <c r="B57" s="506"/>
      <c r="C57" s="506"/>
      <c r="D57" s="506"/>
      <c r="E57" s="506"/>
      <c r="F57" s="506"/>
      <c r="G57" s="506"/>
      <c r="H57" s="506"/>
      <c r="I57" s="506"/>
      <c r="J57" s="19"/>
      <c r="K57" s="19"/>
      <c r="L57" s="1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6.350000000000001" customHeight="1" x14ac:dyDescent="0.25">
      <c r="A58" s="2501" t="s">
        <v>63</v>
      </c>
      <c r="B58" s="2663"/>
      <c r="C58" s="2501" t="s">
        <v>64</v>
      </c>
      <c r="D58" s="2663"/>
      <c r="E58" s="2662"/>
      <c r="F58" s="2505" t="s">
        <v>65</v>
      </c>
      <c r="G58" s="2517"/>
      <c r="H58" s="2517"/>
      <c r="I58" s="2517"/>
      <c r="J58" s="2517"/>
      <c r="K58" s="2517"/>
      <c r="L58" s="2517"/>
      <c r="M58" s="2517"/>
      <c r="N58" s="2517"/>
      <c r="O58" s="2518"/>
      <c r="P58" s="2986" t="s">
        <v>66</v>
      </c>
      <c r="Q58" s="2662" t="s">
        <v>67</v>
      </c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130" ht="16.350000000000001" customHeight="1" x14ac:dyDescent="0.25">
      <c r="A59" s="2380"/>
      <c r="B59" s="2228"/>
      <c r="C59" s="2979"/>
      <c r="D59" s="2496"/>
      <c r="E59" s="2495"/>
      <c r="F59" s="2505" t="s">
        <v>68</v>
      </c>
      <c r="G59" s="2506"/>
      <c r="H59" s="2517" t="s">
        <v>69</v>
      </c>
      <c r="I59" s="2506"/>
      <c r="J59" s="2517" t="s">
        <v>70</v>
      </c>
      <c r="K59" s="2517"/>
      <c r="L59" s="2505" t="s">
        <v>71</v>
      </c>
      <c r="M59" s="2506"/>
      <c r="N59" s="2505" t="s">
        <v>72</v>
      </c>
      <c r="O59" s="2518"/>
      <c r="P59" s="2230"/>
      <c r="Q59" s="2204"/>
      <c r="R59" s="3"/>
      <c r="S59" s="3"/>
      <c r="T59" s="3"/>
      <c r="U59" s="3"/>
      <c r="V59" s="3"/>
      <c r="W59" s="3"/>
      <c r="X59" s="3"/>
      <c r="Y59" s="3"/>
      <c r="Z59" s="3"/>
      <c r="AA59" s="3"/>
      <c r="CG59" s="10">
        <v>0</v>
      </c>
      <c r="CH59" s="10">
        <v>0</v>
      </c>
      <c r="CI59" s="10">
        <v>0</v>
      </c>
      <c r="CJ59" s="10">
        <v>0</v>
      </c>
      <c r="CK59" s="10">
        <v>0</v>
      </c>
    </row>
    <row r="60" spans="1:130" ht="16.350000000000001" customHeight="1" x14ac:dyDescent="0.25">
      <c r="A60" s="2979"/>
      <c r="B60" s="2496"/>
      <c r="C60" s="625" t="s">
        <v>17</v>
      </c>
      <c r="D60" s="639" t="s">
        <v>18</v>
      </c>
      <c r="E60" s="565" t="s">
        <v>19</v>
      </c>
      <c r="F60" s="625" t="s">
        <v>18</v>
      </c>
      <c r="G60" s="565" t="s">
        <v>19</v>
      </c>
      <c r="H60" s="625" t="s">
        <v>18</v>
      </c>
      <c r="I60" s="565" t="s">
        <v>19</v>
      </c>
      <c r="J60" s="625" t="s">
        <v>18</v>
      </c>
      <c r="K60" s="579" t="s">
        <v>19</v>
      </c>
      <c r="L60" s="625" t="s">
        <v>18</v>
      </c>
      <c r="M60" s="565" t="s">
        <v>19</v>
      </c>
      <c r="N60" s="625" t="s">
        <v>18</v>
      </c>
      <c r="O60" s="640" t="s">
        <v>19</v>
      </c>
      <c r="P60" s="2520"/>
      <c r="Q60" s="2495"/>
      <c r="R60" s="3"/>
      <c r="S60" s="3"/>
      <c r="T60" s="3"/>
      <c r="U60" s="3"/>
      <c r="V60" s="3"/>
      <c r="W60" s="3"/>
      <c r="X60" s="3"/>
      <c r="Y60" s="3"/>
      <c r="Z60" s="3"/>
      <c r="AA60" s="558"/>
      <c r="AB60" s="556"/>
    </row>
    <row r="61" spans="1:130" ht="16.350000000000001" customHeight="1" x14ac:dyDescent="0.25">
      <c r="A61" s="2513" t="s">
        <v>73</v>
      </c>
      <c r="B61" s="2514"/>
      <c r="C61" s="655">
        <f t="shared" ref="C61:C67" si="7">SUM(D61+E61)</f>
        <v>0</v>
      </c>
      <c r="D61" s="656">
        <f>SUM(F61+H61+J61+L61+N61)</f>
        <v>0</v>
      </c>
      <c r="E61" s="643">
        <f>SUM(G61+I61+K61+M61+O61)</f>
        <v>0</v>
      </c>
      <c r="F61" s="632"/>
      <c r="G61" s="644"/>
      <c r="H61" s="661"/>
      <c r="I61" s="644"/>
      <c r="J61" s="661"/>
      <c r="K61" s="662"/>
      <c r="L61" s="632"/>
      <c r="M61" s="644"/>
      <c r="N61" s="632"/>
      <c r="O61" s="646"/>
      <c r="P61" s="663"/>
      <c r="Q61" s="96"/>
      <c r="R61" s="4"/>
      <c r="S61" s="41"/>
      <c r="T61" s="41"/>
      <c r="U61" s="41"/>
      <c r="V61" s="41"/>
      <c r="W61" s="41"/>
      <c r="X61" s="41"/>
      <c r="Y61" s="41"/>
      <c r="Z61" s="41"/>
      <c r="AA61" s="41"/>
      <c r="AB61" s="664"/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</row>
    <row r="62" spans="1:130" ht="16.350000000000001" customHeight="1" x14ac:dyDescent="0.25">
      <c r="A62" s="2988" t="s">
        <v>74</v>
      </c>
      <c r="B62" s="2988"/>
      <c r="C62" s="598">
        <f t="shared" si="7"/>
        <v>0</v>
      </c>
      <c r="D62" s="112">
        <f t="shared" ref="D62:E64" si="8">SUM(F62+H62+J62)</f>
        <v>0</v>
      </c>
      <c r="E62" s="419">
        <f t="shared" si="8"/>
        <v>0</v>
      </c>
      <c r="F62" s="586"/>
      <c r="G62" s="73"/>
      <c r="H62" s="160"/>
      <c r="I62" s="73"/>
      <c r="J62" s="160"/>
      <c r="K62" s="161"/>
      <c r="L62" s="516"/>
      <c r="M62" s="163"/>
      <c r="N62" s="516"/>
      <c r="O62" s="164"/>
      <c r="P62" s="165"/>
      <c r="Q62" s="83"/>
      <c r="R62" s="4"/>
      <c r="S62" s="3"/>
      <c r="T62" s="3"/>
      <c r="U62" s="3"/>
      <c r="V62" s="3"/>
      <c r="W62" s="3"/>
      <c r="X62" s="3"/>
      <c r="Y62" s="3"/>
      <c r="Z62" s="3"/>
      <c r="AA62" s="558"/>
      <c r="AB62" s="556"/>
      <c r="CA62" s="665" t="str">
        <f>IF(CG62=1," * El Número de menores pertenecientes a Pueblos Originarios NO puede ser mayor al Número Total de Menores. ","")</f>
        <v/>
      </c>
      <c r="CB62" s="665" t="str">
        <f>IF(CH62=1," * El Número de menores pertenecientes a Población Migrante NO puede ser mayor al Número Total de Menores. ","")</f>
        <v/>
      </c>
      <c r="CG62" s="665">
        <f>IF(P62&gt;$C62,1,0)</f>
        <v>0</v>
      </c>
      <c r="CH62" s="665">
        <f>IF(Q62&gt;$C62,1,0)</f>
        <v>0</v>
      </c>
    </row>
    <row r="63" spans="1:130" ht="16.350000000000001" customHeight="1" x14ac:dyDescent="0.25">
      <c r="A63" s="2236" t="s">
        <v>75</v>
      </c>
      <c r="B63" s="2211"/>
      <c r="C63" s="88">
        <f t="shared" si="7"/>
        <v>0</v>
      </c>
      <c r="D63" s="115">
        <f t="shared" si="8"/>
        <v>0</v>
      </c>
      <c r="E63" s="168">
        <f t="shared" si="8"/>
        <v>0</v>
      </c>
      <c r="F63" s="84"/>
      <c r="G63" s="83"/>
      <c r="H63" s="165"/>
      <c r="I63" s="83"/>
      <c r="J63" s="165"/>
      <c r="K63" s="169"/>
      <c r="L63" s="170"/>
      <c r="M63" s="171"/>
      <c r="N63" s="172"/>
      <c r="O63" s="173"/>
      <c r="P63" s="165"/>
      <c r="Q63" s="83"/>
      <c r="R63" s="4"/>
      <c r="S63" s="3"/>
      <c r="T63" s="3"/>
      <c r="U63" s="3"/>
      <c r="V63" s="3"/>
      <c r="W63" s="3"/>
      <c r="X63" s="3"/>
      <c r="Y63" s="3"/>
      <c r="Z63" s="3"/>
      <c r="AA63" s="558"/>
      <c r="AB63" s="556"/>
      <c r="CA63" s="665" t="str">
        <f t="shared" ref="CA63:CA67" si="9">IF(CG63=1," * El Número de menores pertenecientes a Pueblos Originarios NO puede ser mayor al Número Total de Menores. ","")</f>
        <v/>
      </c>
      <c r="CB63" s="665" t="str">
        <f t="shared" ref="CB63:CB67" si="10">IF(CH63=1," * El Número de menores pertenecientes a Población Migrante NO puede ser mayor al Número Total de Menores. ","")</f>
        <v/>
      </c>
      <c r="CG63" s="665">
        <f t="shared" ref="CG63:CH67" si="11">IF(P63&gt;$C63,1,0)</f>
        <v>0</v>
      </c>
      <c r="CH63" s="665">
        <f t="shared" si="11"/>
        <v>0</v>
      </c>
    </row>
    <row r="64" spans="1:130" ht="16.350000000000001" customHeight="1" x14ac:dyDescent="0.25">
      <c r="A64" s="2237" t="s">
        <v>76</v>
      </c>
      <c r="B64" s="2237"/>
      <c r="C64" s="88">
        <f t="shared" si="7"/>
        <v>0</v>
      </c>
      <c r="D64" s="89">
        <f t="shared" si="8"/>
        <v>0</v>
      </c>
      <c r="E64" s="168">
        <f t="shared" si="8"/>
        <v>0</v>
      </c>
      <c r="F64" s="559"/>
      <c r="G64" s="560"/>
      <c r="H64" s="176"/>
      <c r="I64" s="560"/>
      <c r="J64" s="176"/>
      <c r="K64" s="512"/>
      <c r="L64" s="170"/>
      <c r="M64" s="171"/>
      <c r="N64" s="172"/>
      <c r="O64" s="173"/>
      <c r="P64" s="165"/>
      <c r="Q64" s="83"/>
      <c r="R64" s="4"/>
      <c r="S64" s="178"/>
      <c r="T64" s="178"/>
      <c r="U64" s="7"/>
      <c r="V64" s="7"/>
      <c r="W64" s="7"/>
      <c r="X64" s="7"/>
      <c r="Y64" s="7"/>
      <c r="Z64" s="7"/>
      <c r="AA64" s="561"/>
      <c r="AB64" s="556"/>
      <c r="CA64" s="665" t="str">
        <f t="shared" si="9"/>
        <v/>
      </c>
      <c r="CB64" s="665" t="str">
        <f t="shared" si="10"/>
        <v/>
      </c>
      <c r="CG64" s="665">
        <f t="shared" si="11"/>
        <v>0</v>
      </c>
      <c r="CH64" s="665">
        <f t="shared" si="11"/>
        <v>0</v>
      </c>
    </row>
    <row r="65" spans="1:130" ht="16.350000000000001" customHeight="1" x14ac:dyDescent="0.25">
      <c r="A65" s="2237" t="s">
        <v>77</v>
      </c>
      <c r="B65" s="2237"/>
      <c r="C65" s="513">
        <f t="shared" si="7"/>
        <v>0</v>
      </c>
      <c r="D65" s="89">
        <f>SUM(J65+L65+N65)</f>
        <v>0</v>
      </c>
      <c r="E65" s="159">
        <f>SUM(K65+M65+O65)</f>
        <v>0</v>
      </c>
      <c r="F65" s="170"/>
      <c r="G65" s="180"/>
      <c r="H65" s="170"/>
      <c r="I65" s="180"/>
      <c r="J65" s="176"/>
      <c r="K65" s="512"/>
      <c r="L65" s="82"/>
      <c r="M65" s="83"/>
      <c r="N65" s="82"/>
      <c r="O65" s="85"/>
      <c r="P65" s="165"/>
      <c r="Q65" s="83"/>
      <c r="R65" s="4"/>
      <c r="S65" s="178"/>
      <c r="T65" s="178"/>
      <c r="U65" s="7"/>
      <c r="V65" s="7"/>
      <c r="W65" s="7"/>
      <c r="X65" s="7"/>
      <c r="Y65" s="7"/>
      <c r="Z65" s="7"/>
      <c r="AA65" s="509"/>
      <c r="CA65" s="665" t="str">
        <f t="shared" si="9"/>
        <v/>
      </c>
      <c r="CB65" s="665" t="str">
        <f t="shared" si="10"/>
        <v/>
      </c>
      <c r="CG65" s="665">
        <f t="shared" si="11"/>
        <v>0</v>
      </c>
      <c r="CH65" s="665">
        <f t="shared" si="11"/>
        <v>0</v>
      </c>
    </row>
    <row r="66" spans="1:130" ht="16.350000000000001" customHeight="1" x14ac:dyDescent="0.25">
      <c r="A66" s="2416" t="s">
        <v>78</v>
      </c>
      <c r="B66" s="2416"/>
      <c r="C66" s="513">
        <f t="shared" si="7"/>
        <v>0</v>
      </c>
      <c r="D66" s="89">
        <f t="shared" ref="D66:D67" si="12">SUM(J66+L66+N66)</f>
        <v>0</v>
      </c>
      <c r="E66" s="159">
        <f>SUM(K66+M66+O66)</f>
        <v>0</v>
      </c>
      <c r="F66" s="183"/>
      <c r="G66" s="184"/>
      <c r="H66" s="183"/>
      <c r="I66" s="184"/>
      <c r="J66" s="176"/>
      <c r="K66" s="512"/>
      <c r="L66" s="82"/>
      <c r="M66" s="83"/>
      <c r="N66" s="82"/>
      <c r="O66" s="85"/>
      <c r="P66" s="165"/>
      <c r="Q66" s="83"/>
      <c r="R66" s="4"/>
      <c r="S66" s="178"/>
      <c r="T66" s="178"/>
      <c r="U66" s="7"/>
      <c r="V66" s="7"/>
      <c r="W66" s="7"/>
      <c r="X66" s="7"/>
      <c r="Y66" s="7"/>
      <c r="Z66" s="7"/>
      <c r="AA66" s="509"/>
      <c r="CA66" s="665" t="str">
        <f t="shared" si="9"/>
        <v/>
      </c>
      <c r="CB66" s="665" t="str">
        <f t="shared" si="10"/>
        <v/>
      </c>
      <c r="CG66" s="665">
        <f t="shared" si="11"/>
        <v>0</v>
      </c>
      <c r="CH66" s="665">
        <f t="shared" si="11"/>
        <v>0</v>
      </c>
    </row>
    <row r="67" spans="1:130" ht="16.350000000000001" customHeight="1" x14ac:dyDescent="0.25">
      <c r="A67" s="2247" t="s">
        <v>79</v>
      </c>
      <c r="B67" s="2247"/>
      <c r="C67" s="185">
        <f t="shared" si="7"/>
        <v>0</v>
      </c>
      <c r="D67" s="92">
        <f t="shared" si="12"/>
        <v>0</v>
      </c>
      <c r="E67" s="186">
        <f>SUM(K67+M67+O67)</f>
        <v>0</v>
      </c>
      <c r="F67" s="187"/>
      <c r="G67" s="188"/>
      <c r="H67" s="187"/>
      <c r="I67" s="188"/>
      <c r="J67" s="189"/>
      <c r="K67" s="190"/>
      <c r="L67" s="191"/>
      <c r="M67" s="507"/>
      <c r="N67" s="508"/>
      <c r="O67" s="194"/>
      <c r="P67" s="195"/>
      <c r="Q67" s="93"/>
      <c r="R67" s="4"/>
      <c r="S67" s="178"/>
      <c r="T67" s="178"/>
      <c r="U67" s="7"/>
      <c r="V67" s="7"/>
      <c r="W67" s="7"/>
      <c r="X67" s="7"/>
      <c r="Y67" s="7"/>
      <c r="Z67" s="7"/>
      <c r="AA67" s="509"/>
      <c r="CA67" s="665" t="str">
        <f t="shared" si="9"/>
        <v/>
      </c>
      <c r="CB67" s="665" t="str">
        <f t="shared" si="10"/>
        <v/>
      </c>
      <c r="CG67" s="665">
        <f t="shared" si="11"/>
        <v>0</v>
      </c>
      <c r="CH67" s="665">
        <f t="shared" si="11"/>
        <v>0</v>
      </c>
    </row>
    <row r="68" spans="1:130" s="8" customFormat="1" ht="31.35" customHeight="1" x14ac:dyDescent="0.25">
      <c r="A68" s="196" t="s">
        <v>80</v>
      </c>
      <c r="B68" s="3"/>
      <c r="C68" s="3"/>
      <c r="D68" s="3"/>
      <c r="E68" s="3"/>
      <c r="F68" s="3"/>
      <c r="G68" s="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562"/>
      <c r="V68" s="562"/>
      <c r="W68" s="562"/>
      <c r="X68" s="562"/>
      <c r="Y68" s="562"/>
      <c r="Z68" s="561"/>
      <c r="AA68" s="561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30" s="8" customFormat="1" ht="31.35" customHeight="1" x14ac:dyDescent="0.25">
      <c r="A69" s="196" t="s">
        <v>81</v>
      </c>
      <c r="B69" s="196"/>
      <c r="C69" s="196"/>
      <c r="D69" s="196"/>
      <c r="E69" s="196"/>
      <c r="F69" s="196"/>
      <c r="G69" s="196"/>
      <c r="H69" s="196"/>
      <c r="I69" s="196"/>
      <c r="J69" s="198"/>
      <c r="K69" s="59"/>
      <c r="L69" s="59"/>
      <c r="M69" s="59"/>
      <c r="N69" s="178"/>
      <c r="O69" s="178"/>
      <c r="P69" s="178"/>
      <c r="Q69" s="178"/>
      <c r="R69" s="178"/>
      <c r="S69" s="178"/>
      <c r="T69" s="178"/>
      <c r="U69" s="561"/>
      <c r="V69" s="561"/>
      <c r="W69" s="561"/>
      <c r="X69" s="561"/>
      <c r="Y69" s="561"/>
      <c r="Z69" s="561"/>
      <c r="AA69" s="561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30" ht="16.350000000000001" customHeight="1" x14ac:dyDescent="0.25">
      <c r="A70" s="2499" t="s">
        <v>82</v>
      </c>
      <c r="B70" s="2499"/>
      <c r="C70" s="2499" t="s">
        <v>64</v>
      </c>
      <c r="D70" s="484"/>
      <c r="E70" s="3"/>
      <c r="F70" s="3"/>
      <c r="G70" s="3"/>
      <c r="H70" s="3"/>
      <c r="I70" s="3"/>
      <c r="J70" s="3"/>
      <c r="K70" s="200"/>
      <c r="L70" s="200"/>
      <c r="M70" s="200"/>
      <c r="N70" s="7"/>
      <c r="O70" s="7"/>
      <c r="P70" s="7"/>
      <c r="Q70" s="7"/>
      <c r="R70" s="561"/>
      <c r="S70" s="561"/>
      <c r="T70" s="561"/>
      <c r="U70" s="561"/>
      <c r="V70" s="561"/>
      <c r="W70" s="561"/>
      <c r="X70" s="561"/>
      <c r="Y70" s="561"/>
      <c r="Z70" s="561"/>
      <c r="AA70" s="561"/>
    </row>
    <row r="71" spans="1:130" ht="16.350000000000001" customHeight="1" x14ac:dyDescent="0.25">
      <c r="A71" s="2257"/>
      <c r="B71" s="2257"/>
      <c r="C71" s="2257"/>
      <c r="D71" s="3"/>
      <c r="E71" s="3"/>
      <c r="F71" s="3"/>
      <c r="G71" s="3"/>
      <c r="H71" s="3"/>
      <c r="I71" s="3"/>
      <c r="J71" s="3"/>
      <c r="K71" s="200"/>
      <c r="L71" s="200"/>
      <c r="M71" s="200"/>
      <c r="N71" s="7"/>
      <c r="O71" s="7"/>
      <c r="P71" s="7"/>
      <c r="Q71" s="7"/>
      <c r="R71" s="561"/>
      <c r="S71" s="561"/>
      <c r="T71" s="561"/>
      <c r="U71" s="561"/>
      <c r="V71" s="561"/>
      <c r="W71" s="561"/>
      <c r="X71" s="561"/>
      <c r="Y71" s="561"/>
      <c r="Z71" s="561"/>
      <c r="AA71" s="561"/>
    </row>
    <row r="72" spans="1:130" ht="16.350000000000001" customHeight="1" x14ac:dyDescent="0.25">
      <c r="A72" s="2987" t="s">
        <v>64</v>
      </c>
      <c r="B72" s="2987"/>
      <c r="C72" s="563">
        <f>SUM(C73:C76)</f>
        <v>0</v>
      </c>
      <c r="D72" s="1"/>
      <c r="E72" s="3"/>
      <c r="F72" s="3"/>
      <c r="G72" s="3"/>
      <c r="H72" s="3"/>
      <c r="I72" s="3"/>
      <c r="J72" s="3"/>
      <c r="K72" s="200"/>
      <c r="L72" s="200"/>
      <c r="M72" s="200"/>
      <c r="N72" s="7"/>
      <c r="O72" s="7"/>
      <c r="P72" s="7"/>
      <c r="Q72" s="7"/>
      <c r="R72" s="561"/>
      <c r="S72" s="561"/>
      <c r="T72" s="564"/>
      <c r="U72" s="564"/>
      <c r="V72" s="564"/>
      <c r="W72" s="564"/>
      <c r="X72" s="564"/>
      <c r="Y72" s="564"/>
      <c r="Z72" s="561"/>
      <c r="AA72" s="561"/>
    </row>
    <row r="73" spans="1:130" ht="16.350000000000001" customHeight="1" x14ac:dyDescent="0.25">
      <c r="A73" s="2234" t="s">
        <v>83</v>
      </c>
      <c r="B73" s="2234"/>
      <c r="C73" s="203"/>
      <c r="D73" s="1"/>
      <c r="E73" s="3"/>
      <c r="F73" s="3"/>
      <c r="G73" s="3"/>
      <c r="H73" s="3"/>
      <c r="I73" s="3"/>
      <c r="J73" s="3"/>
      <c r="K73" s="200"/>
      <c r="L73" s="200"/>
      <c r="M73" s="200"/>
      <c r="N73" s="7"/>
      <c r="O73" s="7"/>
      <c r="P73" s="7"/>
      <c r="Q73" s="7"/>
      <c r="R73" s="561"/>
      <c r="S73" s="561"/>
      <c r="T73" s="564"/>
      <c r="U73" s="564"/>
      <c r="V73" s="564"/>
      <c r="W73" s="564"/>
      <c r="X73" s="564"/>
      <c r="Y73" s="564"/>
      <c r="Z73" s="561"/>
      <c r="AA73" s="561"/>
    </row>
    <row r="74" spans="1:130" ht="16.350000000000001" customHeight="1" x14ac:dyDescent="0.25">
      <c r="A74" s="2238" t="s">
        <v>84</v>
      </c>
      <c r="B74" s="2238"/>
      <c r="C74" s="204"/>
      <c r="D74" s="1"/>
      <c r="E74" s="3"/>
      <c r="F74" s="3"/>
      <c r="G74" s="3"/>
      <c r="H74" s="3"/>
      <c r="I74" s="3"/>
      <c r="J74" s="3"/>
      <c r="K74" s="200"/>
      <c r="L74" s="200"/>
      <c r="M74" s="200"/>
      <c r="N74" s="7"/>
      <c r="O74" s="7"/>
      <c r="P74" s="7"/>
      <c r="Q74" s="7"/>
      <c r="R74" s="561"/>
      <c r="S74" s="561"/>
      <c r="T74" s="564"/>
      <c r="U74" s="564"/>
      <c r="V74" s="564"/>
      <c r="W74" s="564"/>
      <c r="X74" s="564"/>
      <c r="Y74" s="564"/>
      <c r="Z74" s="561"/>
      <c r="AA74" s="561"/>
    </row>
    <row r="75" spans="1:130" ht="16.350000000000001" customHeight="1" x14ac:dyDescent="0.25">
      <c r="A75" s="2238" t="s">
        <v>22</v>
      </c>
      <c r="B75" s="2238"/>
      <c r="C75" s="204"/>
      <c r="D75" s="1"/>
      <c r="E75" s="3"/>
      <c r="F75" s="3"/>
      <c r="G75" s="3"/>
      <c r="H75" s="3"/>
      <c r="I75" s="3"/>
      <c r="J75" s="3"/>
      <c r="K75" s="200"/>
      <c r="L75" s="200"/>
      <c r="M75" s="200"/>
      <c r="N75" s="7"/>
      <c r="O75" s="7"/>
      <c r="P75" s="7"/>
      <c r="Q75" s="7"/>
      <c r="R75" s="561"/>
      <c r="S75" s="561"/>
      <c r="T75" s="564"/>
      <c r="U75" s="564"/>
      <c r="V75" s="564"/>
      <c r="W75" s="564"/>
      <c r="X75" s="564"/>
      <c r="Y75" s="564"/>
      <c r="Z75" s="561"/>
      <c r="AA75" s="561"/>
    </row>
    <row r="76" spans="1:130" ht="16.350000000000001" customHeight="1" x14ac:dyDescent="0.25">
      <c r="A76" s="2239" t="s">
        <v>85</v>
      </c>
      <c r="B76" s="2239"/>
      <c r="C76" s="205"/>
      <c r="D76" s="1"/>
      <c r="E76" s="3"/>
      <c r="F76" s="3"/>
      <c r="G76" s="3"/>
      <c r="H76" s="3"/>
      <c r="I76" s="3"/>
      <c r="J76" s="3"/>
      <c r="K76" s="200"/>
      <c r="L76" s="200"/>
      <c r="M76" s="200"/>
      <c r="N76" s="7"/>
      <c r="O76" s="7"/>
      <c r="P76" s="7"/>
      <c r="Q76" s="7"/>
      <c r="R76" s="561"/>
      <c r="S76" s="561"/>
      <c r="T76" s="564"/>
      <c r="U76" s="564"/>
      <c r="V76" s="564"/>
      <c r="W76" s="564"/>
      <c r="X76" s="564"/>
      <c r="Y76" s="564"/>
      <c r="Z76" s="561"/>
      <c r="AA76" s="561"/>
    </row>
    <row r="77" spans="1:130" ht="31.35" customHeight="1" x14ac:dyDescent="0.25">
      <c r="A77" s="19" t="s">
        <v>86</v>
      </c>
      <c r="B77" s="19"/>
      <c r="C77" s="19"/>
      <c r="D77" s="19"/>
      <c r="E77" s="19"/>
      <c r="F77" s="196"/>
      <c r="G77" s="196"/>
      <c r="H77" s="196"/>
      <c r="I77" s="196"/>
      <c r="J77" s="3"/>
      <c r="K77" s="206"/>
      <c r="L77" s="206"/>
      <c r="M77" s="206"/>
      <c r="N77" s="7"/>
      <c r="O77" s="7"/>
      <c r="P77" s="7"/>
      <c r="Q77" s="7"/>
      <c r="R77" s="561"/>
      <c r="S77" s="561"/>
      <c r="T77" s="561"/>
      <c r="U77" s="564"/>
      <c r="V77" s="564"/>
      <c r="W77" s="564"/>
      <c r="X77" s="564"/>
      <c r="Y77" s="564"/>
      <c r="Z77" s="561"/>
      <c r="AA77" s="56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ht="58.5" customHeight="1" x14ac:dyDescent="0.25">
      <c r="A78" s="2505" t="s">
        <v>87</v>
      </c>
      <c r="B78" s="2506"/>
      <c r="C78" s="566" t="s">
        <v>88</v>
      </c>
      <c r="D78" s="566" t="s">
        <v>38</v>
      </c>
      <c r="E78" s="566" t="s">
        <v>89</v>
      </c>
      <c r="F78" s="566" t="s">
        <v>90</v>
      </c>
      <c r="G78" s="3"/>
      <c r="H78" s="3"/>
      <c r="I78" s="3"/>
      <c r="J78" s="3"/>
      <c r="K78" s="206"/>
      <c r="L78" s="206"/>
      <c r="M78" s="206"/>
      <c r="N78" s="7"/>
      <c r="O78" s="7"/>
      <c r="P78" s="7"/>
      <c r="Q78" s="7"/>
      <c r="R78" s="561"/>
      <c r="S78" s="561"/>
      <c r="T78" s="561"/>
      <c r="U78" s="564"/>
      <c r="V78" s="564"/>
      <c r="W78" s="564"/>
      <c r="X78" s="564"/>
      <c r="Y78" s="564"/>
      <c r="Z78" s="561"/>
      <c r="AA78" s="561"/>
      <c r="CG78" s="10">
        <v>0</v>
      </c>
    </row>
    <row r="79" spans="1:130" ht="21.75" customHeight="1" x14ac:dyDescent="0.25">
      <c r="A79" s="2989" t="s">
        <v>91</v>
      </c>
      <c r="B79" s="2990"/>
      <c r="C79" s="567"/>
      <c r="D79" s="567"/>
      <c r="E79" s="567"/>
      <c r="F79" s="567"/>
      <c r="G79" s="3" t="str">
        <f>CA79&amp;CB79&amp;CC79</f>
        <v/>
      </c>
      <c r="H79" s="3"/>
      <c r="I79" s="3"/>
      <c r="J79" s="3"/>
      <c r="K79" s="206"/>
      <c r="L79" s="206"/>
      <c r="M79" s="206"/>
      <c r="N79" s="7"/>
      <c r="O79" s="7"/>
      <c r="P79" s="7"/>
      <c r="Q79" s="7"/>
      <c r="R79" s="561"/>
      <c r="S79" s="561"/>
      <c r="T79" s="561"/>
      <c r="U79" s="564"/>
      <c r="V79" s="564"/>
      <c r="W79" s="564"/>
      <c r="X79" s="564"/>
      <c r="Y79" s="564"/>
      <c r="Z79" s="561"/>
      <c r="AA79" s="561"/>
      <c r="CA79" s="665" t="str">
        <f>IF(CG79=1,"* Las Aplicaciones de EPSA con resultado de Riesgo NO DEBE ser MAYOR que el Total de las aplicaciones. ","")</f>
        <v/>
      </c>
      <c r="CB79" s="665" t="str">
        <f>IF(CH79=1,"* Las Aplicaciones de EPSA con resultado de Riesgo NO DEBE ser MENOR que las Derivaciones a equipo de cabecera. ","")</f>
        <v/>
      </c>
      <c r="CC79" s="665" t="str">
        <f>IF(CI79=1,"* Las Aplicaciones de EPSA asociadas a Violencia Intrafamiliar NO DEBEN ser MAYOR al Total de las aplicaciones. ","")</f>
        <v/>
      </c>
      <c r="CG79" s="665">
        <f>IF(C79&lt;D79,1,0)</f>
        <v>0</v>
      </c>
      <c r="CH79" s="665">
        <f>IF(D79&lt;E79,1,0)</f>
        <v>0</v>
      </c>
      <c r="CI79" s="665">
        <f>IF(F79&gt;C79,1,0)</f>
        <v>0</v>
      </c>
    </row>
    <row r="80" spans="1:130" ht="22.5" customHeight="1" x14ac:dyDescent="0.25">
      <c r="A80" s="2991" t="s">
        <v>92</v>
      </c>
      <c r="B80" s="2992"/>
      <c r="C80" s="496"/>
      <c r="D80" s="496"/>
      <c r="E80" s="496"/>
      <c r="F80" s="496"/>
      <c r="G80" s="3" t="str">
        <f>CA80&amp;CB80&amp;CC80</f>
        <v/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561"/>
      <c r="S80" s="561"/>
      <c r="T80" s="561"/>
      <c r="U80" s="561"/>
      <c r="V80" s="561"/>
      <c r="W80" s="561"/>
      <c r="X80" s="561"/>
      <c r="Y80" s="561"/>
      <c r="Z80" s="561"/>
      <c r="AA80" s="561"/>
      <c r="CA80" s="665" t="str">
        <f>IF(CG80=1,"* Las Aplicaciones de EPSA con resultado de Riesgo NO DEBE ser MAYOR que el Total de las aplicaciones. ","")</f>
        <v/>
      </c>
      <c r="CB80" s="665" t="str">
        <f>IF(CH80=1,"* Las Aplicaciones de EPSA con resultado de Riesgo NO DEBE ser MENOR que las Derivaciones a equipo de cabecera. ","")</f>
        <v/>
      </c>
      <c r="CC80" s="665" t="str">
        <f>IF(CI80=1,"* Las Aplicaciones de EPSA asociadas a Violencia Intrafamiliar NO DEBEN ser MAYOR al Total de las aplicaciones. ","")</f>
        <v/>
      </c>
      <c r="CG80" s="665">
        <f>IF(C80&lt;D80,1,0)</f>
        <v>0</v>
      </c>
      <c r="CH80" s="665">
        <f>IF(D80&lt;E80,1,0)</f>
        <v>0</v>
      </c>
      <c r="CI80" s="665">
        <f>IF(F80&gt;C80,1,0)</f>
        <v>0</v>
      </c>
    </row>
    <row r="81" spans="1:130" ht="31.35" customHeight="1" x14ac:dyDescent="0.25">
      <c r="A81" s="19" t="s">
        <v>93</v>
      </c>
      <c r="B81" s="19"/>
      <c r="C81" s="19"/>
      <c r="D81" s="19"/>
      <c r="E81" s="19"/>
      <c r="F81" s="196"/>
      <c r="G81" s="196"/>
      <c r="H81" s="196"/>
      <c r="I81" s="568"/>
      <c r="J81" s="569"/>
      <c r="K81" s="568"/>
      <c r="L81" s="561"/>
      <c r="M81" s="561"/>
      <c r="N81" s="561"/>
      <c r="O81" s="561"/>
      <c r="P81" s="570"/>
      <c r="Q81" s="569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G81" s="10">
        <v>0</v>
      </c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ht="66.75" customHeight="1" x14ac:dyDescent="0.25">
      <c r="A82" s="2501" t="s">
        <v>94</v>
      </c>
      <c r="B82" s="2662"/>
      <c r="C82" s="572" t="s">
        <v>88</v>
      </c>
      <c r="D82" s="573" t="s">
        <v>95</v>
      </c>
      <c r="E82" s="573" t="s">
        <v>96</v>
      </c>
      <c r="F82" s="573" t="s">
        <v>97</v>
      </c>
      <c r="G82" s="215"/>
      <c r="H82" s="215"/>
      <c r="I82" s="574"/>
      <c r="J82" s="574"/>
      <c r="K82" s="568"/>
      <c r="L82" s="561"/>
      <c r="M82" s="561"/>
      <c r="N82" s="561"/>
      <c r="O82" s="561"/>
      <c r="P82" s="561"/>
      <c r="Q82" s="561"/>
      <c r="R82" s="181"/>
      <c r="S82" s="7"/>
      <c r="T82" s="7"/>
      <c r="U82" s="7"/>
      <c r="V82" s="7"/>
      <c r="W82" s="7"/>
      <c r="X82" s="7"/>
      <c r="Y82" s="7"/>
      <c r="Z82" s="7"/>
      <c r="AA82" s="7"/>
      <c r="CG82" s="10">
        <v>0</v>
      </c>
    </row>
    <row r="83" spans="1:130" ht="25.35" customHeight="1" x14ac:dyDescent="0.25">
      <c r="A83" s="2662" t="s">
        <v>98</v>
      </c>
      <c r="B83" s="575" t="s">
        <v>99</v>
      </c>
      <c r="C83" s="567"/>
      <c r="D83" s="576"/>
      <c r="E83" s="567"/>
      <c r="F83" s="567"/>
      <c r="G83" s="48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577"/>
      <c r="S83" s="7"/>
      <c r="T83" s="7"/>
      <c r="U83" s="7"/>
      <c r="V83" s="7"/>
      <c r="W83" s="7"/>
      <c r="X83" s="7"/>
      <c r="Y83" s="7"/>
      <c r="Z83" s="7"/>
      <c r="AA83" s="7"/>
      <c r="CG83" s="10">
        <v>0</v>
      </c>
    </row>
    <row r="84" spans="1:130" ht="39.75" customHeight="1" thickBot="1" x14ac:dyDescent="0.3">
      <c r="A84" s="2204"/>
      <c r="B84" s="220" t="s">
        <v>100</v>
      </c>
      <c r="C84" s="221"/>
      <c r="D84" s="222"/>
      <c r="E84" s="221"/>
      <c r="F84" s="223"/>
      <c r="G84" s="48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561"/>
      <c r="S84" s="7"/>
      <c r="T84" s="7"/>
      <c r="U84" s="7"/>
      <c r="V84" s="7"/>
      <c r="W84" s="7"/>
      <c r="X84" s="7"/>
      <c r="Y84" s="7"/>
      <c r="Z84" s="7"/>
      <c r="AA84" s="7"/>
      <c r="CG84" s="10">
        <v>0</v>
      </c>
    </row>
    <row r="85" spans="1:130" ht="21.75" customHeight="1" thickTop="1" x14ac:dyDescent="0.25">
      <c r="A85" s="2256" t="s">
        <v>101</v>
      </c>
      <c r="B85" s="224" t="s">
        <v>102</v>
      </c>
      <c r="C85" s="225"/>
      <c r="D85" s="225"/>
      <c r="E85" s="226"/>
      <c r="F85" s="203"/>
      <c r="G85" s="48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561"/>
      <c r="S85" s="7"/>
      <c r="T85" s="7"/>
      <c r="U85" s="7"/>
      <c r="V85" s="7"/>
      <c r="W85" s="7"/>
      <c r="X85" s="7"/>
      <c r="Y85" s="7"/>
      <c r="Z85" s="7"/>
      <c r="AA85" s="7"/>
      <c r="CG85" s="10">
        <v>0</v>
      </c>
    </row>
    <row r="86" spans="1:130" ht="18" customHeight="1" x14ac:dyDescent="0.25">
      <c r="A86" s="2257"/>
      <c r="B86" s="227" t="s">
        <v>103</v>
      </c>
      <c r="C86" s="205"/>
      <c r="D86" s="205"/>
      <c r="E86" s="228"/>
      <c r="F86" s="205"/>
      <c r="G86" s="48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561"/>
      <c r="S86" s="7"/>
      <c r="T86" s="7"/>
      <c r="U86" s="7"/>
      <c r="V86" s="7"/>
      <c r="W86" s="7"/>
      <c r="X86" s="7"/>
      <c r="Y86" s="7"/>
      <c r="Z86" s="7"/>
      <c r="AA86" s="7"/>
      <c r="CG86" s="10">
        <v>0</v>
      </c>
    </row>
    <row r="87" spans="1:130" ht="31.35" customHeight="1" x14ac:dyDescent="0.25">
      <c r="A87" s="19" t="s">
        <v>104</v>
      </c>
      <c r="B87" s="229"/>
      <c r="C87" s="230"/>
      <c r="D87" s="230"/>
      <c r="E87" s="230"/>
      <c r="F87" s="7"/>
      <c r="G87" s="3"/>
      <c r="H87" s="206"/>
      <c r="I87" s="7"/>
      <c r="J87" s="231"/>
      <c r="K87" s="569"/>
      <c r="L87" s="578"/>
      <c r="M87" s="578"/>
      <c r="N87" s="561"/>
      <c r="O87" s="561"/>
      <c r="P87" s="561"/>
      <c r="Q87" s="561"/>
      <c r="R87" s="561"/>
      <c r="S87" s="7"/>
      <c r="T87" s="7"/>
      <c r="U87" s="7"/>
      <c r="V87" s="7"/>
      <c r="W87" s="7"/>
      <c r="X87" s="7"/>
      <c r="Y87" s="7"/>
      <c r="Z87" s="7"/>
      <c r="AA87" s="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ht="16.350000000000001" customHeight="1" x14ac:dyDescent="0.25">
      <c r="A88" s="2663" t="s">
        <v>105</v>
      </c>
      <c r="B88" s="2662"/>
      <c r="C88" s="2505" t="s">
        <v>64</v>
      </c>
      <c r="D88" s="2517"/>
      <c r="E88" s="2506"/>
      <c r="F88" s="2505" t="s">
        <v>106</v>
      </c>
      <c r="G88" s="2506"/>
      <c r="H88" s="2505" t="s">
        <v>107</v>
      </c>
      <c r="I88" s="2506"/>
      <c r="J88" s="200"/>
      <c r="K88" s="580"/>
      <c r="L88" s="564"/>
      <c r="M88" s="564"/>
      <c r="N88" s="578"/>
      <c r="O88" s="578"/>
      <c r="P88" s="564"/>
      <c r="Q88" s="564"/>
      <c r="R88" s="561"/>
      <c r="S88" s="7"/>
      <c r="T88" s="7"/>
      <c r="U88" s="7"/>
      <c r="V88" s="7"/>
      <c r="W88" s="7"/>
      <c r="X88" s="7"/>
      <c r="Y88" s="7"/>
      <c r="Z88" s="7"/>
      <c r="AA88" s="7"/>
    </row>
    <row r="89" spans="1:130" ht="16.350000000000001" customHeight="1" x14ac:dyDescent="0.25">
      <c r="A89" s="2496"/>
      <c r="B89" s="2980"/>
      <c r="C89" s="638" t="s">
        <v>17</v>
      </c>
      <c r="D89" s="626" t="s">
        <v>18</v>
      </c>
      <c r="E89" s="565" t="s">
        <v>19</v>
      </c>
      <c r="F89" s="625" t="s">
        <v>18</v>
      </c>
      <c r="G89" s="565" t="s">
        <v>19</v>
      </c>
      <c r="H89" s="625" t="s">
        <v>18</v>
      </c>
      <c r="I89" s="565" t="s">
        <v>19</v>
      </c>
      <c r="J89" s="3"/>
      <c r="K89" s="200"/>
      <c r="L89" s="564"/>
      <c r="M89" s="564"/>
      <c r="N89" s="564"/>
      <c r="O89" s="578"/>
      <c r="P89" s="578"/>
      <c r="Q89" s="564"/>
      <c r="R89" s="564"/>
      <c r="S89" s="7"/>
      <c r="T89" s="7"/>
      <c r="U89" s="7"/>
      <c r="V89" s="7"/>
      <c r="W89" s="7"/>
      <c r="X89" s="7"/>
      <c r="Y89" s="7"/>
      <c r="Z89" s="7"/>
      <c r="AA89" s="7"/>
    </row>
    <row r="90" spans="1:130" ht="16.350000000000001" customHeight="1" x14ac:dyDescent="0.25">
      <c r="A90" s="2505" t="s">
        <v>64</v>
      </c>
      <c r="B90" s="2506"/>
      <c r="C90" s="657">
        <f>SUM(C91:C95)</f>
        <v>0</v>
      </c>
      <c r="D90" s="666">
        <f t="shared" ref="D90:I90" si="13">SUM(D91:D95)</f>
        <v>0</v>
      </c>
      <c r="E90" s="654">
        <f t="shared" si="13"/>
        <v>0</v>
      </c>
      <c r="F90" s="658">
        <f>SUM(F91:F95)</f>
        <v>0</v>
      </c>
      <c r="G90" s="659">
        <f t="shared" si="13"/>
        <v>0</v>
      </c>
      <c r="H90" s="658">
        <f t="shared" si="13"/>
        <v>0</v>
      </c>
      <c r="I90" s="659">
        <f t="shared" si="13"/>
        <v>0</v>
      </c>
      <c r="J90" s="19"/>
      <c r="K90" s="19"/>
      <c r="L90" s="570"/>
      <c r="M90" s="564"/>
      <c r="N90" s="564"/>
      <c r="O90" s="578"/>
      <c r="P90" s="578"/>
      <c r="Q90" s="667"/>
      <c r="R90" s="667"/>
      <c r="S90" s="7"/>
      <c r="T90" s="7"/>
      <c r="U90" s="7"/>
      <c r="V90" s="7"/>
      <c r="W90" s="7"/>
      <c r="X90" s="7"/>
      <c r="Y90" s="7"/>
      <c r="Z90" s="7"/>
      <c r="AA90" s="7"/>
    </row>
    <row r="91" spans="1:130" ht="16.350000000000001" customHeight="1" x14ac:dyDescent="0.25">
      <c r="A91" s="2524" t="s">
        <v>22</v>
      </c>
      <c r="B91" s="2525"/>
      <c r="C91" s="581">
        <f>SUM(D91+E91)</f>
        <v>0</v>
      </c>
      <c r="D91" s="668">
        <f>SUM(F91+H91)</f>
        <v>0</v>
      </c>
      <c r="E91" s="582">
        <f t="shared" ref="D91:E95" si="14">SUM(G91+I91)</f>
        <v>0</v>
      </c>
      <c r="F91" s="583"/>
      <c r="G91" s="584"/>
      <c r="H91" s="583"/>
      <c r="I91" s="584"/>
      <c r="J91" s="200"/>
      <c r="K91" s="200"/>
      <c r="L91" s="564"/>
      <c r="M91" s="564"/>
      <c r="N91" s="564"/>
      <c r="O91" s="578"/>
      <c r="P91" s="578"/>
      <c r="Q91" s="667"/>
      <c r="R91" s="667"/>
      <c r="S91" s="7"/>
      <c r="T91" s="7"/>
      <c r="U91" s="7"/>
      <c r="V91" s="7"/>
      <c r="W91" s="7"/>
      <c r="X91" s="7"/>
      <c r="Y91" s="7"/>
      <c r="Z91" s="7"/>
      <c r="AA91" s="7"/>
    </row>
    <row r="92" spans="1:130" ht="16.350000000000001" customHeight="1" x14ac:dyDescent="0.25">
      <c r="A92" s="2250" t="s">
        <v>85</v>
      </c>
      <c r="B92" s="2251"/>
      <c r="C92" s="517">
        <f>SUM(D92+E92)</f>
        <v>0</v>
      </c>
      <c r="D92" s="251">
        <f t="shared" si="14"/>
        <v>0</v>
      </c>
      <c r="E92" s="252">
        <f t="shared" si="14"/>
        <v>0</v>
      </c>
      <c r="F92" s="515"/>
      <c r="G92" s="253"/>
      <c r="H92" s="515"/>
      <c r="I92" s="253"/>
      <c r="J92" s="200"/>
      <c r="K92" s="200"/>
      <c r="L92" s="564"/>
      <c r="M92" s="564"/>
      <c r="N92" s="564"/>
      <c r="O92" s="578"/>
      <c r="P92" s="578"/>
      <c r="Q92" s="667"/>
      <c r="R92" s="667"/>
      <c r="S92" s="7"/>
      <c r="T92" s="7"/>
      <c r="U92" s="7"/>
      <c r="V92" s="7"/>
      <c r="W92" s="7"/>
      <c r="X92" s="7"/>
      <c r="Y92" s="7"/>
      <c r="Z92" s="7"/>
      <c r="AA92" s="7"/>
    </row>
    <row r="93" spans="1:130" ht="16.350000000000001" customHeight="1" x14ac:dyDescent="0.25">
      <c r="A93" s="2250" t="s">
        <v>84</v>
      </c>
      <c r="B93" s="2251"/>
      <c r="C93" s="517">
        <f>SUM(D93+E93)</f>
        <v>0</v>
      </c>
      <c r="D93" s="251">
        <f t="shared" si="14"/>
        <v>0</v>
      </c>
      <c r="E93" s="252">
        <f t="shared" si="14"/>
        <v>0</v>
      </c>
      <c r="F93" s="82"/>
      <c r="G93" s="86"/>
      <c r="H93" s="82"/>
      <c r="I93" s="86"/>
      <c r="J93" s="200"/>
      <c r="K93" s="200"/>
      <c r="L93" s="564"/>
      <c r="M93" s="564"/>
      <c r="N93" s="564"/>
      <c r="O93" s="578"/>
      <c r="P93" s="578"/>
      <c r="Q93" s="667"/>
      <c r="R93" s="667"/>
      <c r="S93" s="7"/>
      <c r="T93" s="7"/>
      <c r="U93" s="7"/>
      <c r="V93" s="7"/>
      <c r="W93" s="7"/>
      <c r="X93" s="7"/>
      <c r="Y93" s="7"/>
      <c r="Z93" s="7"/>
      <c r="AA93" s="7"/>
    </row>
    <row r="94" spans="1:130" ht="16.350000000000001" customHeight="1" x14ac:dyDescent="0.25">
      <c r="A94" s="2252" t="s">
        <v>108</v>
      </c>
      <c r="B94" s="2253"/>
      <c r="C94" s="254">
        <f>SUM(D94+E94)</f>
        <v>0</v>
      </c>
      <c r="D94" s="255">
        <f t="shared" si="14"/>
        <v>0</v>
      </c>
      <c r="E94" s="256">
        <f t="shared" si="14"/>
        <v>0</v>
      </c>
      <c r="F94" s="105"/>
      <c r="G94" s="109"/>
      <c r="H94" s="105"/>
      <c r="I94" s="109"/>
      <c r="J94" s="200"/>
      <c r="K94" s="200"/>
      <c r="L94" s="564"/>
      <c r="M94" s="564"/>
      <c r="N94" s="564"/>
      <c r="O94" s="578"/>
      <c r="P94" s="578"/>
      <c r="Q94" s="667"/>
      <c r="R94" s="667"/>
      <c r="S94" s="7"/>
      <c r="T94" s="7"/>
      <c r="U94" s="7"/>
      <c r="V94" s="7"/>
      <c r="W94" s="7"/>
      <c r="X94" s="7"/>
      <c r="Y94" s="7"/>
      <c r="Z94" s="7"/>
      <c r="AA94" s="7"/>
    </row>
    <row r="95" spans="1:130" ht="16.350000000000001" customHeight="1" x14ac:dyDescent="0.25">
      <c r="A95" s="2264" t="s">
        <v>109</v>
      </c>
      <c r="B95" s="2265"/>
      <c r="C95" s="257">
        <f>SUM(D95+E95)</f>
        <v>0</v>
      </c>
      <c r="D95" s="258">
        <f t="shared" si="14"/>
        <v>0</v>
      </c>
      <c r="E95" s="140">
        <f t="shared" si="14"/>
        <v>0</v>
      </c>
      <c r="F95" s="54"/>
      <c r="G95" s="55"/>
      <c r="H95" s="54"/>
      <c r="I95" s="55"/>
      <c r="J95" s="200"/>
      <c r="K95" s="200"/>
      <c r="L95" s="564"/>
      <c r="M95" s="564"/>
      <c r="N95" s="564"/>
      <c r="O95" s="578"/>
      <c r="P95" s="578"/>
      <c r="Q95" s="667"/>
      <c r="R95" s="667"/>
      <c r="S95" s="7"/>
      <c r="T95" s="7"/>
      <c r="U95" s="7"/>
      <c r="V95" s="7"/>
      <c r="W95" s="7"/>
      <c r="X95" s="7"/>
      <c r="Y95" s="7"/>
      <c r="Z95" s="7"/>
      <c r="AA95" s="7"/>
    </row>
    <row r="96" spans="1:130" s="262" customFormat="1" ht="31.35" customHeight="1" x14ac:dyDescent="0.25">
      <c r="A96" s="2266" t="s">
        <v>110</v>
      </c>
      <c r="B96" s="2266"/>
      <c r="C96" s="2266"/>
      <c r="D96" s="2266"/>
      <c r="E96" s="2266"/>
      <c r="F96" s="2266"/>
      <c r="G96" s="2266"/>
      <c r="H96" s="2266"/>
      <c r="I96" s="2266"/>
      <c r="J96" s="2266"/>
      <c r="K96" s="2266"/>
      <c r="L96" s="2266"/>
      <c r="M96" s="2266"/>
      <c r="N96" s="2266"/>
      <c r="O96" s="2266"/>
      <c r="P96" s="2266"/>
      <c r="Q96" s="259"/>
      <c r="R96" s="7"/>
      <c r="S96" s="7"/>
      <c r="T96" s="7"/>
      <c r="U96" s="7"/>
      <c r="V96" s="7"/>
      <c r="W96" s="7"/>
      <c r="X96" s="7"/>
      <c r="Y96" s="7"/>
      <c r="Z96" s="7"/>
      <c r="AA96" s="7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</row>
    <row r="97" spans="1:130" s="262" customFormat="1" ht="31.35" customHeight="1" x14ac:dyDescent="0.25">
      <c r="A97" s="2994" t="s">
        <v>111</v>
      </c>
      <c r="B97" s="2994"/>
      <c r="C97" s="2994"/>
      <c r="D97" s="2994"/>
      <c r="E97" s="2994"/>
      <c r="F97" s="2427"/>
      <c r="G97" s="2427"/>
      <c r="H97" s="2427"/>
      <c r="I97" s="2427"/>
      <c r="J97" s="2427"/>
      <c r="K97" s="2427"/>
      <c r="L97" s="2427"/>
      <c r="M97" s="2427"/>
      <c r="N97" s="2427"/>
      <c r="O97" s="2427"/>
      <c r="P97" s="2427"/>
      <c r="Q97" s="2427"/>
      <c r="R97" s="7"/>
      <c r="S97" s="7"/>
      <c r="T97" s="7"/>
      <c r="U97" s="7"/>
      <c r="V97" s="7"/>
      <c r="W97" s="7"/>
      <c r="X97" s="7"/>
      <c r="Y97" s="7"/>
      <c r="Z97" s="7"/>
      <c r="AA97" s="7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</row>
    <row r="98" spans="1:130" s="20" customFormat="1" ht="31.35" customHeight="1" x14ac:dyDescent="0.25">
      <c r="A98" s="2515" t="s">
        <v>112</v>
      </c>
      <c r="B98" s="2995"/>
      <c r="C98" s="2501" t="s">
        <v>113</v>
      </c>
      <c r="D98" s="2997"/>
      <c r="E98" s="2300"/>
      <c r="F98" s="2502" t="s">
        <v>28</v>
      </c>
      <c r="G98" s="2503"/>
      <c r="H98" s="2503"/>
      <c r="I98" s="2503"/>
      <c r="J98" s="2503"/>
      <c r="K98" s="2503"/>
      <c r="L98" s="2503"/>
      <c r="M98" s="2503"/>
      <c r="N98" s="2503"/>
      <c r="O98" s="2503"/>
      <c r="P98" s="2503"/>
      <c r="Q98" s="2503"/>
      <c r="R98" s="2503"/>
      <c r="S98" s="2503"/>
      <c r="T98" s="2503"/>
      <c r="U98" s="2504"/>
      <c r="V98" s="263"/>
      <c r="W98" s="229"/>
      <c r="X98" s="229"/>
      <c r="Y98" s="229"/>
      <c r="Z98" s="229"/>
      <c r="AA98" s="22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</row>
    <row r="99" spans="1:130" s="20" customFormat="1" ht="16.350000000000001" customHeight="1" x14ac:dyDescent="0.25">
      <c r="A99" s="2402"/>
      <c r="B99" s="2223"/>
      <c r="C99" s="2979"/>
      <c r="D99" s="2496"/>
      <c r="E99" s="2980"/>
      <c r="F99" s="2505" t="s">
        <v>114</v>
      </c>
      <c r="G99" s="2517"/>
      <c r="H99" s="2505" t="s">
        <v>115</v>
      </c>
      <c r="I99" s="2506"/>
      <c r="J99" s="2505" t="s">
        <v>116</v>
      </c>
      <c r="K99" s="2506"/>
      <c r="L99" s="2505" t="s">
        <v>117</v>
      </c>
      <c r="M99" s="2506"/>
      <c r="N99" s="2505" t="s">
        <v>118</v>
      </c>
      <c r="O99" s="2506"/>
      <c r="P99" s="2505" t="s">
        <v>119</v>
      </c>
      <c r="Q99" s="2506"/>
      <c r="R99" s="2505" t="s">
        <v>120</v>
      </c>
      <c r="S99" s="2506"/>
      <c r="T99" s="2505" t="s">
        <v>121</v>
      </c>
      <c r="U99" s="2506"/>
      <c r="V99" s="229"/>
      <c r="W99" s="229"/>
      <c r="X99" s="229"/>
      <c r="Y99" s="229"/>
      <c r="Z99" s="229"/>
      <c r="AA99" s="22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</row>
    <row r="100" spans="1:130" s="20" customFormat="1" ht="16.350000000000001" customHeight="1" x14ac:dyDescent="0.25">
      <c r="A100" s="2985"/>
      <c r="B100" s="2996"/>
      <c r="C100" s="638" t="s">
        <v>17</v>
      </c>
      <c r="D100" s="639" t="s">
        <v>18</v>
      </c>
      <c r="E100" s="546" t="s">
        <v>19</v>
      </c>
      <c r="F100" s="625" t="s">
        <v>18</v>
      </c>
      <c r="G100" s="545" t="s">
        <v>19</v>
      </c>
      <c r="H100" s="625" t="s">
        <v>18</v>
      </c>
      <c r="I100" s="538" t="s">
        <v>19</v>
      </c>
      <c r="J100" s="625" t="s">
        <v>18</v>
      </c>
      <c r="K100" s="538" t="s">
        <v>19</v>
      </c>
      <c r="L100" s="625" t="s">
        <v>18</v>
      </c>
      <c r="M100" s="538" t="s">
        <v>19</v>
      </c>
      <c r="N100" s="625" t="s">
        <v>18</v>
      </c>
      <c r="O100" s="538" t="s">
        <v>19</v>
      </c>
      <c r="P100" s="625" t="s">
        <v>18</v>
      </c>
      <c r="Q100" s="538" t="s">
        <v>19</v>
      </c>
      <c r="R100" s="625" t="s">
        <v>18</v>
      </c>
      <c r="S100" s="538" t="s">
        <v>19</v>
      </c>
      <c r="T100" s="625" t="s">
        <v>18</v>
      </c>
      <c r="U100" s="538" t="s">
        <v>19</v>
      </c>
      <c r="V100" s="229"/>
      <c r="W100" s="229"/>
      <c r="X100" s="229"/>
      <c r="Y100" s="229"/>
      <c r="Z100" s="229"/>
      <c r="AA100" s="22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</row>
    <row r="101" spans="1:130" s="20" customFormat="1" ht="16.350000000000001" customHeight="1" x14ac:dyDescent="0.25">
      <c r="A101" s="2993" t="s">
        <v>122</v>
      </c>
      <c r="B101" s="2993"/>
      <c r="C101" s="588">
        <f>SUM(D101+E101)</f>
        <v>0</v>
      </c>
      <c r="D101" s="44">
        <f>+H101+J101+L101+N101+P101+R101+T101</f>
        <v>0</v>
      </c>
      <c r="E101" s="589">
        <f>+I101+K101+M101+O101+Q101+S101+U101</f>
        <v>0</v>
      </c>
      <c r="F101" s="590"/>
      <c r="G101" s="670"/>
      <c r="H101" s="549"/>
      <c r="I101" s="96"/>
      <c r="J101" s="549"/>
      <c r="K101" s="96"/>
      <c r="L101" s="549"/>
      <c r="M101" s="96"/>
      <c r="N101" s="549"/>
      <c r="O101" s="96"/>
      <c r="P101" s="591"/>
      <c r="Q101" s="96"/>
      <c r="R101" s="591"/>
      <c r="S101" s="96"/>
      <c r="T101" s="591"/>
      <c r="U101" s="96"/>
      <c r="V101" s="229"/>
      <c r="W101" s="229"/>
      <c r="X101" s="229"/>
      <c r="Y101" s="229"/>
      <c r="Z101" s="229"/>
      <c r="AA101" s="22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</row>
    <row r="102" spans="1:130" s="20" customFormat="1" ht="16.350000000000001" customHeight="1" x14ac:dyDescent="0.25">
      <c r="A102" s="2263" t="s">
        <v>123</v>
      </c>
      <c r="B102" s="2263"/>
      <c r="C102" s="274">
        <f t="shared" ref="C102:C109" si="15">SUM(D102+E102)</f>
        <v>0</v>
      </c>
      <c r="D102" s="275">
        <f>SUM(J102+L102+N102+P102+R102+T102)</f>
        <v>0</v>
      </c>
      <c r="E102" s="90">
        <f t="shared" ref="D102:E104" si="16">SUM(K102+M102+O102+Q102+S102+U102)</f>
        <v>0</v>
      </c>
      <c r="F102" s="276"/>
      <c r="G102" s="277"/>
      <c r="H102" s="276"/>
      <c r="I102" s="278"/>
      <c r="J102" s="82"/>
      <c r="K102" s="83"/>
      <c r="L102" s="82"/>
      <c r="M102" s="83"/>
      <c r="N102" s="82"/>
      <c r="O102" s="83"/>
      <c r="P102" s="84"/>
      <c r="Q102" s="83"/>
      <c r="R102" s="84"/>
      <c r="S102" s="83"/>
      <c r="T102" s="84"/>
      <c r="U102" s="83"/>
      <c r="V102" s="229"/>
      <c r="W102" s="229"/>
      <c r="X102" s="229"/>
      <c r="Y102" s="229"/>
      <c r="Z102" s="229"/>
      <c r="AA102" s="22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</row>
    <row r="103" spans="1:130" s="20" customFormat="1" ht="16.350000000000001" customHeight="1" x14ac:dyDescent="0.25">
      <c r="A103" s="2263" t="s">
        <v>124</v>
      </c>
      <c r="B103" s="2263"/>
      <c r="C103" s="274">
        <f t="shared" si="15"/>
        <v>0</v>
      </c>
      <c r="D103" s="275">
        <f t="shared" si="16"/>
        <v>0</v>
      </c>
      <c r="E103" s="90">
        <f t="shared" si="16"/>
        <v>0</v>
      </c>
      <c r="F103" s="279"/>
      <c r="G103" s="280"/>
      <c r="H103" s="279"/>
      <c r="I103" s="281"/>
      <c r="J103" s="105"/>
      <c r="K103" s="106"/>
      <c r="L103" s="105"/>
      <c r="M103" s="106"/>
      <c r="N103" s="105"/>
      <c r="O103" s="106"/>
      <c r="P103" s="107"/>
      <c r="Q103" s="106"/>
      <c r="R103" s="107"/>
      <c r="S103" s="106"/>
      <c r="T103" s="107"/>
      <c r="U103" s="106"/>
      <c r="V103" s="229"/>
      <c r="W103" s="229"/>
      <c r="X103" s="229"/>
      <c r="Y103" s="229"/>
      <c r="Z103" s="229"/>
      <c r="AA103" s="22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</row>
    <row r="104" spans="1:130" s="20" customFormat="1" ht="16.350000000000001" customHeight="1" x14ac:dyDescent="0.25">
      <c r="A104" s="2276" t="s">
        <v>125</v>
      </c>
      <c r="B104" s="2277"/>
      <c r="C104" s="274">
        <f t="shared" si="15"/>
        <v>0</v>
      </c>
      <c r="D104" s="275">
        <f t="shared" si="16"/>
        <v>0</v>
      </c>
      <c r="E104" s="90">
        <f t="shared" si="16"/>
        <v>0</v>
      </c>
      <c r="F104" s="279"/>
      <c r="G104" s="280"/>
      <c r="H104" s="279"/>
      <c r="I104" s="281"/>
      <c r="J104" s="105"/>
      <c r="K104" s="106"/>
      <c r="L104" s="105"/>
      <c r="M104" s="106"/>
      <c r="N104" s="105"/>
      <c r="O104" s="106"/>
      <c r="P104" s="107"/>
      <c r="Q104" s="106"/>
      <c r="R104" s="107"/>
      <c r="S104" s="106"/>
      <c r="T104" s="107"/>
      <c r="U104" s="106"/>
      <c r="V104" s="229"/>
      <c r="W104" s="229"/>
      <c r="X104" s="229"/>
      <c r="Y104" s="229"/>
      <c r="Z104" s="229"/>
      <c r="AA104" s="22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</row>
    <row r="105" spans="1:130" s="20" customFormat="1" ht="20.25" customHeight="1" x14ac:dyDescent="0.25">
      <c r="A105" s="2276" t="s">
        <v>126</v>
      </c>
      <c r="B105" s="2277"/>
      <c r="C105" s="274">
        <f t="shared" si="15"/>
        <v>0</v>
      </c>
      <c r="D105" s="275">
        <f>+F105+H105</f>
        <v>0</v>
      </c>
      <c r="E105" s="90">
        <f>+G105+I105</f>
        <v>0</v>
      </c>
      <c r="F105" s="105"/>
      <c r="G105" s="282"/>
      <c r="H105" s="105"/>
      <c r="I105" s="109"/>
      <c r="J105" s="276"/>
      <c r="K105" s="278"/>
      <c r="L105" s="276"/>
      <c r="M105" s="278"/>
      <c r="N105" s="276"/>
      <c r="O105" s="278"/>
      <c r="P105" s="283"/>
      <c r="Q105" s="278"/>
      <c r="R105" s="283"/>
      <c r="S105" s="278"/>
      <c r="T105" s="283"/>
      <c r="U105" s="278"/>
      <c r="V105" s="229"/>
      <c r="W105" s="229"/>
      <c r="X105" s="229"/>
      <c r="Y105" s="229"/>
      <c r="Z105" s="229"/>
      <c r="AA105" s="22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</row>
    <row r="106" spans="1:130" s="20" customFormat="1" ht="16.350000000000001" customHeight="1" x14ac:dyDescent="0.25">
      <c r="A106" s="2276" t="s">
        <v>127</v>
      </c>
      <c r="B106" s="2277"/>
      <c r="C106" s="284">
        <f t="shared" si="15"/>
        <v>0</v>
      </c>
      <c r="D106" s="275">
        <f>+F106+H106</f>
        <v>0</v>
      </c>
      <c r="E106" s="90">
        <f>+G106+I106</f>
        <v>0</v>
      </c>
      <c r="F106" s="105"/>
      <c r="G106" s="282"/>
      <c r="H106" s="105"/>
      <c r="I106" s="109"/>
      <c r="J106" s="285"/>
      <c r="K106" s="286"/>
      <c r="L106" s="285"/>
      <c r="M106" s="286"/>
      <c r="N106" s="285"/>
      <c r="O106" s="286"/>
      <c r="P106" s="479"/>
      <c r="Q106" s="286"/>
      <c r="R106" s="479"/>
      <c r="S106" s="286"/>
      <c r="T106" s="479"/>
      <c r="U106" s="286"/>
      <c r="V106" s="229"/>
      <c r="W106" s="229"/>
      <c r="X106" s="229"/>
      <c r="Y106" s="229"/>
      <c r="Z106" s="229"/>
      <c r="AA106" s="22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</row>
    <row r="107" spans="1:130" s="20" customFormat="1" ht="16.350000000000001" customHeight="1" x14ac:dyDescent="0.25">
      <c r="A107" s="2499" t="s">
        <v>128</v>
      </c>
      <c r="B107" s="671" t="s">
        <v>129</v>
      </c>
      <c r="C107" s="641">
        <f t="shared" si="15"/>
        <v>0</v>
      </c>
      <c r="D107" s="642">
        <f>SUM(F107+H107+J107+L107+N107+P107+R107+T107)</f>
        <v>0</v>
      </c>
      <c r="E107" s="589">
        <f>SUM(G107+I107+K107+M107+O107+Q107+S107+U107)</f>
        <v>0</v>
      </c>
      <c r="F107" s="549"/>
      <c r="G107" s="672"/>
      <c r="H107" s="549"/>
      <c r="I107" s="592"/>
      <c r="J107" s="549"/>
      <c r="K107" s="96"/>
      <c r="L107" s="549"/>
      <c r="M107" s="96"/>
      <c r="N107" s="549"/>
      <c r="O107" s="592"/>
      <c r="P107" s="549"/>
      <c r="Q107" s="592"/>
      <c r="R107" s="549"/>
      <c r="S107" s="592"/>
      <c r="T107" s="549"/>
      <c r="U107" s="592"/>
      <c r="V107" s="229"/>
      <c r="W107" s="229"/>
      <c r="X107" s="229"/>
      <c r="Y107" s="229"/>
      <c r="Z107" s="229"/>
      <c r="AA107" s="22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</row>
    <row r="108" spans="1:130" s="20" customFormat="1" ht="20.25" customHeight="1" x14ac:dyDescent="0.25">
      <c r="A108" s="2379"/>
      <c r="B108" s="293" t="s">
        <v>130</v>
      </c>
      <c r="C108" s="114">
        <f t="shared" si="15"/>
        <v>0</v>
      </c>
      <c r="D108" s="115">
        <f t="shared" ref="D108:E109" si="17">SUM(F108+H108+J108+L108+N108+P108+R108+T108)</f>
        <v>0</v>
      </c>
      <c r="E108" s="294">
        <f t="shared" si="17"/>
        <v>0</v>
      </c>
      <c r="F108" s="105"/>
      <c r="G108" s="282"/>
      <c r="H108" s="105"/>
      <c r="I108" s="109"/>
      <c r="J108" s="105"/>
      <c r="K108" s="106"/>
      <c r="L108" s="105"/>
      <c r="M108" s="106"/>
      <c r="N108" s="105"/>
      <c r="O108" s="109"/>
      <c r="P108" s="105"/>
      <c r="Q108" s="109"/>
      <c r="R108" s="105"/>
      <c r="S108" s="109"/>
      <c r="T108" s="105"/>
      <c r="U108" s="109"/>
      <c r="V108" s="229"/>
      <c r="W108" s="229"/>
      <c r="X108" s="229"/>
      <c r="Y108" s="229"/>
      <c r="Z108" s="229"/>
      <c r="AA108" s="22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</row>
    <row r="109" spans="1:130" s="20" customFormat="1" ht="30.75" customHeight="1" x14ac:dyDescent="0.25">
      <c r="A109" s="2257"/>
      <c r="B109" s="138" t="s">
        <v>131</v>
      </c>
      <c r="C109" s="49">
        <f t="shared" si="15"/>
        <v>0</v>
      </c>
      <c r="D109" s="92">
        <f t="shared" si="17"/>
        <v>0</v>
      </c>
      <c r="E109" s="186">
        <f t="shared" si="17"/>
        <v>0</v>
      </c>
      <c r="F109" s="54"/>
      <c r="G109" s="295"/>
      <c r="H109" s="54"/>
      <c r="I109" s="55"/>
      <c r="J109" s="54"/>
      <c r="K109" s="93"/>
      <c r="L109" s="54"/>
      <c r="M109" s="93"/>
      <c r="N109" s="54"/>
      <c r="O109" s="55"/>
      <c r="P109" s="54"/>
      <c r="Q109" s="55"/>
      <c r="R109" s="54"/>
      <c r="S109" s="55"/>
      <c r="T109" s="54"/>
      <c r="U109" s="55"/>
      <c r="V109" s="229"/>
      <c r="W109" s="229"/>
      <c r="X109" s="229"/>
      <c r="Y109" s="229"/>
      <c r="Z109" s="229"/>
      <c r="AA109" s="22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</row>
    <row r="110" spans="1:130" ht="31.35" customHeight="1" x14ac:dyDescent="0.25">
      <c r="A110" s="505" t="s">
        <v>132</v>
      </c>
      <c r="B110" s="505"/>
      <c r="C110" s="505"/>
      <c r="D110" s="505"/>
      <c r="E110" s="505"/>
      <c r="F110" s="673"/>
      <c r="G110" s="673"/>
      <c r="H110" s="673"/>
      <c r="I110" s="674"/>
      <c r="J110" s="299"/>
      <c r="K110" s="299"/>
      <c r="L110" s="300"/>
      <c r="M110" s="301"/>
      <c r="N110" s="302"/>
      <c r="O110" s="673"/>
      <c r="P110" s="302"/>
      <c r="Q110" s="518"/>
      <c r="R110" s="304"/>
      <c r="S110" s="304"/>
      <c r="T110" s="302"/>
      <c r="U110" s="302"/>
      <c r="V110" s="302"/>
      <c r="W110" s="673"/>
      <c r="X110" s="302"/>
      <c r="Y110" s="673"/>
      <c r="Z110" s="305"/>
      <c r="AA110" s="675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ht="16.350000000000001" customHeight="1" x14ac:dyDescent="0.25">
      <c r="A111" s="2379" t="s">
        <v>25</v>
      </c>
      <c r="B111" s="2379" t="s">
        <v>26</v>
      </c>
      <c r="C111" s="2380" t="s">
        <v>27</v>
      </c>
      <c r="D111" s="2228"/>
      <c r="E111" s="2204"/>
      <c r="F111" s="3003" t="s">
        <v>28</v>
      </c>
      <c r="G111" s="3003"/>
      <c r="H111" s="3003"/>
      <c r="I111" s="3003"/>
      <c r="J111" s="3003"/>
      <c r="K111" s="3003"/>
      <c r="L111" s="3003"/>
      <c r="M111" s="3003"/>
      <c r="N111" s="3003"/>
      <c r="O111" s="3003"/>
      <c r="P111" s="3003"/>
      <c r="Q111" s="3003"/>
      <c r="R111" s="3003"/>
      <c r="S111" s="3003"/>
      <c r="T111" s="2287"/>
      <c r="U111" s="2287"/>
      <c r="V111" s="3003"/>
      <c r="W111" s="3003"/>
      <c r="X111" s="3003"/>
      <c r="Y111" s="3003"/>
      <c r="Z111" s="3003"/>
      <c r="AA111" s="2996"/>
    </row>
    <row r="112" spans="1:130" ht="16.350000000000001" customHeight="1" x14ac:dyDescent="0.25">
      <c r="A112" s="2379"/>
      <c r="B112" s="2379"/>
      <c r="C112" s="2191"/>
      <c r="D112" s="2496"/>
      <c r="E112" s="2980"/>
      <c r="F112" s="2517" t="s">
        <v>133</v>
      </c>
      <c r="G112" s="2506"/>
      <c r="H112" s="2505" t="s">
        <v>134</v>
      </c>
      <c r="I112" s="2506"/>
      <c r="J112" s="2505" t="s">
        <v>135</v>
      </c>
      <c r="K112" s="2506"/>
      <c r="L112" s="2517" t="s">
        <v>136</v>
      </c>
      <c r="M112" s="2506"/>
      <c r="N112" s="2505" t="s">
        <v>137</v>
      </c>
      <c r="O112" s="2506"/>
      <c r="P112" s="2505" t="s">
        <v>138</v>
      </c>
      <c r="Q112" s="2506"/>
      <c r="R112" s="2505" t="s">
        <v>139</v>
      </c>
      <c r="S112" s="2506"/>
      <c r="T112" s="2505" t="s">
        <v>140</v>
      </c>
      <c r="U112" s="2506"/>
      <c r="V112" s="2505" t="s">
        <v>141</v>
      </c>
      <c r="W112" s="2506"/>
      <c r="X112" s="2505" t="s">
        <v>142</v>
      </c>
      <c r="Y112" s="2506"/>
      <c r="Z112" s="3001" t="s">
        <v>143</v>
      </c>
      <c r="AA112" s="3002"/>
    </row>
    <row r="113" spans="1:28" ht="16.350000000000001" customHeight="1" x14ac:dyDescent="0.25">
      <c r="A113" s="2198"/>
      <c r="B113" s="2198"/>
      <c r="C113" s="625" t="s">
        <v>17</v>
      </c>
      <c r="D113" s="639" t="s">
        <v>18</v>
      </c>
      <c r="E113" s="676" t="s">
        <v>19</v>
      </c>
      <c r="F113" s="626" t="s">
        <v>18</v>
      </c>
      <c r="G113" s="546" t="s">
        <v>19</v>
      </c>
      <c r="H113" s="625" t="s">
        <v>18</v>
      </c>
      <c r="I113" s="546" t="s">
        <v>19</v>
      </c>
      <c r="J113" s="625" t="s">
        <v>18</v>
      </c>
      <c r="K113" s="546" t="s">
        <v>19</v>
      </c>
      <c r="L113" s="626" t="s">
        <v>18</v>
      </c>
      <c r="M113" s="546" t="s">
        <v>19</v>
      </c>
      <c r="N113" s="625" t="s">
        <v>18</v>
      </c>
      <c r="O113" s="546" t="s">
        <v>19</v>
      </c>
      <c r="P113" s="625" t="s">
        <v>18</v>
      </c>
      <c r="Q113" s="546" t="s">
        <v>19</v>
      </c>
      <c r="R113" s="625" t="s">
        <v>18</v>
      </c>
      <c r="S113" s="566" t="s">
        <v>19</v>
      </c>
      <c r="T113" s="625" t="s">
        <v>18</v>
      </c>
      <c r="U113" s="546" t="s">
        <v>19</v>
      </c>
      <c r="V113" s="625" t="s">
        <v>18</v>
      </c>
      <c r="W113" s="546" t="s">
        <v>19</v>
      </c>
      <c r="X113" s="625" t="s">
        <v>18</v>
      </c>
      <c r="Y113" s="546" t="s">
        <v>19</v>
      </c>
      <c r="Z113" s="677" t="s">
        <v>18</v>
      </c>
      <c r="AA113" s="678" t="s">
        <v>19</v>
      </c>
      <c r="AB113" s="480"/>
    </row>
    <row r="114" spans="1:28" ht="16.350000000000001" customHeight="1" x14ac:dyDescent="0.25">
      <c r="A114" s="2998" t="s">
        <v>144</v>
      </c>
      <c r="B114" s="550" t="s">
        <v>145</v>
      </c>
      <c r="C114" s="593">
        <f t="shared" ref="C114:C143" si="18">SUM(D114+E114)</f>
        <v>0</v>
      </c>
      <c r="D114" s="312">
        <f>SUM(F114+H114+J114+L114+N114+P114+R114+T114+V114+X114+Z114)</f>
        <v>0</v>
      </c>
      <c r="E114" s="313">
        <f t="shared" ref="E114:E143" si="19">SUM(G114+I114+K114+M114+O114+Q114+S114+U114+W114+Y114+AA114)</f>
        <v>0</v>
      </c>
      <c r="F114" s="663"/>
      <c r="G114" s="592"/>
      <c r="H114" s="549"/>
      <c r="I114" s="96"/>
      <c r="J114" s="549"/>
      <c r="K114" s="96"/>
      <c r="L114" s="679"/>
      <c r="M114" s="96"/>
      <c r="N114" s="549"/>
      <c r="O114" s="96"/>
      <c r="P114" s="549"/>
      <c r="Q114" s="96"/>
      <c r="R114" s="549"/>
      <c r="S114" s="96"/>
      <c r="T114" s="549"/>
      <c r="U114" s="96"/>
      <c r="V114" s="591"/>
      <c r="W114" s="96"/>
      <c r="X114" s="591"/>
      <c r="Y114" s="96"/>
      <c r="Z114" s="672"/>
      <c r="AA114" s="316"/>
    </row>
    <row r="115" spans="1:28" ht="16.350000000000001" customHeight="1" x14ac:dyDescent="0.25">
      <c r="A115" s="2279"/>
      <c r="B115" s="547" t="s">
        <v>146</v>
      </c>
      <c r="C115" s="517">
        <f t="shared" si="18"/>
        <v>0</v>
      </c>
      <c r="D115" s="318">
        <f t="shared" ref="D115:D143" si="20">SUM(F115+H115+J115+L115+N115+P115+R115+T115+V115+X115+Z115)</f>
        <v>0</v>
      </c>
      <c r="E115" s="319">
        <f t="shared" si="19"/>
        <v>0</v>
      </c>
      <c r="F115" s="165"/>
      <c r="G115" s="86"/>
      <c r="H115" s="82"/>
      <c r="I115" s="83"/>
      <c r="J115" s="82"/>
      <c r="K115" s="83"/>
      <c r="L115" s="320"/>
      <c r="M115" s="83"/>
      <c r="N115" s="82"/>
      <c r="O115" s="83"/>
      <c r="P115" s="82"/>
      <c r="Q115" s="83"/>
      <c r="R115" s="82"/>
      <c r="S115" s="83"/>
      <c r="T115" s="82"/>
      <c r="U115" s="83"/>
      <c r="V115" s="84"/>
      <c r="W115" s="83"/>
      <c r="X115" s="84"/>
      <c r="Y115" s="83"/>
      <c r="Z115" s="321"/>
      <c r="AA115" s="322"/>
    </row>
    <row r="116" spans="1:28" ht="16.350000000000001" customHeight="1" x14ac:dyDescent="0.25">
      <c r="A116" s="2279"/>
      <c r="B116" s="543" t="s">
        <v>147</v>
      </c>
      <c r="C116" s="517">
        <f t="shared" si="18"/>
        <v>0</v>
      </c>
      <c r="D116" s="318">
        <f t="shared" si="20"/>
        <v>0</v>
      </c>
      <c r="E116" s="319">
        <f t="shared" si="19"/>
        <v>0</v>
      </c>
      <c r="F116" s="165"/>
      <c r="G116" s="86"/>
      <c r="H116" s="82"/>
      <c r="I116" s="83"/>
      <c r="J116" s="82"/>
      <c r="K116" s="83"/>
      <c r="L116" s="320"/>
      <c r="M116" s="83"/>
      <c r="N116" s="82"/>
      <c r="O116" s="83"/>
      <c r="P116" s="82"/>
      <c r="Q116" s="83"/>
      <c r="R116" s="82"/>
      <c r="S116" s="83"/>
      <c r="T116" s="82"/>
      <c r="U116" s="83"/>
      <c r="V116" s="84"/>
      <c r="W116" s="83"/>
      <c r="X116" s="84"/>
      <c r="Y116" s="83"/>
      <c r="Z116" s="321"/>
      <c r="AA116" s="322"/>
    </row>
    <row r="117" spans="1:28" ht="16.350000000000001" customHeight="1" x14ac:dyDescent="0.25">
      <c r="A117" s="2280"/>
      <c r="B117" s="543" t="s">
        <v>148</v>
      </c>
      <c r="C117" s="323">
        <f t="shared" si="18"/>
        <v>0</v>
      </c>
      <c r="D117" s="324">
        <f t="shared" si="20"/>
        <v>0</v>
      </c>
      <c r="E117" s="325">
        <f t="shared" si="19"/>
        <v>0</v>
      </c>
      <c r="F117" s="165"/>
      <c r="G117" s="86"/>
      <c r="H117" s="82"/>
      <c r="I117" s="83"/>
      <c r="J117" s="82"/>
      <c r="K117" s="83"/>
      <c r="L117" s="320"/>
      <c r="M117" s="83"/>
      <c r="N117" s="82"/>
      <c r="O117" s="83"/>
      <c r="P117" s="82"/>
      <c r="Q117" s="83"/>
      <c r="R117" s="82"/>
      <c r="S117" s="83"/>
      <c r="T117" s="82"/>
      <c r="U117" s="83"/>
      <c r="V117" s="84"/>
      <c r="W117" s="83"/>
      <c r="X117" s="84"/>
      <c r="Y117" s="83"/>
      <c r="Z117" s="321"/>
      <c r="AA117" s="322"/>
    </row>
    <row r="118" spans="1:28" ht="16.350000000000001" customHeight="1" x14ac:dyDescent="0.25">
      <c r="A118" s="2281"/>
      <c r="B118" s="542" t="s">
        <v>149</v>
      </c>
      <c r="C118" s="257">
        <f t="shared" si="18"/>
        <v>0</v>
      </c>
      <c r="D118" s="326">
        <f t="shared" si="20"/>
        <v>0</v>
      </c>
      <c r="E118" s="327">
        <f t="shared" si="19"/>
        <v>0</v>
      </c>
      <c r="F118" s="195"/>
      <c r="G118" s="55"/>
      <c r="H118" s="54"/>
      <c r="I118" s="93"/>
      <c r="J118" s="54"/>
      <c r="K118" s="93"/>
      <c r="L118" s="295"/>
      <c r="M118" s="93"/>
      <c r="N118" s="54"/>
      <c r="O118" s="93"/>
      <c r="P118" s="54"/>
      <c r="Q118" s="93"/>
      <c r="R118" s="54"/>
      <c r="S118" s="93"/>
      <c r="T118" s="54"/>
      <c r="U118" s="93"/>
      <c r="V118" s="94"/>
      <c r="W118" s="93"/>
      <c r="X118" s="94"/>
      <c r="Y118" s="93"/>
      <c r="Z118" s="328"/>
      <c r="AA118" s="190"/>
    </row>
    <row r="119" spans="1:28" ht="16.350000000000001" customHeight="1" x14ac:dyDescent="0.25">
      <c r="A119" s="2998" t="s">
        <v>150</v>
      </c>
      <c r="B119" s="550" t="s">
        <v>145</v>
      </c>
      <c r="C119" s="593">
        <f t="shared" si="18"/>
        <v>0</v>
      </c>
      <c r="D119" s="312">
        <f t="shared" si="20"/>
        <v>0</v>
      </c>
      <c r="E119" s="313">
        <f t="shared" si="19"/>
        <v>0</v>
      </c>
      <c r="F119" s="663"/>
      <c r="G119" s="592"/>
      <c r="H119" s="549"/>
      <c r="I119" s="96"/>
      <c r="J119" s="549"/>
      <c r="K119" s="96"/>
      <c r="L119" s="679"/>
      <c r="M119" s="96"/>
      <c r="N119" s="549"/>
      <c r="O119" s="96"/>
      <c r="P119" s="549"/>
      <c r="Q119" s="96"/>
      <c r="R119" s="549"/>
      <c r="S119" s="96"/>
      <c r="T119" s="549"/>
      <c r="U119" s="96"/>
      <c r="V119" s="591"/>
      <c r="W119" s="96"/>
      <c r="X119" s="591"/>
      <c r="Y119" s="96"/>
      <c r="Z119" s="672"/>
      <c r="AA119" s="316"/>
    </row>
    <row r="120" spans="1:28" ht="16.350000000000001" customHeight="1" x14ac:dyDescent="0.25">
      <c r="A120" s="2279"/>
      <c r="B120" s="547" t="s">
        <v>146</v>
      </c>
      <c r="C120" s="517">
        <f t="shared" si="18"/>
        <v>0</v>
      </c>
      <c r="D120" s="318">
        <f t="shared" si="20"/>
        <v>0</v>
      </c>
      <c r="E120" s="319">
        <f t="shared" si="19"/>
        <v>0</v>
      </c>
      <c r="F120" s="165"/>
      <c r="G120" s="86"/>
      <c r="H120" s="82"/>
      <c r="I120" s="83"/>
      <c r="J120" s="82"/>
      <c r="K120" s="83"/>
      <c r="L120" s="320"/>
      <c r="M120" s="83"/>
      <c r="N120" s="82"/>
      <c r="O120" s="83"/>
      <c r="P120" s="82"/>
      <c r="Q120" s="83"/>
      <c r="R120" s="82"/>
      <c r="S120" s="83"/>
      <c r="T120" s="82"/>
      <c r="U120" s="83"/>
      <c r="V120" s="84"/>
      <c r="W120" s="83"/>
      <c r="X120" s="84"/>
      <c r="Y120" s="83"/>
      <c r="Z120" s="321"/>
      <c r="AA120" s="322"/>
    </row>
    <row r="121" spans="1:28" ht="16.350000000000001" customHeight="1" x14ac:dyDescent="0.25">
      <c r="A121" s="2279"/>
      <c r="B121" s="543" t="s">
        <v>147</v>
      </c>
      <c r="C121" s="517">
        <f t="shared" si="18"/>
        <v>0</v>
      </c>
      <c r="D121" s="318">
        <f t="shared" si="20"/>
        <v>0</v>
      </c>
      <c r="E121" s="319">
        <f t="shared" si="19"/>
        <v>0</v>
      </c>
      <c r="F121" s="165"/>
      <c r="G121" s="86"/>
      <c r="H121" s="82"/>
      <c r="I121" s="83"/>
      <c r="J121" s="82"/>
      <c r="K121" s="83"/>
      <c r="L121" s="320"/>
      <c r="M121" s="83"/>
      <c r="N121" s="82"/>
      <c r="O121" s="83"/>
      <c r="P121" s="82"/>
      <c r="Q121" s="83"/>
      <c r="R121" s="82"/>
      <c r="S121" s="83"/>
      <c r="T121" s="82"/>
      <c r="U121" s="83"/>
      <c r="V121" s="84"/>
      <c r="W121" s="83"/>
      <c r="X121" s="84"/>
      <c r="Y121" s="83"/>
      <c r="Z121" s="321"/>
      <c r="AA121" s="322"/>
    </row>
    <row r="122" spans="1:28" ht="16.350000000000001" customHeight="1" x14ac:dyDescent="0.25">
      <c r="A122" s="2280"/>
      <c r="B122" s="543" t="s">
        <v>148</v>
      </c>
      <c r="C122" s="323">
        <f t="shared" si="18"/>
        <v>0</v>
      </c>
      <c r="D122" s="324">
        <f t="shared" si="20"/>
        <v>0</v>
      </c>
      <c r="E122" s="325">
        <f t="shared" si="19"/>
        <v>0</v>
      </c>
      <c r="F122" s="165"/>
      <c r="G122" s="86"/>
      <c r="H122" s="82"/>
      <c r="I122" s="83"/>
      <c r="J122" s="82"/>
      <c r="K122" s="83"/>
      <c r="L122" s="320"/>
      <c r="M122" s="83"/>
      <c r="N122" s="82"/>
      <c r="O122" s="83"/>
      <c r="P122" s="82"/>
      <c r="Q122" s="83"/>
      <c r="R122" s="82"/>
      <c r="S122" s="83"/>
      <c r="T122" s="82"/>
      <c r="U122" s="83"/>
      <c r="V122" s="84"/>
      <c r="W122" s="83"/>
      <c r="X122" s="84"/>
      <c r="Y122" s="83"/>
      <c r="Z122" s="321"/>
      <c r="AA122" s="322"/>
    </row>
    <row r="123" spans="1:28" ht="16.350000000000001" customHeight="1" x14ac:dyDescent="0.25">
      <c r="A123" s="2281"/>
      <c r="B123" s="542" t="s">
        <v>149</v>
      </c>
      <c r="C123" s="257">
        <f t="shared" si="18"/>
        <v>0</v>
      </c>
      <c r="D123" s="326">
        <f t="shared" si="20"/>
        <v>0</v>
      </c>
      <c r="E123" s="327">
        <f t="shared" si="19"/>
        <v>0</v>
      </c>
      <c r="F123" s="195"/>
      <c r="G123" s="55"/>
      <c r="H123" s="54"/>
      <c r="I123" s="93"/>
      <c r="J123" s="54"/>
      <c r="K123" s="93"/>
      <c r="L123" s="295"/>
      <c r="M123" s="93"/>
      <c r="N123" s="54"/>
      <c r="O123" s="93"/>
      <c r="P123" s="54"/>
      <c r="Q123" s="93"/>
      <c r="R123" s="54"/>
      <c r="S123" s="93"/>
      <c r="T123" s="54"/>
      <c r="U123" s="93"/>
      <c r="V123" s="94"/>
      <c r="W123" s="93"/>
      <c r="X123" s="94"/>
      <c r="Y123" s="93"/>
      <c r="Z123" s="328"/>
      <c r="AA123" s="190"/>
    </row>
    <row r="124" spans="1:28" ht="16.350000000000001" customHeight="1" x14ac:dyDescent="0.25">
      <c r="A124" s="2499" t="s">
        <v>151</v>
      </c>
      <c r="B124" s="550" t="s">
        <v>145</v>
      </c>
      <c r="C124" s="593">
        <f t="shared" si="18"/>
        <v>0</v>
      </c>
      <c r="D124" s="312">
        <f t="shared" si="20"/>
        <v>0</v>
      </c>
      <c r="E124" s="313">
        <f t="shared" si="19"/>
        <v>0</v>
      </c>
      <c r="F124" s="663"/>
      <c r="G124" s="592"/>
      <c r="H124" s="549"/>
      <c r="I124" s="96"/>
      <c r="J124" s="549"/>
      <c r="K124" s="96"/>
      <c r="L124" s="679"/>
      <c r="M124" s="96"/>
      <c r="N124" s="549"/>
      <c r="O124" s="96"/>
      <c r="P124" s="549"/>
      <c r="Q124" s="96"/>
      <c r="R124" s="549"/>
      <c r="S124" s="96"/>
      <c r="T124" s="549"/>
      <c r="U124" s="96"/>
      <c r="V124" s="591"/>
      <c r="W124" s="96"/>
      <c r="X124" s="591"/>
      <c r="Y124" s="96"/>
      <c r="Z124" s="672"/>
      <c r="AA124" s="316"/>
    </row>
    <row r="125" spans="1:28" ht="16.350000000000001" customHeight="1" x14ac:dyDescent="0.25">
      <c r="A125" s="2379"/>
      <c r="B125" s="547" t="s">
        <v>146</v>
      </c>
      <c r="C125" s="517">
        <f t="shared" si="18"/>
        <v>0</v>
      </c>
      <c r="D125" s="318">
        <f t="shared" si="20"/>
        <v>0</v>
      </c>
      <c r="E125" s="319">
        <f t="shared" si="19"/>
        <v>0</v>
      </c>
      <c r="F125" s="165"/>
      <c r="G125" s="86"/>
      <c r="H125" s="82"/>
      <c r="I125" s="83"/>
      <c r="J125" s="82"/>
      <c r="K125" s="83"/>
      <c r="L125" s="320"/>
      <c r="M125" s="83"/>
      <c r="N125" s="82"/>
      <c r="O125" s="83"/>
      <c r="P125" s="82"/>
      <c r="Q125" s="83"/>
      <c r="R125" s="82"/>
      <c r="S125" s="83"/>
      <c r="T125" s="82"/>
      <c r="U125" s="83"/>
      <c r="V125" s="84"/>
      <c r="W125" s="83"/>
      <c r="X125" s="84"/>
      <c r="Y125" s="83"/>
      <c r="Z125" s="321"/>
      <c r="AA125" s="322"/>
    </row>
    <row r="126" spans="1:28" ht="16.350000000000001" customHeight="1" x14ac:dyDescent="0.25">
      <c r="A126" s="2379"/>
      <c r="B126" s="543" t="s">
        <v>147</v>
      </c>
      <c r="C126" s="517">
        <f t="shared" si="18"/>
        <v>0</v>
      </c>
      <c r="D126" s="318">
        <f t="shared" si="20"/>
        <v>0</v>
      </c>
      <c r="E126" s="319">
        <f t="shared" si="19"/>
        <v>0</v>
      </c>
      <c r="F126" s="165"/>
      <c r="G126" s="86"/>
      <c r="H126" s="82"/>
      <c r="I126" s="83"/>
      <c r="J126" s="82"/>
      <c r="K126" s="83"/>
      <c r="L126" s="320"/>
      <c r="M126" s="83"/>
      <c r="N126" s="82"/>
      <c r="O126" s="83"/>
      <c r="P126" s="82"/>
      <c r="Q126" s="83"/>
      <c r="R126" s="82"/>
      <c r="S126" s="83"/>
      <c r="T126" s="82"/>
      <c r="U126" s="83"/>
      <c r="V126" s="84"/>
      <c r="W126" s="83"/>
      <c r="X126" s="84"/>
      <c r="Y126" s="83"/>
      <c r="Z126" s="321"/>
      <c r="AA126" s="322"/>
    </row>
    <row r="127" spans="1:28" ht="16.350000000000001" customHeight="1" x14ac:dyDescent="0.25">
      <c r="A127" s="2379"/>
      <c r="B127" s="543" t="s">
        <v>148</v>
      </c>
      <c r="C127" s="323">
        <f t="shared" si="18"/>
        <v>0</v>
      </c>
      <c r="D127" s="324">
        <f t="shared" si="20"/>
        <v>0</v>
      </c>
      <c r="E127" s="325">
        <f t="shared" si="19"/>
        <v>0</v>
      </c>
      <c r="F127" s="165"/>
      <c r="G127" s="86"/>
      <c r="H127" s="82"/>
      <c r="I127" s="83"/>
      <c r="J127" s="82"/>
      <c r="K127" s="83"/>
      <c r="L127" s="320"/>
      <c r="M127" s="83"/>
      <c r="N127" s="82"/>
      <c r="O127" s="83"/>
      <c r="P127" s="82"/>
      <c r="Q127" s="83"/>
      <c r="R127" s="82"/>
      <c r="S127" s="83"/>
      <c r="T127" s="82"/>
      <c r="U127" s="83"/>
      <c r="V127" s="84"/>
      <c r="W127" s="83"/>
      <c r="X127" s="84"/>
      <c r="Y127" s="83"/>
      <c r="Z127" s="321"/>
      <c r="AA127" s="322"/>
    </row>
    <row r="128" spans="1:28" ht="16.350000000000001" customHeight="1" x14ac:dyDescent="0.25">
      <c r="A128" s="2198"/>
      <c r="B128" s="542" t="s">
        <v>149</v>
      </c>
      <c r="C128" s="257">
        <f t="shared" si="18"/>
        <v>0</v>
      </c>
      <c r="D128" s="326">
        <f t="shared" si="20"/>
        <v>0</v>
      </c>
      <c r="E128" s="327">
        <f t="shared" si="19"/>
        <v>0</v>
      </c>
      <c r="F128" s="195"/>
      <c r="G128" s="55"/>
      <c r="H128" s="54"/>
      <c r="I128" s="93"/>
      <c r="J128" s="54"/>
      <c r="K128" s="93"/>
      <c r="L128" s="295"/>
      <c r="M128" s="93"/>
      <c r="N128" s="54"/>
      <c r="O128" s="93"/>
      <c r="P128" s="54"/>
      <c r="Q128" s="93"/>
      <c r="R128" s="54"/>
      <c r="S128" s="93"/>
      <c r="T128" s="54"/>
      <c r="U128" s="93"/>
      <c r="V128" s="94"/>
      <c r="W128" s="93"/>
      <c r="X128" s="94"/>
      <c r="Y128" s="93"/>
      <c r="Z128" s="328"/>
      <c r="AA128" s="190"/>
    </row>
    <row r="129" spans="1:27" ht="16.350000000000001" customHeight="1" x14ac:dyDescent="0.25">
      <c r="A129" s="2998" t="s">
        <v>152</v>
      </c>
      <c r="B129" s="550" t="s">
        <v>145</v>
      </c>
      <c r="C129" s="593">
        <f t="shared" si="18"/>
        <v>0</v>
      </c>
      <c r="D129" s="312">
        <f t="shared" si="20"/>
        <v>0</v>
      </c>
      <c r="E129" s="313">
        <f t="shared" si="19"/>
        <v>0</v>
      </c>
      <c r="F129" s="663"/>
      <c r="G129" s="592"/>
      <c r="H129" s="549"/>
      <c r="I129" s="96"/>
      <c r="J129" s="549"/>
      <c r="K129" s="96"/>
      <c r="L129" s="679"/>
      <c r="M129" s="96"/>
      <c r="N129" s="549"/>
      <c r="O129" s="96"/>
      <c r="P129" s="549"/>
      <c r="Q129" s="96"/>
      <c r="R129" s="549"/>
      <c r="S129" s="96"/>
      <c r="T129" s="549"/>
      <c r="U129" s="96"/>
      <c r="V129" s="591"/>
      <c r="W129" s="96"/>
      <c r="X129" s="591"/>
      <c r="Y129" s="96"/>
      <c r="Z129" s="672"/>
      <c r="AA129" s="316"/>
    </row>
    <row r="130" spans="1:27" ht="16.350000000000001" customHeight="1" x14ac:dyDescent="0.25">
      <c r="A130" s="2279"/>
      <c r="B130" s="547" t="s">
        <v>146</v>
      </c>
      <c r="C130" s="517">
        <f t="shared" si="18"/>
        <v>0</v>
      </c>
      <c r="D130" s="318">
        <f t="shared" si="20"/>
        <v>0</v>
      </c>
      <c r="E130" s="319">
        <f t="shared" si="19"/>
        <v>0</v>
      </c>
      <c r="F130" s="165"/>
      <c r="G130" s="86"/>
      <c r="H130" s="82"/>
      <c r="I130" s="83"/>
      <c r="J130" s="82"/>
      <c r="K130" s="83"/>
      <c r="L130" s="320"/>
      <c r="M130" s="83"/>
      <c r="N130" s="82"/>
      <c r="O130" s="83"/>
      <c r="P130" s="82"/>
      <c r="Q130" s="83"/>
      <c r="R130" s="82"/>
      <c r="S130" s="83"/>
      <c r="T130" s="82"/>
      <c r="U130" s="83"/>
      <c r="V130" s="84"/>
      <c r="W130" s="83"/>
      <c r="X130" s="84"/>
      <c r="Y130" s="83"/>
      <c r="Z130" s="321"/>
      <c r="AA130" s="322"/>
    </row>
    <row r="131" spans="1:27" ht="16.350000000000001" customHeight="1" x14ac:dyDescent="0.25">
      <c r="A131" s="2279"/>
      <c r="B131" s="543" t="s">
        <v>147</v>
      </c>
      <c r="C131" s="517">
        <f t="shared" si="18"/>
        <v>0</v>
      </c>
      <c r="D131" s="318">
        <f t="shared" si="20"/>
        <v>0</v>
      </c>
      <c r="E131" s="319">
        <f t="shared" si="19"/>
        <v>0</v>
      </c>
      <c r="F131" s="165"/>
      <c r="G131" s="86"/>
      <c r="H131" s="82"/>
      <c r="I131" s="83"/>
      <c r="J131" s="82"/>
      <c r="K131" s="83"/>
      <c r="L131" s="320"/>
      <c r="M131" s="83"/>
      <c r="N131" s="82"/>
      <c r="O131" s="83"/>
      <c r="P131" s="82"/>
      <c r="Q131" s="83"/>
      <c r="R131" s="82"/>
      <c r="S131" s="83"/>
      <c r="T131" s="82"/>
      <c r="U131" s="83"/>
      <c r="V131" s="84"/>
      <c r="W131" s="83"/>
      <c r="X131" s="84"/>
      <c r="Y131" s="83"/>
      <c r="Z131" s="321"/>
      <c r="AA131" s="322"/>
    </row>
    <row r="132" spans="1:27" ht="16.350000000000001" customHeight="1" x14ac:dyDescent="0.25">
      <c r="A132" s="2280"/>
      <c r="B132" s="543" t="s">
        <v>148</v>
      </c>
      <c r="C132" s="323">
        <f t="shared" si="18"/>
        <v>0</v>
      </c>
      <c r="D132" s="324">
        <f t="shared" si="20"/>
        <v>0</v>
      </c>
      <c r="E132" s="325">
        <f t="shared" si="19"/>
        <v>0</v>
      </c>
      <c r="F132" s="165"/>
      <c r="G132" s="86"/>
      <c r="H132" s="82"/>
      <c r="I132" s="83"/>
      <c r="J132" s="82"/>
      <c r="K132" s="83"/>
      <c r="L132" s="320"/>
      <c r="M132" s="83"/>
      <c r="N132" s="82"/>
      <c r="O132" s="83"/>
      <c r="P132" s="82"/>
      <c r="Q132" s="83"/>
      <c r="R132" s="82"/>
      <c r="S132" s="83"/>
      <c r="T132" s="82"/>
      <c r="U132" s="83"/>
      <c r="V132" s="84"/>
      <c r="W132" s="83"/>
      <c r="X132" s="84"/>
      <c r="Y132" s="83"/>
      <c r="Z132" s="321"/>
      <c r="AA132" s="322"/>
    </row>
    <row r="133" spans="1:27" ht="16.350000000000001" customHeight="1" x14ac:dyDescent="0.25">
      <c r="A133" s="2281"/>
      <c r="B133" s="542" t="s">
        <v>149</v>
      </c>
      <c r="C133" s="257">
        <f t="shared" si="18"/>
        <v>0</v>
      </c>
      <c r="D133" s="326">
        <f t="shared" si="20"/>
        <v>0</v>
      </c>
      <c r="E133" s="327">
        <f t="shared" si="19"/>
        <v>0</v>
      </c>
      <c r="F133" s="195"/>
      <c r="G133" s="55"/>
      <c r="H133" s="54"/>
      <c r="I133" s="93"/>
      <c r="J133" s="54"/>
      <c r="K133" s="93"/>
      <c r="L133" s="295"/>
      <c r="M133" s="93"/>
      <c r="N133" s="54"/>
      <c r="O133" s="93"/>
      <c r="P133" s="54"/>
      <c r="Q133" s="93"/>
      <c r="R133" s="54"/>
      <c r="S133" s="93"/>
      <c r="T133" s="54"/>
      <c r="U133" s="93"/>
      <c r="V133" s="94"/>
      <c r="W133" s="93"/>
      <c r="X133" s="94"/>
      <c r="Y133" s="93"/>
      <c r="Z133" s="328"/>
      <c r="AA133" s="190"/>
    </row>
    <row r="134" spans="1:27" ht="16.350000000000001" customHeight="1" x14ac:dyDescent="0.25">
      <c r="A134" s="2998" t="s">
        <v>153</v>
      </c>
      <c r="B134" s="550" t="s">
        <v>145</v>
      </c>
      <c r="C134" s="593">
        <f t="shared" si="18"/>
        <v>0</v>
      </c>
      <c r="D134" s="312">
        <f t="shared" si="20"/>
        <v>0</v>
      </c>
      <c r="E134" s="313">
        <f t="shared" si="19"/>
        <v>0</v>
      </c>
      <c r="F134" s="663"/>
      <c r="G134" s="592"/>
      <c r="H134" s="549"/>
      <c r="I134" s="96"/>
      <c r="J134" s="549"/>
      <c r="K134" s="96"/>
      <c r="L134" s="679"/>
      <c r="M134" s="96"/>
      <c r="N134" s="549"/>
      <c r="O134" s="96"/>
      <c r="P134" s="549"/>
      <c r="Q134" s="96"/>
      <c r="R134" s="549"/>
      <c r="S134" s="96"/>
      <c r="T134" s="549"/>
      <c r="U134" s="96"/>
      <c r="V134" s="591"/>
      <c r="W134" s="96"/>
      <c r="X134" s="591"/>
      <c r="Y134" s="96"/>
      <c r="Z134" s="672"/>
      <c r="AA134" s="316"/>
    </row>
    <row r="135" spans="1:27" ht="16.350000000000001" customHeight="1" x14ac:dyDescent="0.25">
      <c r="A135" s="2279"/>
      <c r="B135" s="547" t="s">
        <v>146</v>
      </c>
      <c r="C135" s="517">
        <f t="shared" si="18"/>
        <v>0</v>
      </c>
      <c r="D135" s="318">
        <f t="shared" si="20"/>
        <v>0</v>
      </c>
      <c r="E135" s="319">
        <f t="shared" si="19"/>
        <v>0</v>
      </c>
      <c r="F135" s="165"/>
      <c r="G135" s="86"/>
      <c r="H135" s="82"/>
      <c r="I135" s="83"/>
      <c r="J135" s="82"/>
      <c r="K135" s="83"/>
      <c r="L135" s="320"/>
      <c r="M135" s="83"/>
      <c r="N135" s="82"/>
      <c r="O135" s="83"/>
      <c r="P135" s="82"/>
      <c r="Q135" s="83"/>
      <c r="R135" s="82"/>
      <c r="S135" s="83"/>
      <c r="T135" s="82"/>
      <c r="U135" s="83"/>
      <c r="V135" s="84"/>
      <c r="W135" s="83"/>
      <c r="X135" s="84"/>
      <c r="Y135" s="83"/>
      <c r="Z135" s="321"/>
      <c r="AA135" s="322"/>
    </row>
    <row r="136" spans="1:27" ht="16.350000000000001" customHeight="1" x14ac:dyDescent="0.25">
      <c r="A136" s="2279"/>
      <c r="B136" s="543" t="s">
        <v>147</v>
      </c>
      <c r="C136" s="517">
        <f t="shared" si="18"/>
        <v>0</v>
      </c>
      <c r="D136" s="318">
        <f t="shared" si="20"/>
        <v>0</v>
      </c>
      <c r="E136" s="319">
        <f t="shared" si="19"/>
        <v>0</v>
      </c>
      <c r="F136" s="165"/>
      <c r="G136" s="86"/>
      <c r="H136" s="82"/>
      <c r="I136" s="83"/>
      <c r="J136" s="82"/>
      <c r="K136" s="83"/>
      <c r="L136" s="320"/>
      <c r="M136" s="83"/>
      <c r="N136" s="82"/>
      <c r="O136" s="83"/>
      <c r="P136" s="82"/>
      <c r="Q136" s="83"/>
      <c r="R136" s="82"/>
      <c r="S136" s="83"/>
      <c r="T136" s="82"/>
      <c r="U136" s="83"/>
      <c r="V136" s="84"/>
      <c r="W136" s="83"/>
      <c r="X136" s="84"/>
      <c r="Y136" s="83"/>
      <c r="Z136" s="321"/>
      <c r="AA136" s="322"/>
    </row>
    <row r="137" spans="1:27" ht="16.350000000000001" customHeight="1" x14ac:dyDescent="0.25">
      <c r="A137" s="2280"/>
      <c r="B137" s="543" t="s">
        <v>148</v>
      </c>
      <c r="C137" s="323">
        <f t="shared" si="18"/>
        <v>0</v>
      </c>
      <c r="D137" s="324">
        <f t="shared" si="20"/>
        <v>0</v>
      </c>
      <c r="E137" s="325">
        <f t="shared" si="19"/>
        <v>0</v>
      </c>
      <c r="F137" s="165"/>
      <c r="G137" s="86"/>
      <c r="H137" s="82"/>
      <c r="I137" s="83"/>
      <c r="J137" s="82"/>
      <c r="K137" s="83"/>
      <c r="L137" s="320"/>
      <c r="M137" s="83"/>
      <c r="N137" s="82"/>
      <c r="O137" s="83"/>
      <c r="P137" s="82"/>
      <c r="Q137" s="83"/>
      <c r="R137" s="82"/>
      <c r="S137" s="83"/>
      <c r="T137" s="82"/>
      <c r="U137" s="83"/>
      <c r="V137" s="84"/>
      <c r="W137" s="83"/>
      <c r="X137" s="84"/>
      <c r="Y137" s="83"/>
      <c r="Z137" s="321"/>
      <c r="AA137" s="322"/>
    </row>
    <row r="138" spans="1:27" ht="16.350000000000001" customHeight="1" x14ac:dyDescent="0.25">
      <c r="A138" s="2281"/>
      <c r="B138" s="542" t="s">
        <v>149</v>
      </c>
      <c r="C138" s="257">
        <f t="shared" si="18"/>
        <v>0</v>
      </c>
      <c r="D138" s="326">
        <f t="shared" si="20"/>
        <v>0</v>
      </c>
      <c r="E138" s="327">
        <f t="shared" si="19"/>
        <v>0</v>
      </c>
      <c r="F138" s="195"/>
      <c r="G138" s="55"/>
      <c r="H138" s="54"/>
      <c r="I138" s="93"/>
      <c r="J138" s="54"/>
      <c r="K138" s="93"/>
      <c r="L138" s="295"/>
      <c r="M138" s="93"/>
      <c r="N138" s="54"/>
      <c r="O138" s="93"/>
      <c r="P138" s="54"/>
      <c r="Q138" s="93"/>
      <c r="R138" s="54"/>
      <c r="S138" s="93"/>
      <c r="T138" s="54"/>
      <c r="U138" s="93"/>
      <c r="V138" s="94"/>
      <c r="W138" s="93"/>
      <c r="X138" s="94"/>
      <c r="Y138" s="93"/>
      <c r="Z138" s="328"/>
      <c r="AA138" s="190"/>
    </row>
    <row r="139" spans="1:27" ht="16.350000000000001" customHeight="1" x14ac:dyDescent="0.25">
      <c r="A139" s="2499" t="s">
        <v>154</v>
      </c>
      <c r="B139" s="550" t="s">
        <v>145</v>
      </c>
      <c r="C139" s="593">
        <f t="shared" si="18"/>
        <v>0</v>
      </c>
      <c r="D139" s="312">
        <f t="shared" si="20"/>
        <v>0</v>
      </c>
      <c r="E139" s="313">
        <f t="shared" si="19"/>
        <v>0</v>
      </c>
      <c r="F139" s="663"/>
      <c r="G139" s="592"/>
      <c r="H139" s="549"/>
      <c r="I139" s="96"/>
      <c r="J139" s="549"/>
      <c r="K139" s="96"/>
      <c r="L139" s="679"/>
      <c r="M139" s="96"/>
      <c r="N139" s="549"/>
      <c r="O139" s="96"/>
      <c r="P139" s="549"/>
      <c r="Q139" s="96"/>
      <c r="R139" s="549"/>
      <c r="S139" s="96"/>
      <c r="T139" s="549"/>
      <c r="U139" s="96"/>
      <c r="V139" s="591"/>
      <c r="W139" s="96"/>
      <c r="X139" s="591"/>
      <c r="Y139" s="96"/>
      <c r="Z139" s="672"/>
      <c r="AA139" s="316"/>
    </row>
    <row r="140" spans="1:27" ht="16.350000000000001" customHeight="1" x14ac:dyDescent="0.25">
      <c r="A140" s="2379"/>
      <c r="B140" s="547" t="s">
        <v>146</v>
      </c>
      <c r="C140" s="517">
        <f t="shared" si="18"/>
        <v>0</v>
      </c>
      <c r="D140" s="318">
        <f t="shared" si="20"/>
        <v>0</v>
      </c>
      <c r="E140" s="319">
        <f t="shared" si="19"/>
        <v>0</v>
      </c>
      <c r="F140" s="165"/>
      <c r="G140" s="86"/>
      <c r="H140" s="82"/>
      <c r="I140" s="83"/>
      <c r="J140" s="82"/>
      <c r="K140" s="83"/>
      <c r="L140" s="320"/>
      <c r="M140" s="83"/>
      <c r="N140" s="82"/>
      <c r="O140" s="83"/>
      <c r="P140" s="82"/>
      <c r="Q140" s="83"/>
      <c r="R140" s="82"/>
      <c r="S140" s="83"/>
      <c r="T140" s="82"/>
      <c r="U140" s="83"/>
      <c r="V140" s="84"/>
      <c r="W140" s="83"/>
      <c r="X140" s="84"/>
      <c r="Y140" s="83"/>
      <c r="Z140" s="321"/>
      <c r="AA140" s="322"/>
    </row>
    <row r="141" spans="1:27" ht="16.350000000000001" customHeight="1" x14ac:dyDescent="0.25">
      <c r="A141" s="2379"/>
      <c r="B141" s="543" t="s">
        <v>147</v>
      </c>
      <c r="C141" s="517">
        <f t="shared" si="18"/>
        <v>0</v>
      </c>
      <c r="D141" s="318">
        <f t="shared" si="20"/>
        <v>0</v>
      </c>
      <c r="E141" s="319">
        <f t="shared" si="19"/>
        <v>0</v>
      </c>
      <c r="F141" s="165"/>
      <c r="G141" s="86"/>
      <c r="H141" s="82"/>
      <c r="I141" s="83"/>
      <c r="J141" s="82"/>
      <c r="K141" s="83"/>
      <c r="L141" s="320"/>
      <c r="M141" s="83"/>
      <c r="N141" s="82"/>
      <c r="O141" s="83"/>
      <c r="P141" s="82"/>
      <c r="Q141" s="83"/>
      <c r="R141" s="82"/>
      <c r="S141" s="83"/>
      <c r="T141" s="82"/>
      <c r="U141" s="83"/>
      <c r="V141" s="84"/>
      <c r="W141" s="83"/>
      <c r="X141" s="84"/>
      <c r="Y141" s="83"/>
      <c r="Z141" s="321"/>
      <c r="AA141" s="322"/>
    </row>
    <row r="142" spans="1:27" ht="16.350000000000001" customHeight="1" x14ac:dyDescent="0.25">
      <c r="A142" s="2379"/>
      <c r="B142" s="543" t="s">
        <v>148</v>
      </c>
      <c r="C142" s="323">
        <f t="shared" si="18"/>
        <v>0</v>
      </c>
      <c r="D142" s="324">
        <f t="shared" si="20"/>
        <v>0</v>
      </c>
      <c r="E142" s="325">
        <f t="shared" si="19"/>
        <v>0</v>
      </c>
      <c r="F142" s="165"/>
      <c r="G142" s="86"/>
      <c r="H142" s="82"/>
      <c r="I142" s="83"/>
      <c r="J142" s="82"/>
      <c r="K142" s="83"/>
      <c r="L142" s="320"/>
      <c r="M142" s="83"/>
      <c r="N142" s="82"/>
      <c r="O142" s="83"/>
      <c r="P142" s="82"/>
      <c r="Q142" s="83"/>
      <c r="R142" s="82"/>
      <c r="S142" s="83"/>
      <c r="T142" s="82"/>
      <c r="U142" s="83"/>
      <c r="V142" s="84"/>
      <c r="W142" s="83"/>
      <c r="X142" s="84"/>
      <c r="Y142" s="83"/>
      <c r="Z142" s="321"/>
      <c r="AA142" s="322"/>
    </row>
    <row r="143" spans="1:27" ht="16.350000000000001" customHeight="1" x14ac:dyDescent="0.25">
      <c r="A143" s="2379"/>
      <c r="B143" s="126" t="s">
        <v>149</v>
      </c>
      <c r="C143" s="254">
        <f t="shared" si="18"/>
        <v>0</v>
      </c>
      <c r="D143" s="329">
        <f t="shared" si="20"/>
        <v>0</v>
      </c>
      <c r="E143" s="330">
        <f t="shared" si="19"/>
        <v>0</v>
      </c>
      <c r="F143" s="331"/>
      <c r="G143" s="109"/>
      <c r="H143" s="105"/>
      <c r="I143" s="106"/>
      <c r="J143" s="105"/>
      <c r="K143" s="106"/>
      <c r="L143" s="282"/>
      <c r="M143" s="106"/>
      <c r="N143" s="105"/>
      <c r="O143" s="106"/>
      <c r="P143" s="105"/>
      <c r="Q143" s="106"/>
      <c r="R143" s="105"/>
      <c r="S143" s="106"/>
      <c r="T143" s="105"/>
      <c r="U143" s="106"/>
      <c r="V143" s="107"/>
      <c r="W143" s="106"/>
      <c r="X143" s="107"/>
      <c r="Y143" s="106"/>
      <c r="Z143" s="332"/>
      <c r="AA143" s="333"/>
    </row>
    <row r="144" spans="1:27" ht="16.350000000000001" customHeight="1" thickBot="1" x14ac:dyDescent="0.3">
      <c r="A144" s="2999" t="s">
        <v>155</v>
      </c>
      <c r="B144" s="3000"/>
      <c r="C144" s="680">
        <f>SUM(C114:C143)</f>
        <v>0</v>
      </c>
      <c r="D144" s="681">
        <f>SUM(D114:D143)</f>
        <v>0</v>
      </c>
      <c r="E144" s="682">
        <f>SUM(E114:E143)</f>
        <v>0</v>
      </c>
      <c r="F144" s="683">
        <f>SUM(F114:F143)</f>
        <v>0</v>
      </c>
      <c r="G144" s="684">
        <f t="shared" ref="G144:AA144" si="21">SUM(G114:G143)</f>
        <v>0</v>
      </c>
      <c r="H144" s="683">
        <f t="shared" si="21"/>
        <v>0</v>
      </c>
      <c r="I144" s="684">
        <f t="shared" si="21"/>
        <v>0</v>
      </c>
      <c r="J144" s="683">
        <f t="shared" si="21"/>
        <v>0</v>
      </c>
      <c r="K144" s="684">
        <f t="shared" si="21"/>
        <v>0</v>
      </c>
      <c r="L144" s="683">
        <f t="shared" si="21"/>
        <v>0</v>
      </c>
      <c r="M144" s="684">
        <f t="shared" si="21"/>
        <v>0</v>
      </c>
      <c r="N144" s="683">
        <f t="shared" si="21"/>
        <v>0</v>
      </c>
      <c r="O144" s="684">
        <f t="shared" si="21"/>
        <v>0</v>
      </c>
      <c r="P144" s="683">
        <f t="shared" si="21"/>
        <v>0</v>
      </c>
      <c r="Q144" s="684">
        <f t="shared" si="21"/>
        <v>0</v>
      </c>
      <c r="R144" s="683">
        <f t="shared" si="21"/>
        <v>0</v>
      </c>
      <c r="S144" s="684">
        <f t="shared" si="21"/>
        <v>0</v>
      </c>
      <c r="T144" s="683">
        <f t="shared" si="21"/>
        <v>0</v>
      </c>
      <c r="U144" s="684">
        <f t="shared" si="21"/>
        <v>0</v>
      </c>
      <c r="V144" s="683">
        <f t="shared" si="21"/>
        <v>0</v>
      </c>
      <c r="W144" s="684">
        <f t="shared" si="21"/>
        <v>0</v>
      </c>
      <c r="X144" s="683">
        <f t="shared" si="21"/>
        <v>0</v>
      </c>
      <c r="Y144" s="684">
        <f t="shared" si="21"/>
        <v>0</v>
      </c>
      <c r="Z144" s="685">
        <f t="shared" si="21"/>
        <v>0</v>
      </c>
      <c r="AA144" s="686">
        <f t="shared" si="21"/>
        <v>0</v>
      </c>
    </row>
    <row r="145" spans="1:130" ht="16.350000000000001" customHeight="1" thickTop="1" x14ac:dyDescent="0.25">
      <c r="A145" s="2199" t="s">
        <v>156</v>
      </c>
      <c r="B145" s="117" t="s">
        <v>145</v>
      </c>
      <c r="C145" s="341">
        <f>SUM(D145+E145)</f>
        <v>0</v>
      </c>
      <c r="D145" s="342">
        <f>SUM(F145+H145+J145+L145+N145+P145+R145+T145+V145+X145+Z145)</f>
        <v>0</v>
      </c>
      <c r="E145" s="343">
        <f t="shared" ref="E145:E154" si="22">SUM(G145+I145+K145+M145+O145+Q145+S145+U145+W145+Y145+AA145)</f>
        <v>0</v>
      </c>
      <c r="F145" s="344"/>
      <c r="G145" s="125"/>
      <c r="H145" s="121"/>
      <c r="I145" s="122"/>
      <c r="J145" s="121"/>
      <c r="K145" s="122"/>
      <c r="L145" s="345"/>
      <c r="M145" s="122"/>
      <c r="N145" s="121"/>
      <c r="O145" s="122"/>
      <c r="P145" s="121"/>
      <c r="Q145" s="122"/>
      <c r="R145" s="121"/>
      <c r="S145" s="122"/>
      <c r="T145" s="121"/>
      <c r="U145" s="122"/>
      <c r="V145" s="123"/>
      <c r="W145" s="122"/>
      <c r="X145" s="123"/>
      <c r="Y145" s="122"/>
      <c r="Z145" s="346"/>
      <c r="AA145" s="347"/>
    </row>
    <row r="146" spans="1:130" ht="16.350000000000001" customHeight="1" x14ac:dyDescent="0.25">
      <c r="A146" s="2380"/>
      <c r="B146" s="547" t="s">
        <v>146</v>
      </c>
      <c r="C146" s="517">
        <f t="shared" ref="C146:C154" si="23">SUM(D146+E146)</f>
        <v>0</v>
      </c>
      <c r="D146" s="318">
        <f t="shared" ref="D146:D154" si="24">SUM(F146+H146+J146+L146+N146+P146+R146+T146+V146+X146+Z146)</f>
        <v>0</v>
      </c>
      <c r="E146" s="319">
        <f t="shared" si="22"/>
        <v>0</v>
      </c>
      <c r="F146" s="160"/>
      <c r="G146" s="253"/>
      <c r="H146" s="515"/>
      <c r="I146" s="73"/>
      <c r="J146" s="515"/>
      <c r="K146" s="73"/>
      <c r="L146" s="348"/>
      <c r="M146" s="73"/>
      <c r="N146" s="515"/>
      <c r="O146" s="73"/>
      <c r="P146" s="515"/>
      <c r="Q146" s="73"/>
      <c r="R146" s="515"/>
      <c r="S146" s="73"/>
      <c r="T146" s="515"/>
      <c r="U146" s="73"/>
      <c r="V146" s="349"/>
      <c r="W146" s="73"/>
      <c r="X146" s="349"/>
      <c r="Y146" s="73"/>
      <c r="Z146" s="350"/>
      <c r="AA146" s="351"/>
    </row>
    <row r="147" spans="1:130" ht="16.350000000000001" customHeight="1" x14ac:dyDescent="0.25">
      <c r="A147" s="2380"/>
      <c r="B147" s="543" t="s">
        <v>147</v>
      </c>
      <c r="C147" s="517">
        <f t="shared" si="23"/>
        <v>0</v>
      </c>
      <c r="D147" s="318">
        <f t="shared" si="24"/>
        <v>0</v>
      </c>
      <c r="E147" s="319">
        <f t="shared" si="22"/>
        <v>0</v>
      </c>
      <c r="F147" s="160"/>
      <c r="G147" s="253"/>
      <c r="H147" s="515"/>
      <c r="I147" s="73"/>
      <c r="J147" s="515"/>
      <c r="K147" s="73"/>
      <c r="L147" s="348"/>
      <c r="M147" s="73"/>
      <c r="N147" s="515"/>
      <c r="O147" s="73"/>
      <c r="P147" s="515"/>
      <c r="Q147" s="73"/>
      <c r="R147" s="515"/>
      <c r="S147" s="73"/>
      <c r="T147" s="515"/>
      <c r="U147" s="73"/>
      <c r="V147" s="349"/>
      <c r="W147" s="73"/>
      <c r="X147" s="349"/>
      <c r="Y147" s="73"/>
      <c r="Z147" s="350"/>
      <c r="AA147" s="351"/>
    </row>
    <row r="148" spans="1:130" ht="16.350000000000001" customHeight="1" x14ac:dyDescent="0.25">
      <c r="A148" s="2380"/>
      <c r="B148" s="543" t="s">
        <v>148</v>
      </c>
      <c r="C148" s="517">
        <f t="shared" si="23"/>
        <v>0</v>
      </c>
      <c r="D148" s="318">
        <f t="shared" si="24"/>
        <v>0</v>
      </c>
      <c r="E148" s="319">
        <f t="shared" si="22"/>
        <v>0</v>
      </c>
      <c r="F148" s="160"/>
      <c r="G148" s="253"/>
      <c r="H148" s="515"/>
      <c r="I148" s="73"/>
      <c r="J148" s="515"/>
      <c r="K148" s="73"/>
      <c r="L148" s="348"/>
      <c r="M148" s="73"/>
      <c r="N148" s="515"/>
      <c r="O148" s="73"/>
      <c r="P148" s="515"/>
      <c r="Q148" s="73"/>
      <c r="R148" s="515"/>
      <c r="S148" s="73"/>
      <c r="T148" s="515"/>
      <c r="U148" s="73"/>
      <c r="V148" s="349"/>
      <c r="W148" s="73"/>
      <c r="X148" s="349"/>
      <c r="Y148" s="73"/>
      <c r="Z148" s="350"/>
      <c r="AA148" s="351"/>
    </row>
    <row r="149" spans="1:130" ht="16.350000000000001" customHeight="1" x14ac:dyDescent="0.25">
      <c r="A149" s="2380"/>
      <c r="B149" s="126" t="s">
        <v>149</v>
      </c>
      <c r="C149" s="352">
        <f t="shared" si="23"/>
        <v>0</v>
      </c>
      <c r="D149" s="353">
        <f t="shared" si="24"/>
        <v>0</v>
      </c>
      <c r="E149" s="354">
        <f t="shared" si="22"/>
        <v>0</v>
      </c>
      <c r="F149" s="355"/>
      <c r="G149" s="356"/>
      <c r="H149" s="357"/>
      <c r="I149" s="358"/>
      <c r="J149" s="357"/>
      <c r="K149" s="358"/>
      <c r="L149" s="359"/>
      <c r="M149" s="358"/>
      <c r="N149" s="357"/>
      <c r="O149" s="358"/>
      <c r="P149" s="357"/>
      <c r="Q149" s="358"/>
      <c r="R149" s="357"/>
      <c r="S149" s="358"/>
      <c r="T149" s="357"/>
      <c r="U149" s="358"/>
      <c r="V149" s="481"/>
      <c r="W149" s="358"/>
      <c r="X149" s="481"/>
      <c r="Y149" s="358"/>
      <c r="Z149" s="361"/>
      <c r="AA149" s="362"/>
    </row>
    <row r="150" spans="1:130" ht="16.350000000000001" customHeight="1" x14ac:dyDescent="0.25">
      <c r="A150" s="2501" t="s">
        <v>157</v>
      </c>
      <c r="B150" s="550" t="s">
        <v>145</v>
      </c>
      <c r="C150" s="593">
        <f t="shared" si="23"/>
        <v>0</v>
      </c>
      <c r="D150" s="312">
        <f t="shared" si="24"/>
        <v>0</v>
      </c>
      <c r="E150" s="313">
        <f t="shared" si="22"/>
        <v>0</v>
      </c>
      <c r="F150" s="663"/>
      <c r="G150" s="592"/>
      <c r="H150" s="549"/>
      <c r="I150" s="96"/>
      <c r="J150" s="549"/>
      <c r="K150" s="96"/>
      <c r="L150" s="679"/>
      <c r="M150" s="96"/>
      <c r="N150" s="549"/>
      <c r="O150" s="96"/>
      <c r="P150" s="549"/>
      <c r="Q150" s="96"/>
      <c r="R150" s="549"/>
      <c r="S150" s="96"/>
      <c r="T150" s="549"/>
      <c r="U150" s="96"/>
      <c r="V150" s="591"/>
      <c r="W150" s="96"/>
      <c r="X150" s="591"/>
      <c r="Y150" s="96"/>
      <c r="Z150" s="672"/>
      <c r="AA150" s="316"/>
    </row>
    <row r="151" spans="1:130" ht="16.350000000000001" customHeight="1" x14ac:dyDescent="0.25">
      <c r="A151" s="2380"/>
      <c r="B151" s="547" t="s">
        <v>146</v>
      </c>
      <c r="C151" s="517">
        <f t="shared" si="23"/>
        <v>0</v>
      </c>
      <c r="D151" s="318">
        <f t="shared" si="24"/>
        <v>0</v>
      </c>
      <c r="E151" s="319">
        <f t="shared" si="22"/>
        <v>0</v>
      </c>
      <c r="F151" s="160"/>
      <c r="G151" s="253"/>
      <c r="H151" s="515"/>
      <c r="I151" s="73"/>
      <c r="J151" s="515"/>
      <c r="K151" s="73"/>
      <c r="L151" s="348"/>
      <c r="M151" s="73"/>
      <c r="N151" s="515"/>
      <c r="O151" s="73"/>
      <c r="P151" s="515"/>
      <c r="Q151" s="73"/>
      <c r="R151" s="515"/>
      <c r="S151" s="73"/>
      <c r="T151" s="515"/>
      <c r="U151" s="73"/>
      <c r="V151" s="349"/>
      <c r="W151" s="73"/>
      <c r="X151" s="349"/>
      <c r="Y151" s="73"/>
      <c r="Z151" s="350"/>
      <c r="AA151" s="351"/>
    </row>
    <row r="152" spans="1:130" ht="16.350000000000001" customHeight="1" x14ac:dyDescent="0.25">
      <c r="A152" s="2380"/>
      <c r="B152" s="543" t="s">
        <v>147</v>
      </c>
      <c r="C152" s="517">
        <f t="shared" si="23"/>
        <v>0</v>
      </c>
      <c r="D152" s="318">
        <f t="shared" si="24"/>
        <v>0</v>
      </c>
      <c r="E152" s="319">
        <f t="shared" si="22"/>
        <v>0</v>
      </c>
      <c r="F152" s="160"/>
      <c r="G152" s="253"/>
      <c r="H152" s="515"/>
      <c r="I152" s="73"/>
      <c r="J152" s="515"/>
      <c r="K152" s="73"/>
      <c r="L152" s="348"/>
      <c r="M152" s="73"/>
      <c r="N152" s="515"/>
      <c r="O152" s="73"/>
      <c r="P152" s="515"/>
      <c r="Q152" s="73"/>
      <c r="R152" s="515"/>
      <c r="S152" s="73"/>
      <c r="T152" s="515"/>
      <c r="U152" s="73"/>
      <c r="V152" s="349"/>
      <c r="W152" s="73"/>
      <c r="X152" s="349"/>
      <c r="Y152" s="73"/>
      <c r="Z152" s="350"/>
      <c r="AA152" s="351"/>
    </row>
    <row r="153" spans="1:130" ht="16.350000000000001" customHeight="1" x14ac:dyDescent="0.25">
      <c r="A153" s="2380"/>
      <c r="B153" s="543" t="s">
        <v>148</v>
      </c>
      <c r="C153" s="517">
        <f t="shared" si="23"/>
        <v>0</v>
      </c>
      <c r="D153" s="318">
        <f t="shared" si="24"/>
        <v>0</v>
      </c>
      <c r="E153" s="319">
        <f t="shared" si="22"/>
        <v>0</v>
      </c>
      <c r="F153" s="160"/>
      <c r="G153" s="253"/>
      <c r="H153" s="515"/>
      <c r="I153" s="73"/>
      <c r="J153" s="515"/>
      <c r="K153" s="73"/>
      <c r="L153" s="348"/>
      <c r="M153" s="73"/>
      <c r="N153" s="515"/>
      <c r="O153" s="73"/>
      <c r="P153" s="515"/>
      <c r="Q153" s="73"/>
      <c r="R153" s="515"/>
      <c r="S153" s="73"/>
      <c r="T153" s="515"/>
      <c r="U153" s="73"/>
      <c r="V153" s="349"/>
      <c r="W153" s="73"/>
      <c r="X153" s="349"/>
      <c r="Y153" s="73"/>
      <c r="Z153" s="350"/>
      <c r="AA153" s="351"/>
    </row>
    <row r="154" spans="1:130" ht="16.350000000000001" customHeight="1" x14ac:dyDescent="0.25">
      <c r="A154" s="2191"/>
      <c r="B154" s="542" t="s">
        <v>149</v>
      </c>
      <c r="C154" s="363">
        <f t="shared" si="23"/>
        <v>0</v>
      </c>
      <c r="D154" s="364">
        <f t="shared" si="24"/>
        <v>0</v>
      </c>
      <c r="E154" s="365">
        <f t="shared" si="22"/>
        <v>0</v>
      </c>
      <c r="F154" s="519"/>
      <c r="G154" s="520"/>
      <c r="H154" s="191"/>
      <c r="I154" s="368"/>
      <c r="J154" s="191"/>
      <c r="K154" s="368"/>
      <c r="L154" s="498"/>
      <c r="M154" s="368"/>
      <c r="N154" s="191"/>
      <c r="O154" s="368"/>
      <c r="P154" s="191"/>
      <c r="Q154" s="368"/>
      <c r="R154" s="191"/>
      <c r="S154" s="368"/>
      <c r="T154" s="191"/>
      <c r="U154" s="368"/>
      <c r="V154" s="193"/>
      <c r="W154" s="368"/>
      <c r="X154" s="193"/>
      <c r="Y154" s="368"/>
      <c r="Z154" s="687"/>
      <c r="AA154" s="372"/>
    </row>
    <row r="155" spans="1:130" ht="16.350000000000001" customHeight="1" x14ac:dyDescent="0.25">
      <c r="A155" s="2999" t="s">
        <v>155</v>
      </c>
      <c r="B155" s="3000"/>
      <c r="C155" s="680">
        <f>SUM(C145:C154)</f>
        <v>0</v>
      </c>
      <c r="D155" s="681">
        <f>SUM(D145:D154)</f>
        <v>0</v>
      </c>
      <c r="E155" s="682">
        <f>SUM(E145:E154)</f>
        <v>0</v>
      </c>
      <c r="F155" s="680">
        <f>SUM(F145:F154)</f>
        <v>0</v>
      </c>
      <c r="G155" s="684">
        <f t="shared" ref="G155:AA155" si="25">SUM(G145:G154)</f>
        <v>0</v>
      </c>
      <c r="H155" s="680">
        <f t="shared" si="25"/>
        <v>0</v>
      </c>
      <c r="I155" s="684">
        <f t="shared" si="25"/>
        <v>0</v>
      </c>
      <c r="J155" s="680">
        <f t="shared" si="25"/>
        <v>0</v>
      </c>
      <c r="K155" s="684">
        <f t="shared" si="25"/>
        <v>0</v>
      </c>
      <c r="L155" s="680">
        <f t="shared" si="25"/>
        <v>0</v>
      </c>
      <c r="M155" s="684">
        <f t="shared" si="25"/>
        <v>0</v>
      </c>
      <c r="N155" s="680">
        <f t="shared" si="25"/>
        <v>0</v>
      </c>
      <c r="O155" s="684">
        <f t="shared" si="25"/>
        <v>0</v>
      </c>
      <c r="P155" s="680">
        <f t="shared" si="25"/>
        <v>0</v>
      </c>
      <c r="Q155" s="684">
        <f t="shared" si="25"/>
        <v>0</v>
      </c>
      <c r="R155" s="680">
        <f t="shared" si="25"/>
        <v>0</v>
      </c>
      <c r="S155" s="684">
        <f t="shared" si="25"/>
        <v>0</v>
      </c>
      <c r="T155" s="680">
        <f t="shared" si="25"/>
        <v>0</v>
      </c>
      <c r="U155" s="684">
        <f t="shared" si="25"/>
        <v>0</v>
      </c>
      <c r="V155" s="680">
        <f t="shared" si="25"/>
        <v>0</v>
      </c>
      <c r="W155" s="684">
        <f t="shared" si="25"/>
        <v>0</v>
      </c>
      <c r="X155" s="680">
        <f t="shared" si="25"/>
        <v>0</v>
      </c>
      <c r="Y155" s="684">
        <f t="shared" si="25"/>
        <v>0</v>
      </c>
      <c r="Z155" s="688">
        <f t="shared" si="25"/>
        <v>0</v>
      </c>
      <c r="AA155" s="686">
        <f t="shared" si="25"/>
        <v>0</v>
      </c>
    </row>
    <row r="156" spans="1:130" ht="31.35" customHeight="1" x14ac:dyDescent="0.25">
      <c r="A156" s="506" t="s">
        <v>158</v>
      </c>
      <c r="B156" s="689"/>
      <c r="C156" s="689"/>
      <c r="D156" s="689"/>
      <c r="E156" s="230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7"/>
      <c r="AA156" s="7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ht="16.350000000000001" customHeight="1" x14ac:dyDescent="0.25">
      <c r="A157" s="2997" t="s">
        <v>21</v>
      </c>
      <c r="B157" s="2300"/>
      <c r="C157" s="2501" t="s">
        <v>64</v>
      </c>
      <c r="D157" s="2997"/>
      <c r="E157" s="2300"/>
      <c r="F157" s="2505" t="s">
        <v>28</v>
      </c>
      <c r="G157" s="2517"/>
      <c r="H157" s="2517"/>
      <c r="I157" s="2517"/>
      <c r="J157" s="2517"/>
      <c r="K157" s="2517"/>
      <c r="L157" s="2517"/>
      <c r="M157" s="2517"/>
      <c r="N157" s="2517"/>
      <c r="O157" s="2517"/>
      <c r="P157" s="2517"/>
      <c r="Q157" s="2517"/>
      <c r="R157" s="2517"/>
      <c r="S157" s="2517"/>
      <c r="T157" s="2517"/>
      <c r="U157" s="2517"/>
      <c r="V157" s="2517"/>
      <c r="W157" s="2517"/>
      <c r="X157" s="2517"/>
      <c r="Y157" s="2517"/>
      <c r="Z157" s="2517"/>
      <c r="AA157" s="2517"/>
      <c r="AB157" s="2517"/>
      <c r="AC157" s="2517"/>
      <c r="AD157" s="2517"/>
      <c r="AE157" s="2517"/>
      <c r="AF157" s="2517"/>
      <c r="AG157" s="2517"/>
      <c r="AH157" s="2517"/>
      <c r="AI157" s="2517"/>
      <c r="AJ157" s="2517"/>
      <c r="AK157" s="2517"/>
      <c r="AL157" s="2517"/>
      <c r="AM157" s="2506"/>
    </row>
    <row r="158" spans="1:130" ht="16.350000000000001" customHeight="1" x14ac:dyDescent="0.25">
      <c r="A158" s="2228"/>
      <c r="B158" s="2204"/>
      <c r="C158" s="2191"/>
      <c r="D158" s="2496"/>
      <c r="E158" s="2980"/>
      <c r="F158" s="2505" t="s">
        <v>159</v>
      </c>
      <c r="G158" s="2506"/>
      <c r="H158" s="2505" t="s">
        <v>160</v>
      </c>
      <c r="I158" s="2506"/>
      <c r="J158" s="2505" t="s">
        <v>137</v>
      </c>
      <c r="K158" s="2506"/>
      <c r="L158" s="3004" t="s">
        <v>138</v>
      </c>
      <c r="M158" s="3005"/>
      <c r="N158" s="3005" t="s">
        <v>139</v>
      </c>
      <c r="O158" s="3006"/>
      <c r="P158" s="2505" t="s">
        <v>161</v>
      </c>
      <c r="Q158" s="2506"/>
      <c r="R158" s="2517" t="s">
        <v>162</v>
      </c>
      <c r="S158" s="2506"/>
      <c r="T158" s="2517" t="s">
        <v>163</v>
      </c>
      <c r="U158" s="2506"/>
      <c r="V158" s="2505" t="s">
        <v>164</v>
      </c>
      <c r="W158" s="2506"/>
      <c r="X158" s="2517" t="s">
        <v>165</v>
      </c>
      <c r="Y158" s="2506"/>
      <c r="Z158" s="3007" t="s">
        <v>166</v>
      </c>
      <c r="AA158" s="3002"/>
      <c r="AB158" s="3007" t="s">
        <v>167</v>
      </c>
      <c r="AC158" s="3002"/>
      <c r="AD158" s="3007" t="s">
        <v>168</v>
      </c>
      <c r="AE158" s="3002"/>
      <c r="AF158" s="3007" t="s">
        <v>141</v>
      </c>
      <c r="AG158" s="3002"/>
      <c r="AH158" s="3007" t="s">
        <v>169</v>
      </c>
      <c r="AI158" s="3002"/>
      <c r="AJ158" s="3007" t="s">
        <v>170</v>
      </c>
      <c r="AK158" s="3002"/>
      <c r="AL158" s="3001" t="s">
        <v>143</v>
      </c>
      <c r="AM158" s="3002"/>
    </row>
    <row r="159" spans="1:130" ht="16.350000000000001" customHeight="1" x14ac:dyDescent="0.25">
      <c r="A159" s="2496"/>
      <c r="B159" s="2980"/>
      <c r="C159" s="638" t="s">
        <v>17</v>
      </c>
      <c r="D159" s="692" t="s">
        <v>18</v>
      </c>
      <c r="E159" s="539" t="s">
        <v>19</v>
      </c>
      <c r="F159" s="627" t="s">
        <v>18</v>
      </c>
      <c r="G159" s="539" t="s">
        <v>19</v>
      </c>
      <c r="H159" s="627" t="s">
        <v>18</v>
      </c>
      <c r="I159" s="539" t="s">
        <v>19</v>
      </c>
      <c r="J159" s="627" t="s">
        <v>18</v>
      </c>
      <c r="K159" s="539" t="s">
        <v>19</v>
      </c>
      <c r="L159" s="625" t="s">
        <v>18</v>
      </c>
      <c r="M159" s="380" t="s">
        <v>19</v>
      </c>
      <c r="N159" s="639" t="s">
        <v>18</v>
      </c>
      <c r="O159" s="676" t="s">
        <v>19</v>
      </c>
      <c r="P159" s="639" t="s">
        <v>18</v>
      </c>
      <c r="Q159" s="676" t="s">
        <v>19</v>
      </c>
      <c r="R159" s="626" t="s">
        <v>18</v>
      </c>
      <c r="S159" s="546" t="s">
        <v>19</v>
      </c>
      <c r="T159" s="626" t="s">
        <v>18</v>
      </c>
      <c r="U159" s="546" t="s">
        <v>19</v>
      </c>
      <c r="V159" s="625" t="s">
        <v>18</v>
      </c>
      <c r="W159" s="546" t="s">
        <v>19</v>
      </c>
      <c r="X159" s="626" t="s">
        <v>18</v>
      </c>
      <c r="Y159" s="546" t="s">
        <v>19</v>
      </c>
      <c r="Z159" s="693" t="s">
        <v>18</v>
      </c>
      <c r="AA159" s="521" t="s">
        <v>19</v>
      </c>
      <c r="AB159" s="693" t="s">
        <v>18</v>
      </c>
      <c r="AC159" s="521" t="s">
        <v>19</v>
      </c>
      <c r="AD159" s="693" t="s">
        <v>18</v>
      </c>
      <c r="AE159" s="521" t="s">
        <v>19</v>
      </c>
      <c r="AF159" s="693" t="s">
        <v>18</v>
      </c>
      <c r="AG159" s="521" t="s">
        <v>19</v>
      </c>
      <c r="AH159" s="693" t="s">
        <v>18</v>
      </c>
      <c r="AI159" s="521" t="s">
        <v>19</v>
      </c>
      <c r="AJ159" s="693" t="s">
        <v>18</v>
      </c>
      <c r="AK159" s="521" t="s">
        <v>19</v>
      </c>
      <c r="AL159" s="677" t="s">
        <v>18</v>
      </c>
      <c r="AM159" s="521" t="s">
        <v>19</v>
      </c>
    </row>
    <row r="160" spans="1:130" ht="16.350000000000001" customHeight="1" x14ac:dyDescent="0.25">
      <c r="A160" s="2995" t="s">
        <v>171</v>
      </c>
      <c r="B160" s="594" t="s">
        <v>172</v>
      </c>
      <c r="C160" s="593">
        <f t="shared" ref="C160:C165" si="26">SUM(D160+E160)</f>
        <v>0</v>
      </c>
      <c r="D160" s="312">
        <f>SUM(F160+H160+J160+L160+N160+P160+R160+T160+V160+X160+Z160+AB160+AD160+AF160+AH160+AJ160+AL160)</f>
        <v>0</v>
      </c>
      <c r="E160" s="595">
        <f t="shared" ref="D160:E164" si="27">SUM(G160+I160+K160+M160+O160+Q160+S160+U160+W160+Y160+AA160+AC160+AE160+AG160+AI160+AK160+AM160)</f>
        <v>0</v>
      </c>
      <c r="F160" s="663"/>
      <c r="G160" s="96"/>
      <c r="H160" s="549"/>
      <c r="I160" s="96"/>
      <c r="J160" s="549"/>
      <c r="K160" s="96"/>
      <c r="L160" s="549"/>
      <c r="M160" s="385"/>
      <c r="N160" s="385"/>
      <c r="O160" s="96"/>
      <c r="P160" s="549"/>
      <c r="Q160" s="96"/>
      <c r="R160" s="663"/>
      <c r="S160" s="96"/>
      <c r="T160" s="663"/>
      <c r="U160" s="96"/>
      <c r="V160" s="549"/>
      <c r="W160" s="96"/>
      <c r="X160" s="663"/>
      <c r="Y160" s="96"/>
      <c r="Z160" s="596"/>
      <c r="AA160" s="316"/>
      <c r="AB160" s="596"/>
      <c r="AC160" s="316"/>
      <c r="AD160" s="596"/>
      <c r="AE160" s="316"/>
      <c r="AF160" s="596"/>
      <c r="AG160" s="316"/>
      <c r="AH160" s="596"/>
      <c r="AI160" s="316"/>
      <c r="AJ160" s="596"/>
      <c r="AK160" s="316"/>
      <c r="AL160" s="694"/>
      <c r="AM160" s="316"/>
    </row>
    <row r="161" spans="1:130" ht="16.350000000000001" customHeight="1" x14ac:dyDescent="0.25">
      <c r="A161" s="2223"/>
      <c r="B161" s="388" t="s">
        <v>173</v>
      </c>
      <c r="C161" s="517">
        <f t="shared" si="26"/>
        <v>0</v>
      </c>
      <c r="D161" s="318">
        <f t="shared" si="27"/>
        <v>0</v>
      </c>
      <c r="E161" s="252">
        <f t="shared" si="27"/>
        <v>0</v>
      </c>
      <c r="F161" s="165"/>
      <c r="G161" s="83"/>
      <c r="H161" s="82"/>
      <c r="I161" s="83"/>
      <c r="J161" s="82"/>
      <c r="K161" s="83"/>
      <c r="L161" s="82"/>
      <c r="M161" s="389"/>
      <c r="N161" s="389"/>
      <c r="O161" s="83"/>
      <c r="P161" s="82"/>
      <c r="Q161" s="83"/>
      <c r="R161" s="165"/>
      <c r="S161" s="83"/>
      <c r="T161" s="165"/>
      <c r="U161" s="83"/>
      <c r="V161" s="82"/>
      <c r="W161" s="83"/>
      <c r="X161" s="165"/>
      <c r="Y161" s="83"/>
      <c r="Z161" s="390"/>
      <c r="AA161" s="322"/>
      <c r="AB161" s="390"/>
      <c r="AC161" s="322"/>
      <c r="AD161" s="390"/>
      <c r="AE161" s="322"/>
      <c r="AF161" s="390"/>
      <c r="AG161" s="322"/>
      <c r="AH161" s="390"/>
      <c r="AI161" s="322"/>
      <c r="AJ161" s="390"/>
      <c r="AK161" s="322"/>
      <c r="AL161" s="391"/>
      <c r="AM161" s="322"/>
    </row>
    <row r="162" spans="1:130" ht="16.350000000000001" customHeight="1" x14ac:dyDescent="0.25">
      <c r="A162" s="2996"/>
      <c r="B162" s="392" t="s">
        <v>174</v>
      </c>
      <c r="C162" s="363">
        <f t="shared" si="26"/>
        <v>0</v>
      </c>
      <c r="D162" s="364">
        <f t="shared" si="27"/>
        <v>0</v>
      </c>
      <c r="E162" s="522">
        <f t="shared" si="27"/>
        <v>0</v>
      </c>
      <c r="F162" s="195"/>
      <c r="G162" s="93"/>
      <c r="H162" s="54"/>
      <c r="I162" s="93"/>
      <c r="J162" s="54"/>
      <c r="K162" s="93"/>
      <c r="L162" s="54"/>
      <c r="M162" s="394"/>
      <c r="N162" s="394"/>
      <c r="O162" s="93"/>
      <c r="P162" s="54"/>
      <c r="Q162" s="93"/>
      <c r="R162" s="195"/>
      <c r="S162" s="93"/>
      <c r="T162" s="195"/>
      <c r="U162" s="93"/>
      <c r="V162" s="54"/>
      <c r="W162" s="93"/>
      <c r="X162" s="195"/>
      <c r="Y162" s="93"/>
      <c r="Z162" s="189"/>
      <c r="AA162" s="190"/>
      <c r="AB162" s="189"/>
      <c r="AC162" s="190"/>
      <c r="AD162" s="189"/>
      <c r="AE162" s="190"/>
      <c r="AF162" s="189"/>
      <c r="AG162" s="190"/>
      <c r="AH162" s="189"/>
      <c r="AI162" s="190"/>
      <c r="AJ162" s="189"/>
      <c r="AK162" s="190"/>
      <c r="AL162" s="395"/>
      <c r="AM162" s="190"/>
    </row>
    <row r="163" spans="1:130" ht="16.350000000000001" customHeight="1" x14ac:dyDescent="0.25">
      <c r="A163" s="2995" t="s">
        <v>175</v>
      </c>
      <c r="B163" s="594" t="s">
        <v>172</v>
      </c>
      <c r="C163" s="593">
        <f t="shared" si="26"/>
        <v>0</v>
      </c>
      <c r="D163" s="312">
        <f t="shared" si="27"/>
        <v>0</v>
      </c>
      <c r="E163" s="595">
        <f t="shared" si="27"/>
        <v>0</v>
      </c>
      <c r="F163" s="663"/>
      <c r="G163" s="96"/>
      <c r="H163" s="549"/>
      <c r="I163" s="96"/>
      <c r="J163" s="549"/>
      <c r="K163" s="96"/>
      <c r="L163" s="549"/>
      <c r="M163" s="385"/>
      <c r="N163" s="385"/>
      <c r="O163" s="96"/>
      <c r="P163" s="549"/>
      <c r="Q163" s="96"/>
      <c r="R163" s="663"/>
      <c r="S163" s="96"/>
      <c r="T163" s="663"/>
      <c r="U163" s="96"/>
      <c r="V163" s="549"/>
      <c r="W163" s="96"/>
      <c r="X163" s="663"/>
      <c r="Y163" s="96"/>
      <c r="Z163" s="596"/>
      <c r="AA163" s="316"/>
      <c r="AB163" s="596"/>
      <c r="AC163" s="316"/>
      <c r="AD163" s="596"/>
      <c r="AE163" s="316"/>
      <c r="AF163" s="596"/>
      <c r="AG163" s="316"/>
      <c r="AH163" s="596"/>
      <c r="AI163" s="316"/>
      <c r="AJ163" s="596"/>
      <c r="AK163" s="316"/>
      <c r="AL163" s="694"/>
      <c r="AM163" s="316"/>
    </row>
    <row r="164" spans="1:130" ht="16.350000000000001" customHeight="1" x14ac:dyDescent="0.25">
      <c r="A164" s="2223"/>
      <c r="B164" s="388" t="s">
        <v>173</v>
      </c>
      <c r="C164" s="517">
        <f t="shared" si="26"/>
        <v>0</v>
      </c>
      <c r="D164" s="318">
        <f t="shared" si="27"/>
        <v>0</v>
      </c>
      <c r="E164" s="252">
        <f t="shared" si="27"/>
        <v>0</v>
      </c>
      <c r="F164" s="165"/>
      <c r="G164" s="83"/>
      <c r="H164" s="82"/>
      <c r="I164" s="83"/>
      <c r="J164" s="82"/>
      <c r="K164" s="83"/>
      <c r="L164" s="82"/>
      <c r="M164" s="389"/>
      <c r="N164" s="389"/>
      <c r="O164" s="83"/>
      <c r="P164" s="82"/>
      <c r="Q164" s="83"/>
      <c r="R164" s="165"/>
      <c r="S164" s="83"/>
      <c r="T164" s="165"/>
      <c r="U164" s="83"/>
      <c r="V164" s="82"/>
      <c r="W164" s="83"/>
      <c r="X164" s="165"/>
      <c r="Y164" s="83"/>
      <c r="Z164" s="390"/>
      <c r="AA164" s="322"/>
      <c r="AB164" s="390"/>
      <c r="AC164" s="322"/>
      <c r="AD164" s="390"/>
      <c r="AE164" s="322"/>
      <c r="AF164" s="390"/>
      <c r="AG164" s="322"/>
      <c r="AH164" s="390"/>
      <c r="AI164" s="322"/>
      <c r="AJ164" s="390"/>
      <c r="AK164" s="322"/>
      <c r="AL164" s="391"/>
      <c r="AM164" s="322"/>
    </row>
    <row r="165" spans="1:130" ht="16.350000000000001" customHeight="1" x14ac:dyDescent="0.25">
      <c r="A165" s="2996"/>
      <c r="B165" s="392" t="s">
        <v>174</v>
      </c>
      <c r="C165" s="363">
        <f t="shared" si="26"/>
        <v>0</v>
      </c>
      <c r="D165" s="364">
        <f>SUM(F165+H165+J165+L165+N165+P165+R165+T165+V165+X165+Z165+AB165+AD165+AF165+AH165+AJ165+AL165)</f>
        <v>0</v>
      </c>
      <c r="E165" s="522">
        <f>SUM(G165+I165+K165+M165+O165+Q165+S165+U165+W165+Y165+AA165+AC165+AE165+AG165+AI165+AK165+AM165)</f>
        <v>0</v>
      </c>
      <c r="F165" s="195"/>
      <c r="G165" s="93"/>
      <c r="H165" s="54"/>
      <c r="I165" s="93"/>
      <c r="J165" s="54"/>
      <c r="K165" s="93"/>
      <c r="L165" s="54"/>
      <c r="M165" s="394"/>
      <c r="N165" s="394"/>
      <c r="O165" s="93"/>
      <c r="P165" s="54"/>
      <c r="Q165" s="93"/>
      <c r="R165" s="195"/>
      <c r="S165" s="93"/>
      <c r="T165" s="195"/>
      <c r="U165" s="93"/>
      <c r="V165" s="54"/>
      <c r="W165" s="93"/>
      <c r="X165" s="195"/>
      <c r="Y165" s="93"/>
      <c r="Z165" s="189"/>
      <c r="AA165" s="190"/>
      <c r="AB165" s="189"/>
      <c r="AC165" s="190"/>
      <c r="AD165" s="189"/>
      <c r="AE165" s="190"/>
      <c r="AF165" s="189"/>
      <c r="AG165" s="190"/>
      <c r="AH165" s="189"/>
      <c r="AI165" s="190"/>
      <c r="AJ165" s="189"/>
      <c r="AK165" s="190"/>
      <c r="AL165" s="395"/>
      <c r="AM165" s="190"/>
    </row>
    <row r="166" spans="1:130" ht="31.35" customHeight="1" x14ac:dyDescent="0.25">
      <c r="A166" s="506" t="s">
        <v>176</v>
      </c>
      <c r="B166" s="506"/>
      <c r="C166" s="506"/>
      <c r="D166" s="506"/>
      <c r="E166" s="19"/>
      <c r="F166" s="19"/>
      <c r="G166" s="19"/>
      <c r="H166" s="19"/>
      <c r="I166" s="19"/>
      <c r="J166" s="19"/>
      <c r="K166" s="19"/>
      <c r="L166" s="19"/>
      <c r="M166" s="20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ht="16.350000000000001" customHeight="1" x14ac:dyDescent="0.25">
      <c r="A167" s="2499" t="s">
        <v>25</v>
      </c>
      <c r="B167" s="2499" t="s">
        <v>26</v>
      </c>
      <c r="C167" s="2501" t="s">
        <v>64</v>
      </c>
      <c r="D167" s="2997"/>
      <c r="E167" s="2300"/>
      <c r="F167" s="2505" t="s">
        <v>28</v>
      </c>
      <c r="G167" s="2517"/>
      <c r="H167" s="2517"/>
      <c r="I167" s="2517"/>
      <c r="J167" s="2517"/>
      <c r="K167" s="2517"/>
      <c r="L167" s="2517"/>
      <c r="M167" s="2517"/>
      <c r="N167" s="2517"/>
      <c r="O167" s="250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130" ht="16.350000000000001" customHeight="1" x14ac:dyDescent="0.25">
      <c r="A168" s="2379"/>
      <c r="B168" s="2379"/>
      <c r="C168" s="2191"/>
      <c r="D168" s="2496"/>
      <c r="E168" s="2980"/>
      <c r="F168" s="2505" t="s">
        <v>168</v>
      </c>
      <c r="G168" s="2506"/>
      <c r="H168" s="2505" t="s">
        <v>141</v>
      </c>
      <c r="I168" s="2506"/>
      <c r="J168" s="2505" t="s">
        <v>169</v>
      </c>
      <c r="K168" s="2506"/>
      <c r="L168" s="2505" t="s">
        <v>170</v>
      </c>
      <c r="M168" s="2506"/>
      <c r="N168" s="2505" t="s">
        <v>143</v>
      </c>
      <c r="O168" s="2506"/>
      <c r="P168" s="7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</row>
    <row r="169" spans="1:130" ht="16.350000000000001" customHeight="1" x14ac:dyDescent="0.25">
      <c r="A169" s="2198"/>
      <c r="B169" s="2198"/>
      <c r="C169" s="638" t="s">
        <v>17</v>
      </c>
      <c r="D169" s="692" t="s">
        <v>18</v>
      </c>
      <c r="E169" s="539" t="s">
        <v>19</v>
      </c>
      <c r="F169" s="627" t="s">
        <v>18</v>
      </c>
      <c r="G169" s="539" t="s">
        <v>19</v>
      </c>
      <c r="H169" s="627" t="s">
        <v>18</v>
      </c>
      <c r="I169" s="539" t="s">
        <v>19</v>
      </c>
      <c r="J169" s="627" t="s">
        <v>18</v>
      </c>
      <c r="K169" s="539" t="s">
        <v>19</v>
      </c>
      <c r="L169" s="627" t="s">
        <v>18</v>
      </c>
      <c r="M169" s="539" t="s">
        <v>19</v>
      </c>
      <c r="N169" s="627" t="s">
        <v>18</v>
      </c>
      <c r="O169" s="539" t="s">
        <v>19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130" ht="16.350000000000001" customHeight="1" x14ac:dyDescent="0.25">
      <c r="A170" s="2499" t="s">
        <v>177</v>
      </c>
      <c r="B170" s="594" t="s">
        <v>178</v>
      </c>
      <c r="C170" s="593">
        <f t="shared" ref="C170:C175" si="28">SUM(D170+E170)</f>
        <v>0</v>
      </c>
      <c r="D170" s="312">
        <f>SUM(F170+H170+J170+L170+N170)</f>
        <v>0</v>
      </c>
      <c r="E170" s="595">
        <f t="shared" ref="D170:E175" si="29">SUM(G170+I170+K170+M170+O170)</f>
        <v>0</v>
      </c>
      <c r="F170" s="663"/>
      <c r="G170" s="396"/>
      <c r="H170" s="549"/>
      <c r="I170" s="96"/>
      <c r="J170" s="663"/>
      <c r="K170" s="396"/>
      <c r="L170" s="549"/>
      <c r="M170" s="96"/>
      <c r="N170" s="663"/>
      <c r="O170" s="96"/>
      <c r="P170" s="48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130" ht="16.350000000000001" customHeight="1" x14ac:dyDescent="0.25">
      <c r="A171" s="2379"/>
      <c r="B171" s="397" t="s">
        <v>179</v>
      </c>
      <c r="C171" s="352">
        <f t="shared" si="28"/>
        <v>0</v>
      </c>
      <c r="D171" s="353">
        <f t="shared" si="29"/>
        <v>0</v>
      </c>
      <c r="E171" s="398">
        <f t="shared" si="29"/>
        <v>0</v>
      </c>
      <c r="F171" s="355"/>
      <c r="G171" s="399"/>
      <c r="H171" s="357"/>
      <c r="I171" s="358"/>
      <c r="J171" s="355"/>
      <c r="K171" s="399"/>
      <c r="L171" s="357"/>
      <c r="M171" s="358"/>
      <c r="N171" s="355"/>
      <c r="O171" s="358"/>
      <c r="P171" s="48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130" ht="16.350000000000001" customHeight="1" x14ac:dyDescent="0.25">
      <c r="A172" s="2198"/>
      <c r="B172" s="400" t="s">
        <v>180</v>
      </c>
      <c r="C172" s="401">
        <f t="shared" si="28"/>
        <v>0</v>
      </c>
      <c r="D172" s="329">
        <f t="shared" si="29"/>
        <v>0</v>
      </c>
      <c r="E172" s="256">
        <f t="shared" si="29"/>
        <v>0</v>
      </c>
      <c r="F172" s="331"/>
      <c r="G172" s="402"/>
      <c r="H172" s="105"/>
      <c r="I172" s="106"/>
      <c r="J172" s="331"/>
      <c r="K172" s="402"/>
      <c r="L172" s="105"/>
      <c r="M172" s="106"/>
      <c r="N172" s="331"/>
      <c r="O172" s="106"/>
      <c r="P172" s="48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130" ht="16.350000000000001" customHeight="1" x14ac:dyDescent="0.25">
      <c r="A173" s="2499" t="s">
        <v>181</v>
      </c>
      <c r="B173" s="597" t="s">
        <v>178</v>
      </c>
      <c r="C173" s="593">
        <f t="shared" si="28"/>
        <v>0</v>
      </c>
      <c r="D173" s="312">
        <f t="shared" si="29"/>
        <v>0</v>
      </c>
      <c r="E173" s="595">
        <f t="shared" si="29"/>
        <v>0</v>
      </c>
      <c r="F173" s="549"/>
      <c r="G173" s="96"/>
      <c r="H173" s="549"/>
      <c r="I173" s="396"/>
      <c r="J173" s="549"/>
      <c r="K173" s="96"/>
      <c r="L173" s="663"/>
      <c r="M173" s="396"/>
      <c r="N173" s="549"/>
      <c r="O173" s="96"/>
      <c r="P173" s="48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130" ht="16.350000000000001" customHeight="1" x14ac:dyDescent="0.25">
      <c r="A174" s="2379"/>
      <c r="B174" s="397" t="s">
        <v>179</v>
      </c>
      <c r="C174" s="323">
        <f t="shared" si="28"/>
        <v>0</v>
      </c>
      <c r="D174" s="324">
        <f t="shared" si="29"/>
        <v>0</v>
      </c>
      <c r="E174" s="404">
        <f t="shared" si="29"/>
        <v>0</v>
      </c>
      <c r="F174" s="357"/>
      <c r="G174" s="358"/>
      <c r="H174" s="82"/>
      <c r="I174" s="169"/>
      <c r="J174" s="82"/>
      <c r="K174" s="83"/>
      <c r="L174" s="165"/>
      <c r="M174" s="169"/>
      <c r="N174" s="82"/>
      <c r="O174" s="83"/>
      <c r="P174" s="48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130" ht="16.350000000000001" customHeight="1" x14ac:dyDescent="0.25">
      <c r="A175" s="2198"/>
      <c r="B175" s="405" t="s">
        <v>180</v>
      </c>
      <c r="C175" s="257">
        <f t="shared" si="28"/>
        <v>0</v>
      </c>
      <c r="D175" s="326">
        <f t="shared" si="29"/>
        <v>0</v>
      </c>
      <c r="E175" s="140">
        <f>SUM(G175+I175+K175+M175+O175)</f>
        <v>0</v>
      </c>
      <c r="F175" s="54"/>
      <c r="G175" s="93"/>
      <c r="H175" s="54"/>
      <c r="I175" s="406"/>
      <c r="J175" s="54"/>
      <c r="K175" s="93"/>
      <c r="L175" s="195"/>
      <c r="M175" s="406"/>
      <c r="N175" s="54"/>
      <c r="O175" s="93"/>
      <c r="P175" s="7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130" ht="31.35" customHeight="1" x14ac:dyDescent="0.25">
      <c r="A176" s="3011" t="s">
        <v>182</v>
      </c>
      <c r="B176" s="3011"/>
      <c r="C176" s="3011"/>
      <c r="D176" s="3011"/>
      <c r="E176" s="3011"/>
      <c r="F176" s="3011"/>
      <c r="G176" s="3011"/>
      <c r="H176" s="3011"/>
      <c r="I176" s="3011"/>
      <c r="J176" s="3011"/>
      <c r="K176" s="3011"/>
      <c r="L176" s="3011"/>
      <c r="M176" s="3011"/>
      <c r="N176" s="3011"/>
      <c r="O176" s="301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ht="16.350000000000001" customHeight="1" x14ac:dyDescent="0.25">
      <c r="A177" s="2501" t="s">
        <v>183</v>
      </c>
      <c r="B177" s="2300"/>
      <c r="C177" s="2501" t="s">
        <v>64</v>
      </c>
      <c r="D177" s="2997"/>
      <c r="E177" s="2300"/>
      <c r="F177" s="2505" t="s">
        <v>28</v>
      </c>
      <c r="G177" s="2517"/>
      <c r="H177" s="2517"/>
      <c r="I177" s="2517"/>
      <c r="J177" s="2517"/>
      <c r="K177" s="2517"/>
      <c r="L177" s="2517"/>
      <c r="M177" s="2517"/>
      <c r="N177" s="2517"/>
      <c r="O177" s="2517"/>
      <c r="P177" s="2517"/>
      <c r="Q177" s="2506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130" ht="16.350000000000001" customHeight="1" x14ac:dyDescent="0.25">
      <c r="A178" s="2380"/>
      <c r="B178" s="2204"/>
      <c r="C178" s="2191"/>
      <c r="D178" s="2496"/>
      <c r="E178" s="2980"/>
      <c r="F178" s="2505" t="s">
        <v>141</v>
      </c>
      <c r="G178" s="2506"/>
      <c r="H178" s="2505" t="s">
        <v>169</v>
      </c>
      <c r="I178" s="2506"/>
      <c r="J178" s="2505" t="s">
        <v>170</v>
      </c>
      <c r="K178" s="2506"/>
      <c r="L178" s="2505" t="s">
        <v>184</v>
      </c>
      <c r="M178" s="2506"/>
      <c r="N178" s="2505" t="s">
        <v>185</v>
      </c>
      <c r="O178" s="2506"/>
      <c r="P178" s="2505" t="s">
        <v>186</v>
      </c>
      <c r="Q178" s="2506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130" ht="16.350000000000001" customHeight="1" x14ac:dyDescent="0.25">
      <c r="A179" s="2191"/>
      <c r="B179" s="2980"/>
      <c r="C179" s="638" t="s">
        <v>17</v>
      </c>
      <c r="D179" s="692" t="s">
        <v>18</v>
      </c>
      <c r="E179" s="539" t="s">
        <v>19</v>
      </c>
      <c r="F179" s="627" t="s">
        <v>18</v>
      </c>
      <c r="G179" s="539" t="s">
        <v>19</v>
      </c>
      <c r="H179" s="627" t="s">
        <v>18</v>
      </c>
      <c r="I179" s="539" t="s">
        <v>19</v>
      </c>
      <c r="J179" s="627" t="s">
        <v>18</v>
      </c>
      <c r="K179" s="548" t="s">
        <v>19</v>
      </c>
      <c r="L179" s="627" t="s">
        <v>18</v>
      </c>
      <c r="M179" s="539" t="s">
        <v>19</v>
      </c>
      <c r="N179" s="627" t="s">
        <v>18</v>
      </c>
      <c r="O179" s="539" t="s">
        <v>19</v>
      </c>
      <c r="P179" s="627" t="s">
        <v>18</v>
      </c>
      <c r="Q179" s="548" t="s">
        <v>19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130" ht="16.350000000000001" customHeight="1" x14ac:dyDescent="0.25">
      <c r="A180" s="3008" t="s">
        <v>187</v>
      </c>
      <c r="B180" s="3009"/>
      <c r="C180" s="593">
        <f>SUM(D180+E180)</f>
        <v>14</v>
      </c>
      <c r="D180" s="312">
        <f t="shared" ref="D180:E182" si="30">SUM(F180+H180+J180+L180+N180+P180)</f>
        <v>8</v>
      </c>
      <c r="E180" s="595">
        <f t="shared" si="30"/>
        <v>6</v>
      </c>
      <c r="F180" s="663">
        <v>0</v>
      </c>
      <c r="G180" s="396">
        <v>1</v>
      </c>
      <c r="H180" s="549">
        <v>2</v>
      </c>
      <c r="I180" s="96">
        <v>1</v>
      </c>
      <c r="J180" s="663">
        <v>3</v>
      </c>
      <c r="K180" s="96">
        <v>0</v>
      </c>
      <c r="L180" s="663">
        <v>2</v>
      </c>
      <c r="M180" s="396">
        <v>4</v>
      </c>
      <c r="N180" s="549">
        <v>1</v>
      </c>
      <c r="O180" s="96">
        <v>0</v>
      </c>
      <c r="P180" s="663">
        <v>0</v>
      </c>
      <c r="Q180" s="96"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130" ht="16.350000000000001" customHeight="1" x14ac:dyDescent="0.25">
      <c r="A181" s="2294" t="s">
        <v>188</v>
      </c>
      <c r="B181" s="2251"/>
      <c r="C181" s="323">
        <f>SUM(D181+E181)</f>
        <v>114</v>
      </c>
      <c r="D181" s="324">
        <f t="shared" si="30"/>
        <v>57</v>
      </c>
      <c r="E181" s="398">
        <f t="shared" si="30"/>
        <v>57</v>
      </c>
      <c r="F181" s="355">
        <v>11</v>
      </c>
      <c r="G181" s="399">
        <v>11</v>
      </c>
      <c r="H181" s="357">
        <v>14</v>
      </c>
      <c r="I181" s="358">
        <v>13</v>
      </c>
      <c r="J181" s="355">
        <v>14</v>
      </c>
      <c r="K181" s="358">
        <v>12</v>
      </c>
      <c r="L181" s="355">
        <v>9</v>
      </c>
      <c r="M181" s="399">
        <v>12</v>
      </c>
      <c r="N181" s="357">
        <v>6</v>
      </c>
      <c r="O181" s="358">
        <v>9</v>
      </c>
      <c r="P181" s="355">
        <v>3</v>
      </c>
      <c r="Q181" s="358">
        <v>0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130" ht="16.350000000000001" customHeight="1" x14ac:dyDescent="0.25">
      <c r="A182" s="2295" t="s">
        <v>189</v>
      </c>
      <c r="B182" s="2296"/>
      <c r="C182" s="408">
        <f>SUM(D182+E182)</f>
        <v>41</v>
      </c>
      <c r="D182" s="324">
        <f t="shared" si="30"/>
        <v>17</v>
      </c>
      <c r="E182" s="404">
        <f t="shared" si="30"/>
        <v>24</v>
      </c>
      <c r="F182" s="165">
        <v>1</v>
      </c>
      <c r="G182" s="169">
        <v>3</v>
      </c>
      <c r="H182" s="82">
        <v>6</v>
      </c>
      <c r="I182" s="83">
        <v>5</v>
      </c>
      <c r="J182" s="165">
        <v>4</v>
      </c>
      <c r="K182" s="83">
        <v>3</v>
      </c>
      <c r="L182" s="165">
        <v>1</v>
      </c>
      <c r="M182" s="169">
        <v>5</v>
      </c>
      <c r="N182" s="82">
        <v>5</v>
      </c>
      <c r="O182" s="83">
        <v>1</v>
      </c>
      <c r="P182" s="165">
        <v>0</v>
      </c>
      <c r="Q182" s="83">
        <v>7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130" ht="16.350000000000001" customHeight="1" x14ac:dyDescent="0.25">
      <c r="A183" s="2684" t="s">
        <v>190</v>
      </c>
      <c r="B183" s="3010"/>
      <c r="C183" s="499"/>
      <c r="D183" s="500"/>
      <c r="E183" s="523"/>
      <c r="F183" s="501"/>
      <c r="G183" s="502"/>
      <c r="H183" s="695"/>
      <c r="I183" s="504"/>
      <c r="J183" s="524"/>
      <c r="K183" s="525"/>
      <c r="L183" s="501"/>
      <c r="M183" s="502"/>
      <c r="N183" s="695"/>
      <c r="O183" s="504"/>
      <c r="P183" s="524"/>
      <c r="Q183" s="525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30" ht="16.350000000000001" customHeight="1" x14ac:dyDescent="0.25">
      <c r="A184" s="2505" t="s">
        <v>64</v>
      </c>
      <c r="B184" s="2506"/>
      <c r="C184" s="657">
        <f>SUM(C180:C182)</f>
        <v>169</v>
      </c>
      <c r="D184" s="696">
        <f>SUM(D180:D182)</f>
        <v>82</v>
      </c>
      <c r="E184" s="666">
        <f>SUM(E180:E182)</f>
        <v>87</v>
      </c>
      <c r="F184" s="657">
        <f>SUM(F180:F182)</f>
        <v>12</v>
      </c>
      <c r="G184" s="666">
        <f t="shared" ref="G184:Q184" si="31">SUM(G180:G182)</f>
        <v>15</v>
      </c>
      <c r="H184" s="657">
        <f t="shared" si="31"/>
        <v>22</v>
      </c>
      <c r="I184" s="666">
        <f t="shared" si="31"/>
        <v>19</v>
      </c>
      <c r="J184" s="657">
        <f t="shared" si="31"/>
        <v>21</v>
      </c>
      <c r="K184" s="666">
        <f t="shared" si="31"/>
        <v>15</v>
      </c>
      <c r="L184" s="657">
        <f t="shared" si="31"/>
        <v>12</v>
      </c>
      <c r="M184" s="666">
        <f t="shared" si="31"/>
        <v>21</v>
      </c>
      <c r="N184" s="657">
        <f t="shared" si="31"/>
        <v>12</v>
      </c>
      <c r="O184" s="666">
        <f t="shared" si="31"/>
        <v>10</v>
      </c>
      <c r="P184" s="657">
        <f t="shared" si="31"/>
        <v>3</v>
      </c>
      <c r="Q184" s="659">
        <f t="shared" si="31"/>
        <v>7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130" ht="16.350000000000001" customHeight="1" x14ac:dyDescent="0.25">
      <c r="A185" s="12" t="s">
        <v>243</v>
      </c>
      <c r="M185" s="697"/>
      <c r="N185" s="697"/>
      <c r="O185" s="697"/>
      <c r="P185" s="697"/>
    </row>
    <row r="186" spans="1:130" ht="31.35" customHeight="1" x14ac:dyDescent="0.25">
      <c r="A186" s="412" t="s">
        <v>192</v>
      </c>
      <c r="B186" s="413"/>
      <c r="C186" s="413"/>
      <c r="D186" s="413"/>
      <c r="E186" s="41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ht="16.350000000000001" customHeight="1" x14ac:dyDescent="0.25">
      <c r="A187" s="2501" t="s">
        <v>193</v>
      </c>
      <c r="B187" s="2300"/>
      <c r="C187" s="3012" t="s">
        <v>113</v>
      </c>
      <c r="D187" s="2302"/>
      <c r="E187" s="2303"/>
      <c r="F187" s="3013" t="s">
        <v>28</v>
      </c>
      <c r="G187" s="3014"/>
      <c r="H187" s="3014"/>
      <c r="I187" s="3014"/>
      <c r="J187" s="3014"/>
      <c r="K187" s="3014"/>
      <c r="L187" s="3014"/>
      <c r="M187" s="3014"/>
      <c r="N187" s="3014"/>
      <c r="O187" s="3014"/>
      <c r="P187" s="3014"/>
      <c r="Q187" s="3015"/>
    </row>
    <row r="188" spans="1:130" ht="16.350000000000001" customHeight="1" x14ac:dyDescent="0.25">
      <c r="A188" s="2380"/>
      <c r="B188" s="2204"/>
      <c r="C188" s="2304"/>
      <c r="D188" s="2305"/>
      <c r="E188" s="2306"/>
      <c r="F188" s="3016" t="s">
        <v>114</v>
      </c>
      <c r="G188" s="3006"/>
      <c r="H188" s="3016" t="s">
        <v>115</v>
      </c>
      <c r="I188" s="3006"/>
      <c r="J188" s="3016" t="s">
        <v>116</v>
      </c>
      <c r="K188" s="3006"/>
      <c r="L188" s="3016" t="s">
        <v>117</v>
      </c>
      <c r="M188" s="3006"/>
      <c r="N188" s="3016" t="s">
        <v>118</v>
      </c>
      <c r="O188" s="3006"/>
      <c r="P188" s="2230" t="s">
        <v>194</v>
      </c>
      <c r="Q188" s="2312"/>
    </row>
    <row r="189" spans="1:130" ht="16.350000000000001" customHeight="1" x14ac:dyDescent="0.25">
      <c r="A189" s="2191"/>
      <c r="B189" s="2980"/>
      <c r="C189" s="625" t="s">
        <v>17</v>
      </c>
      <c r="D189" s="639" t="s">
        <v>18</v>
      </c>
      <c r="E189" s="565" t="s">
        <v>19</v>
      </c>
      <c r="F189" s="626" t="s">
        <v>18</v>
      </c>
      <c r="G189" s="676" t="s">
        <v>19</v>
      </c>
      <c r="H189" s="626" t="s">
        <v>18</v>
      </c>
      <c r="I189" s="676" t="s">
        <v>19</v>
      </c>
      <c r="J189" s="626" t="s">
        <v>18</v>
      </c>
      <c r="K189" s="676" t="s">
        <v>19</v>
      </c>
      <c r="L189" s="626" t="s">
        <v>18</v>
      </c>
      <c r="M189" s="676" t="s">
        <v>19</v>
      </c>
      <c r="N189" s="626" t="s">
        <v>18</v>
      </c>
      <c r="O189" s="676" t="s">
        <v>19</v>
      </c>
      <c r="P189" s="626" t="s">
        <v>18</v>
      </c>
      <c r="Q189" s="676" t="s">
        <v>19</v>
      </c>
    </row>
    <row r="190" spans="1:130" ht="16.350000000000001" customHeight="1" x14ac:dyDescent="0.25">
      <c r="A190" s="3017" t="s">
        <v>195</v>
      </c>
      <c r="B190" s="3018"/>
      <c r="C190" s="513">
        <f>SUM(D190+E190)</f>
        <v>0</v>
      </c>
      <c r="D190" s="80">
        <f>SUM(F190+H190+J190+L190+N190+P190)</f>
        <v>0</v>
      </c>
      <c r="E190" s="419">
        <f>SUM(G190+I190+K190+M190+O190+Q190)</f>
        <v>0</v>
      </c>
      <c r="F190" s="160"/>
      <c r="G190" s="73"/>
      <c r="H190" s="160"/>
      <c r="I190" s="73"/>
      <c r="J190" s="160"/>
      <c r="K190" s="73"/>
      <c r="L190" s="160"/>
      <c r="M190" s="73"/>
      <c r="N190" s="160"/>
      <c r="O190" s="73"/>
      <c r="P190" s="160"/>
      <c r="Q190" s="73"/>
    </row>
    <row r="191" spans="1:130" ht="16.350000000000001" customHeight="1" x14ac:dyDescent="0.25">
      <c r="A191" s="2295" t="s">
        <v>196</v>
      </c>
      <c r="B191" s="2296"/>
      <c r="C191" s="88">
        <f>SUM(D191+E191)</f>
        <v>0</v>
      </c>
      <c r="D191" s="89">
        <f t="shared" ref="D191:E191" si="32">SUM(F191+H191+J191+L191+N191+P191)</f>
        <v>0</v>
      </c>
      <c r="E191" s="420">
        <f t="shared" si="32"/>
        <v>0</v>
      </c>
      <c r="F191" s="165"/>
      <c r="G191" s="83"/>
      <c r="H191" s="165"/>
      <c r="I191" s="83"/>
      <c r="J191" s="165"/>
      <c r="K191" s="83"/>
      <c r="L191" s="165"/>
      <c r="M191" s="83"/>
      <c r="N191" s="165"/>
      <c r="O191" s="83"/>
      <c r="P191" s="165"/>
      <c r="Q191" s="83"/>
    </row>
    <row r="192" spans="1:130" ht="16.350000000000001" customHeight="1" x14ac:dyDescent="0.25">
      <c r="A192" s="2531" t="s">
        <v>197</v>
      </c>
      <c r="B192" s="3019"/>
      <c r="C192" s="49">
        <f>SUM(D192+E192)</f>
        <v>0</v>
      </c>
      <c r="D192" s="92">
        <f>SUM(F192+H192+J192+L192+N192+P192)</f>
        <v>0</v>
      </c>
      <c r="E192" s="186">
        <f>SUM(G192+I192+K192+M192+O192+Q192)</f>
        <v>0</v>
      </c>
      <c r="F192" s="258">
        <f t="shared" ref="F192:Q192" si="33">SUM(F190:F191)</f>
        <v>0</v>
      </c>
      <c r="G192" s="327">
        <f t="shared" si="33"/>
        <v>0</v>
      </c>
      <c r="H192" s="258">
        <f t="shared" si="33"/>
        <v>0</v>
      </c>
      <c r="I192" s="327">
        <f t="shared" si="33"/>
        <v>0</v>
      </c>
      <c r="J192" s="258">
        <f t="shared" si="33"/>
        <v>0</v>
      </c>
      <c r="K192" s="327">
        <f t="shared" si="33"/>
        <v>0</v>
      </c>
      <c r="L192" s="258">
        <f t="shared" si="33"/>
        <v>0</v>
      </c>
      <c r="M192" s="327">
        <f t="shared" si="33"/>
        <v>0</v>
      </c>
      <c r="N192" s="258">
        <f t="shared" si="33"/>
        <v>0</v>
      </c>
      <c r="O192" s="327">
        <f t="shared" si="33"/>
        <v>0</v>
      </c>
      <c r="P192" s="258">
        <f t="shared" si="33"/>
        <v>0</v>
      </c>
      <c r="Q192" s="327">
        <f t="shared" si="33"/>
        <v>0</v>
      </c>
    </row>
    <row r="193" spans="1:130" ht="31.35" customHeight="1" x14ac:dyDescent="0.25">
      <c r="A193" s="412" t="s">
        <v>198</v>
      </c>
      <c r="B193" s="412"/>
      <c r="C193" s="412"/>
      <c r="D193" s="412"/>
      <c r="E193" s="412"/>
      <c r="F193" s="412"/>
      <c r="G193" s="412"/>
      <c r="H193" s="412"/>
      <c r="I193" s="7"/>
      <c r="J193" s="7"/>
      <c r="K193" s="7"/>
      <c r="L193" s="7"/>
      <c r="M193" s="7"/>
      <c r="N193" s="7"/>
      <c r="O193" s="7"/>
      <c r="P193" s="7"/>
      <c r="Q193" s="7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ht="23.25" customHeight="1" x14ac:dyDescent="0.25">
      <c r="A194" s="3020" t="s">
        <v>199</v>
      </c>
      <c r="B194" s="2316"/>
      <c r="C194" s="3022" t="s">
        <v>64</v>
      </c>
      <c r="D194" s="2322"/>
      <c r="E194" s="2323"/>
      <c r="F194" s="3025" t="s">
        <v>28</v>
      </c>
      <c r="G194" s="3025"/>
      <c r="H194" s="3025"/>
      <c r="I194" s="3025"/>
      <c r="J194" s="3025"/>
      <c r="K194" s="3025"/>
      <c r="L194" s="3025"/>
      <c r="M194" s="3025"/>
      <c r="N194" s="3025"/>
      <c r="O194" s="3025"/>
      <c r="P194" s="3025"/>
      <c r="Q194" s="3025"/>
      <c r="R194" s="3025"/>
      <c r="S194" s="3025"/>
      <c r="T194" s="3025"/>
      <c r="U194" s="3025"/>
      <c r="V194" s="3025"/>
      <c r="W194" s="3025"/>
      <c r="X194" s="3025"/>
      <c r="Y194" s="3025"/>
      <c r="Z194" s="3025"/>
      <c r="AA194" s="3025"/>
      <c r="AB194" s="3025"/>
      <c r="AC194" s="3026"/>
      <c r="AD194" s="2340" t="s">
        <v>200</v>
      </c>
      <c r="AE194" s="2341"/>
    </row>
    <row r="195" spans="1:130" ht="21" customHeight="1" x14ac:dyDescent="0.25">
      <c r="A195" s="2458"/>
      <c r="B195" s="2318"/>
      <c r="C195" s="2536"/>
      <c r="D195" s="3023"/>
      <c r="E195" s="3024"/>
      <c r="F195" s="2502" t="s">
        <v>201</v>
      </c>
      <c r="G195" s="2504"/>
      <c r="H195" s="2534" t="s">
        <v>202</v>
      </c>
      <c r="I195" s="3021"/>
      <c r="J195" s="2534" t="s">
        <v>203</v>
      </c>
      <c r="K195" s="3021"/>
      <c r="L195" s="2534" t="s">
        <v>204</v>
      </c>
      <c r="M195" s="3021"/>
      <c r="N195" s="2534" t="s">
        <v>205</v>
      </c>
      <c r="O195" s="3021"/>
      <c r="P195" s="2534" t="s">
        <v>206</v>
      </c>
      <c r="Q195" s="3021"/>
      <c r="R195" s="2534" t="s">
        <v>207</v>
      </c>
      <c r="S195" s="3021"/>
      <c r="T195" s="3027" t="s">
        <v>208</v>
      </c>
      <c r="U195" s="3027"/>
      <c r="V195" s="3027" t="s">
        <v>209</v>
      </c>
      <c r="W195" s="3027"/>
      <c r="X195" s="3027" t="s">
        <v>210</v>
      </c>
      <c r="Y195" s="3027"/>
      <c r="Z195" s="3016" t="s">
        <v>114</v>
      </c>
      <c r="AA195" s="3006"/>
      <c r="AB195" s="3016" t="s">
        <v>115</v>
      </c>
      <c r="AC195" s="3028"/>
      <c r="AD195" s="3035"/>
      <c r="AE195" s="3036"/>
    </row>
    <row r="196" spans="1:130" ht="16.350000000000001" customHeight="1" x14ac:dyDescent="0.25">
      <c r="A196" s="2534"/>
      <c r="B196" s="3021"/>
      <c r="C196" s="698" t="s">
        <v>211</v>
      </c>
      <c r="D196" s="699" t="s">
        <v>18</v>
      </c>
      <c r="E196" s="537" t="s">
        <v>19</v>
      </c>
      <c r="F196" s="700" t="s">
        <v>18</v>
      </c>
      <c r="G196" s="701" t="s">
        <v>19</v>
      </c>
      <c r="H196" s="700" t="s">
        <v>18</v>
      </c>
      <c r="I196" s="701" t="s">
        <v>19</v>
      </c>
      <c r="J196" s="700" t="s">
        <v>18</v>
      </c>
      <c r="K196" s="701" t="s">
        <v>19</v>
      </c>
      <c r="L196" s="700" t="s">
        <v>18</v>
      </c>
      <c r="M196" s="701" t="s">
        <v>19</v>
      </c>
      <c r="N196" s="700" t="s">
        <v>18</v>
      </c>
      <c r="O196" s="701" t="s">
        <v>19</v>
      </c>
      <c r="P196" s="700" t="s">
        <v>18</v>
      </c>
      <c r="Q196" s="701" t="s">
        <v>19</v>
      </c>
      <c r="R196" s="700" t="s">
        <v>18</v>
      </c>
      <c r="S196" s="701" t="s">
        <v>19</v>
      </c>
      <c r="T196" s="700" t="s">
        <v>18</v>
      </c>
      <c r="U196" s="701" t="s">
        <v>19</v>
      </c>
      <c r="V196" s="700" t="s">
        <v>18</v>
      </c>
      <c r="W196" s="701" t="s">
        <v>19</v>
      </c>
      <c r="X196" s="700" t="s">
        <v>18</v>
      </c>
      <c r="Y196" s="701" t="s">
        <v>19</v>
      </c>
      <c r="Z196" s="700" t="s">
        <v>18</v>
      </c>
      <c r="AA196" s="701" t="s">
        <v>19</v>
      </c>
      <c r="AB196" s="700" t="s">
        <v>18</v>
      </c>
      <c r="AC196" s="702" t="s">
        <v>19</v>
      </c>
      <c r="AD196" s="703" t="s">
        <v>18</v>
      </c>
      <c r="AE196" s="701" t="s">
        <v>19</v>
      </c>
    </row>
    <row r="197" spans="1:130" ht="16.350000000000001" customHeight="1" x14ac:dyDescent="0.25">
      <c r="A197" s="3029" t="s">
        <v>212</v>
      </c>
      <c r="B197" s="600" t="s">
        <v>129</v>
      </c>
      <c r="C197" s="601">
        <f>SUM(D197+E197)</f>
        <v>0</v>
      </c>
      <c r="D197" s="430">
        <f>SUM(F197+H197+J197+L197+N197+P197+R197+T197+V197+X197+Z197+AB197)</f>
        <v>0</v>
      </c>
      <c r="E197" s="602">
        <f>SUM(G197+I197+K197+M197+O197+Q197+S197+U197+W197+Y197+AA197+AC197)</f>
        <v>0</v>
      </c>
      <c r="F197" s="603"/>
      <c r="G197" s="704"/>
      <c r="H197" s="603"/>
      <c r="I197" s="704"/>
      <c r="J197" s="603"/>
      <c r="K197" s="704"/>
      <c r="L197" s="603"/>
      <c r="M197" s="704"/>
      <c r="N197" s="603"/>
      <c r="O197" s="704"/>
      <c r="P197" s="603"/>
      <c r="Q197" s="604"/>
      <c r="R197" s="603"/>
      <c r="S197" s="604"/>
      <c r="T197" s="603"/>
      <c r="U197" s="704"/>
      <c r="V197" s="603"/>
      <c r="W197" s="704"/>
      <c r="X197" s="603"/>
      <c r="Y197" s="604"/>
      <c r="Z197" s="603"/>
      <c r="AA197" s="604"/>
      <c r="AB197" s="603"/>
      <c r="AC197" s="705"/>
      <c r="AD197" s="704"/>
      <c r="AE197" s="604"/>
      <c r="AF197" s="9"/>
      <c r="CG197" s="10">
        <v>0</v>
      </c>
      <c r="CH197" s="10">
        <v>0</v>
      </c>
      <c r="CI197" s="10">
        <v>0</v>
      </c>
      <c r="CJ197" s="10">
        <v>0</v>
      </c>
    </row>
    <row r="198" spans="1:130" ht="16.350000000000001" customHeight="1" x14ac:dyDescent="0.25">
      <c r="A198" s="2332"/>
      <c r="B198" s="436" t="s">
        <v>213</v>
      </c>
      <c r="C198" s="528">
        <f>SUM(D198+E198)</f>
        <v>0</v>
      </c>
      <c r="D198" s="438">
        <f>SUM(F198+H198+J198+L198+N198+P198+R198+T198+V198+X198+Z198+AB198)</f>
        <v>0</v>
      </c>
      <c r="E198" s="439">
        <f>SUM(G198+I198+K198+M198+O198+Q198+S198+U198+W198+Y198+AA198+AC198)</f>
        <v>0</v>
      </c>
      <c r="F198" s="440"/>
      <c r="G198" s="441"/>
      <c r="H198" s="440"/>
      <c r="I198" s="441"/>
      <c r="J198" s="440"/>
      <c r="K198" s="441"/>
      <c r="L198" s="440"/>
      <c r="M198" s="441"/>
      <c r="N198" s="440"/>
      <c r="O198" s="441"/>
      <c r="P198" s="440"/>
      <c r="Q198" s="442"/>
      <c r="R198" s="440"/>
      <c r="S198" s="442"/>
      <c r="T198" s="440"/>
      <c r="U198" s="441"/>
      <c r="V198" s="440"/>
      <c r="W198" s="441"/>
      <c r="X198" s="440"/>
      <c r="Y198" s="442"/>
      <c r="Z198" s="440"/>
      <c r="AA198" s="442"/>
      <c r="AB198" s="440"/>
      <c r="AC198" s="443"/>
      <c r="AD198" s="444"/>
      <c r="AE198" s="442"/>
      <c r="AF198" s="9"/>
      <c r="CG198" s="10">
        <v>0</v>
      </c>
      <c r="CH198" s="10">
        <v>0</v>
      </c>
      <c r="CI198" s="10">
        <v>0</v>
      </c>
      <c r="CJ198" s="10">
        <v>0</v>
      </c>
    </row>
    <row r="199" spans="1:130" ht="16.350000000000001" customHeight="1" x14ac:dyDescent="0.25">
      <c r="A199" s="2539" t="s">
        <v>214</v>
      </c>
      <c r="B199" s="3030"/>
      <c r="C199" s="706">
        <f>SUM(D199+E199)</f>
        <v>0</v>
      </c>
      <c r="D199" s="707">
        <f>SUM(D197+D198)</f>
        <v>0</v>
      </c>
      <c r="E199" s="708">
        <f>SUM(E197+E198)</f>
        <v>0</v>
      </c>
      <c r="F199" s="706">
        <f>SUM(F197+F198)</f>
        <v>0</v>
      </c>
      <c r="G199" s="709">
        <f t="shared" ref="G199:AC199" si="34">SUM(G197+G198)</f>
        <v>0</v>
      </c>
      <c r="H199" s="706">
        <f t="shared" si="34"/>
        <v>0</v>
      </c>
      <c r="I199" s="709">
        <f t="shared" si="34"/>
        <v>0</v>
      </c>
      <c r="J199" s="706">
        <f t="shared" si="34"/>
        <v>0</v>
      </c>
      <c r="K199" s="709">
        <f t="shared" si="34"/>
        <v>0</v>
      </c>
      <c r="L199" s="706">
        <f t="shared" si="34"/>
        <v>0</v>
      </c>
      <c r="M199" s="709">
        <f t="shared" si="34"/>
        <v>0</v>
      </c>
      <c r="N199" s="706">
        <f t="shared" si="34"/>
        <v>0</v>
      </c>
      <c r="O199" s="709">
        <f t="shared" si="34"/>
        <v>0</v>
      </c>
      <c r="P199" s="706">
        <f t="shared" si="34"/>
        <v>0</v>
      </c>
      <c r="Q199" s="709">
        <f t="shared" si="34"/>
        <v>0</v>
      </c>
      <c r="R199" s="706">
        <f t="shared" si="34"/>
        <v>0</v>
      </c>
      <c r="S199" s="709">
        <f t="shared" si="34"/>
        <v>0</v>
      </c>
      <c r="T199" s="706">
        <f t="shared" si="34"/>
        <v>0</v>
      </c>
      <c r="U199" s="709">
        <f t="shared" si="34"/>
        <v>0</v>
      </c>
      <c r="V199" s="706">
        <f t="shared" si="34"/>
        <v>0</v>
      </c>
      <c r="W199" s="709">
        <f t="shared" si="34"/>
        <v>0</v>
      </c>
      <c r="X199" s="706">
        <f t="shared" si="34"/>
        <v>0</v>
      </c>
      <c r="Y199" s="709">
        <f t="shared" si="34"/>
        <v>0</v>
      </c>
      <c r="Z199" s="706">
        <f t="shared" si="34"/>
        <v>0</v>
      </c>
      <c r="AA199" s="709">
        <f t="shared" si="34"/>
        <v>0</v>
      </c>
      <c r="AB199" s="706">
        <f t="shared" si="34"/>
        <v>0</v>
      </c>
      <c r="AC199" s="710">
        <f t="shared" si="34"/>
        <v>0</v>
      </c>
      <c r="AD199" s="711">
        <f>SUM(AD197+AD198)</f>
        <v>0</v>
      </c>
      <c r="AE199" s="709">
        <f>SUM(AE197+AE198)</f>
        <v>0</v>
      </c>
    </row>
    <row r="200" spans="1:130" ht="24" customHeight="1" x14ac:dyDescent="0.25">
      <c r="A200" s="412" t="s">
        <v>215</v>
      </c>
      <c r="B200" s="412"/>
      <c r="C200" s="412"/>
      <c r="D200" s="412"/>
      <c r="E200" s="412"/>
      <c r="F200" s="412"/>
      <c r="I200" s="376"/>
      <c r="J200" s="376"/>
      <c r="K200" s="376"/>
      <c r="L200" s="376"/>
      <c r="M200" s="376"/>
      <c r="N200" s="376"/>
      <c r="O200" s="376"/>
      <c r="P200" s="376"/>
      <c r="Q200" s="376"/>
    </row>
    <row r="201" spans="1:130" ht="15" customHeight="1" x14ac:dyDescent="0.25">
      <c r="A201" s="3020" t="s">
        <v>216</v>
      </c>
      <c r="B201" s="2316"/>
      <c r="C201" s="3022" t="s">
        <v>64</v>
      </c>
      <c r="D201" s="2322"/>
      <c r="E201" s="2323"/>
      <c r="F201" s="3031" t="s">
        <v>28</v>
      </c>
      <c r="G201" s="3032"/>
      <c r="H201" s="3032"/>
      <c r="I201" s="3032"/>
      <c r="J201" s="3032"/>
      <c r="K201" s="3032"/>
      <c r="L201" s="3032"/>
      <c r="M201" s="3032"/>
      <c r="N201" s="3032"/>
      <c r="O201" s="3033"/>
      <c r="P201" s="2338" t="s">
        <v>217</v>
      </c>
      <c r="Q201" s="2316"/>
      <c r="R201" s="2338" t="s">
        <v>67</v>
      </c>
      <c r="S201" s="2316"/>
      <c r="T201" s="3031" t="s">
        <v>218</v>
      </c>
      <c r="U201" s="3032"/>
      <c r="V201" s="3032"/>
      <c r="W201" s="3041"/>
    </row>
    <row r="202" spans="1:130" ht="15.75" customHeight="1" x14ac:dyDescent="0.25">
      <c r="A202" s="2458"/>
      <c r="B202" s="2318"/>
      <c r="C202" s="2536"/>
      <c r="D202" s="3023"/>
      <c r="E202" s="3024"/>
      <c r="F202" s="2507" t="s">
        <v>30</v>
      </c>
      <c r="G202" s="2507"/>
      <c r="H202" s="2507" t="s">
        <v>31</v>
      </c>
      <c r="I202" s="2507"/>
      <c r="J202" s="2507" t="s">
        <v>134</v>
      </c>
      <c r="K202" s="2507"/>
      <c r="L202" s="2507" t="s">
        <v>219</v>
      </c>
      <c r="M202" s="2507"/>
      <c r="N202" s="2507" t="s">
        <v>220</v>
      </c>
      <c r="O202" s="3042"/>
      <c r="P202" s="3034"/>
      <c r="Q202" s="3021"/>
      <c r="R202" s="3034"/>
      <c r="S202" s="3021"/>
      <c r="T202" s="3029" t="s">
        <v>221</v>
      </c>
      <c r="U202" s="3043" t="s">
        <v>222</v>
      </c>
      <c r="V202" s="3029" t="s">
        <v>223</v>
      </c>
      <c r="W202" s="3029" t="s">
        <v>224</v>
      </c>
    </row>
    <row r="203" spans="1:130" s="451" customFormat="1" ht="30.75" customHeight="1" x14ac:dyDescent="0.25">
      <c r="A203" s="2534"/>
      <c r="B203" s="3021"/>
      <c r="C203" s="698" t="s">
        <v>211</v>
      </c>
      <c r="D203" s="699" t="s">
        <v>18</v>
      </c>
      <c r="E203" s="537" t="s">
        <v>19</v>
      </c>
      <c r="F203" s="700" t="s">
        <v>18</v>
      </c>
      <c r="G203" s="701" t="s">
        <v>19</v>
      </c>
      <c r="H203" s="700" t="s">
        <v>18</v>
      </c>
      <c r="I203" s="701" t="s">
        <v>19</v>
      </c>
      <c r="J203" s="700" t="s">
        <v>18</v>
      </c>
      <c r="K203" s="701" t="s">
        <v>19</v>
      </c>
      <c r="L203" s="700" t="s">
        <v>18</v>
      </c>
      <c r="M203" s="701" t="s">
        <v>19</v>
      </c>
      <c r="N203" s="700" t="s">
        <v>18</v>
      </c>
      <c r="O203" s="702" t="s">
        <v>19</v>
      </c>
      <c r="P203" s="703" t="s">
        <v>18</v>
      </c>
      <c r="Q203" s="701" t="s">
        <v>19</v>
      </c>
      <c r="R203" s="703" t="s">
        <v>18</v>
      </c>
      <c r="S203" s="701" t="s">
        <v>19</v>
      </c>
      <c r="T203" s="2332"/>
      <c r="U203" s="3044"/>
      <c r="V203" s="2332"/>
      <c r="W203" s="233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ht="28.5" customHeight="1" x14ac:dyDescent="0.25">
      <c r="A204" s="3037" t="s">
        <v>225</v>
      </c>
      <c r="B204" s="3038"/>
      <c r="C204" s="706">
        <f>SUM(D204+E204)</f>
        <v>0</v>
      </c>
      <c r="D204" s="707">
        <f>SUM(F204+H204+J204+L204+N204)</f>
        <v>0</v>
      </c>
      <c r="E204" s="708">
        <f>SUM(G204+I204+K204+M204+O204)</f>
        <v>0</v>
      </c>
      <c r="F204" s="712"/>
      <c r="G204" s="713"/>
      <c r="H204" s="712"/>
      <c r="I204" s="713"/>
      <c r="J204" s="712"/>
      <c r="K204" s="713"/>
      <c r="L204" s="712"/>
      <c r="M204" s="713"/>
      <c r="N204" s="712"/>
      <c r="O204" s="714"/>
      <c r="P204" s="713"/>
      <c r="Q204" s="715"/>
      <c r="R204" s="713"/>
      <c r="S204" s="715"/>
      <c r="T204" s="716"/>
      <c r="U204" s="715"/>
      <c r="V204" s="716"/>
      <c r="W204" s="716"/>
      <c r="X204" s="69"/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</row>
    <row r="205" spans="1:130" ht="28.5" customHeight="1" x14ac:dyDescent="0.25">
      <c r="A205" s="412" t="s">
        <v>226</v>
      </c>
      <c r="B205" s="412"/>
      <c r="C205" s="412"/>
    </row>
    <row r="206" spans="1:130" x14ac:dyDescent="0.25">
      <c r="A206" s="2315" t="s">
        <v>216</v>
      </c>
      <c r="B206" s="2316"/>
      <c r="C206" s="2505" t="s">
        <v>32</v>
      </c>
      <c r="D206" s="2506"/>
    </row>
    <row r="207" spans="1:130" ht="23.25" customHeight="1" x14ac:dyDescent="0.25">
      <c r="A207" s="2534"/>
      <c r="B207" s="3021"/>
      <c r="C207" s="700" t="s">
        <v>18</v>
      </c>
      <c r="D207" s="701" t="s">
        <v>19</v>
      </c>
    </row>
    <row r="208" spans="1:130" ht="21.95" customHeight="1" x14ac:dyDescent="0.25">
      <c r="A208" s="3039" t="s">
        <v>227</v>
      </c>
      <c r="B208" s="3040"/>
      <c r="C208" s="603"/>
      <c r="D208" s="604"/>
    </row>
    <row r="209" spans="1:6" ht="21.95" customHeight="1" x14ac:dyDescent="0.25">
      <c r="A209" s="2352" t="s">
        <v>228</v>
      </c>
      <c r="B209" s="2353"/>
      <c r="C209" s="457"/>
      <c r="D209" s="458"/>
    </row>
    <row r="210" spans="1:6" ht="21.95" customHeight="1" x14ac:dyDescent="0.25">
      <c r="A210" s="2352" t="s">
        <v>229</v>
      </c>
      <c r="B210" s="2353"/>
      <c r="C210" s="457"/>
      <c r="D210" s="458"/>
    </row>
    <row r="211" spans="1:6" ht="21.95" customHeight="1" x14ac:dyDescent="0.25">
      <c r="A211" s="2546" t="s">
        <v>230</v>
      </c>
      <c r="B211" s="3045"/>
      <c r="C211" s="459"/>
      <c r="D211" s="535"/>
    </row>
    <row r="212" spans="1:6" ht="31.5" customHeight="1" x14ac:dyDescent="0.25">
      <c r="A212" s="412" t="s">
        <v>231</v>
      </c>
      <c r="B212" s="412"/>
      <c r="C212" s="412"/>
      <c r="E212" s="461"/>
      <c r="F212" s="461"/>
    </row>
    <row r="213" spans="1:6" ht="23.25" customHeight="1" x14ac:dyDescent="0.25">
      <c r="A213" s="2315" t="s">
        <v>232</v>
      </c>
      <c r="B213" s="2316"/>
      <c r="C213" s="2505" t="s">
        <v>233</v>
      </c>
      <c r="D213" s="2517"/>
      <c r="E213" s="2506"/>
      <c r="F213" s="461"/>
    </row>
    <row r="214" spans="1:6" x14ac:dyDescent="0.25">
      <c r="A214" s="2458"/>
      <c r="B214" s="2318"/>
      <c r="C214" s="2362" t="s">
        <v>234</v>
      </c>
      <c r="D214" s="2505" t="s">
        <v>235</v>
      </c>
      <c r="E214" s="2506"/>
      <c r="F214" s="461"/>
    </row>
    <row r="215" spans="1:6" ht="21" x14ac:dyDescent="0.25">
      <c r="A215" s="2534"/>
      <c r="B215" s="3021"/>
      <c r="C215" s="2548"/>
      <c r="D215" s="717" t="s">
        <v>236</v>
      </c>
      <c r="E215" s="701" t="s">
        <v>237</v>
      </c>
      <c r="F215" s="461"/>
    </row>
    <row r="216" spans="1:6" x14ac:dyDescent="0.25">
      <c r="A216" s="3039" t="s">
        <v>238</v>
      </c>
      <c r="B216" s="3040"/>
      <c r="C216" s="608"/>
      <c r="D216" s="603"/>
      <c r="E216" s="604"/>
      <c r="F216" s="461"/>
    </row>
    <row r="217" spans="1:6" x14ac:dyDescent="0.25">
      <c r="A217" s="2352" t="s">
        <v>239</v>
      </c>
      <c r="B217" s="2353"/>
      <c r="C217" s="464"/>
      <c r="D217" s="465"/>
      <c r="E217" s="466"/>
      <c r="F217" s="461"/>
    </row>
    <row r="218" spans="1:6" x14ac:dyDescent="0.25">
      <c r="A218" s="2352" t="s">
        <v>240</v>
      </c>
      <c r="B218" s="2353"/>
      <c r="C218" s="465"/>
      <c r="D218" s="465"/>
      <c r="E218" s="466"/>
      <c r="F218" s="461"/>
    </row>
    <row r="219" spans="1:6" x14ac:dyDescent="0.25">
      <c r="A219" s="2352" t="s">
        <v>241</v>
      </c>
      <c r="B219" s="2353"/>
      <c r="C219" s="465"/>
      <c r="D219" s="465"/>
      <c r="E219" s="466"/>
      <c r="F219" s="461"/>
    </row>
    <row r="220" spans="1:6" x14ac:dyDescent="0.25">
      <c r="A220" s="2546" t="s">
        <v>242</v>
      </c>
      <c r="B220" s="3045"/>
      <c r="C220" s="490"/>
      <c r="D220" s="468"/>
      <c r="E220" s="469"/>
      <c r="F220" s="461"/>
    </row>
    <row r="254" spans="1:130" hidden="1" x14ac:dyDescent="0.25"/>
    <row r="255" spans="1:130" hidden="1" x14ac:dyDescent="0.25"/>
    <row r="256" spans="1:130" s="470" customFormat="1" hidden="1" x14ac:dyDescent="0.25">
      <c r="A256" s="470">
        <f>SUM(F12:Y14,F19:R40,F45:Q48,F54:I56,F61:O67,C73:C76,C80:E80,C83:E86,F91:I95,F102:Q109,F114:AA143,F145:AA154,F160:AM165,F170:O175,F180:Q182,F190:Q191,F197:S198,F204:W204,C208:D211)</f>
        <v>169</v>
      </c>
      <c r="B256" s="470">
        <f>SUM(DF13:DY13,CG19:CN211)</f>
        <v>0</v>
      </c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471"/>
      <c r="BN256" s="471"/>
      <c r="BO256" s="471"/>
      <c r="BP256" s="471"/>
      <c r="BQ256" s="471"/>
      <c r="BR256" s="471"/>
      <c r="BS256" s="471"/>
      <c r="BT256" s="471"/>
      <c r="BU256" s="471"/>
      <c r="BV256" s="471"/>
      <c r="BW256" s="471"/>
      <c r="BX256" s="471"/>
      <c r="BY256" s="471"/>
      <c r="BZ256" s="471"/>
      <c r="CA256" s="471"/>
      <c r="CB256" s="471"/>
      <c r="CC256" s="471"/>
      <c r="CD256" s="471"/>
      <c r="CE256" s="471"/>
      <c r="CF256" s="471"/>
      <c r="CG256" s="471"/>
      <c r="CH256" s="471"/>
      <c r="CI256" s="471"/>
      <c r="CJ256" s="471"/>
      <c r="CK256" s="471"/>
      <c r="CL256" s="471"/>
      <c r="CM256" s="471"/>
      <c r="CN256" s="471"/>
      <c r="CO256" s="471"/>
      <c r="CP256" s="471"/>
      <c r="CQ256" s="471"/>
      <c r="CR256" s="471"/>
      <c r="CS256" s="471"/>
      <c r="CT256" s="471"/>
      <c r="CU256" s="471"/>
      <c r="CV256" s="471"/>
      <c r="CW256" s="471"/>
      <c r="CX256" s="471"/>
      <c r="CY256" s="471"/>
      <c r="CZ256" s="471"/>
      <c r="DA256" s="471"/>
      <c r="DB256" s="471"/>
      <c r="DC256" s="471"/>
      <c r="DD256" s="471"/>
      <c r="DE256" s="471"/>
      <c r="DF256" s="471"/>
      <c r="DG256" s="471"/>
      <c r="DH256" s="471"/>
      <c r="DI256" s="471"/>
      <c r="DJ256" s="471"/>
      <c r="DK256" s="471"/>
      <c r="DL256" s="471"/>
      <c r="DM256" s="471"/>
      <c r="DN256" s="471"/>
      <c r="DO256" s="471"/>
      <c r="DP256" s="471"/>
      <c r="DQ256" s="471"/>
      <c r="DR256" s="471"/>
      <c r="DS256" s="471"/>
      <c r="DT256" s="471"/>
      <c r="DU256" s="471"/>
      <c r="DV256" s="471"/>
      <c r="DW256" s="471"/>
      <c r="DX256" s="471"/>
      <c r="DY256" s="471"/>
      <c r="DZ256" s="471"/>
    </row>
    <row r="257" hidden="1" x14ac:dyDescent="0.25"/>
  </sheetData>
  <mergeCells count="248">
    <mergeCell ref="A216:B216"/>
    <mergeCell ref="A217:B217"/>
    <mergeCell ref="A218:B218"/>
    <mergeCell ref="A219:B219"/>
    <mergeCell ref="A220:B220"/>
    <mergeCell ref="A210:B210"/>
    <mergeCell ref="A211:B211"/>
    <mergeCell ref="A213:B215"/>
    <mergeCell ref="C213:E213"/>
    <mergeCell ref="C214:C215"/>
    <mergeCell ref="D214:E214"/>
    <mergeCell ref="A204:B204"/>
    <mergeCell ref="A206:B207"/>
    <mergeCell ref="C206:D206"/>
    <mergeCell ref="A208:B208"/>
    <mergeCell ref="A209:B209"/>
    <mergeCell ref="R201:S202"/>
    <mergeCell ref="T201:W201"/>
    <mergeCell ref="F202:G202"/>
    <mergeCell ref="H202:I202"/>
    <mergeCell ref="J202:K202"/>
    <mergeCell ref="L202:M202"/>
    <mergeCell ref="N202:O202"/>
    <mergeCell ref="T202:T203"/>
    <mergeCell ref="U202:U203"/>
    <mergeCell ref="V202:V203"/>
    <mergeCell ref="A197:A198"/>
    <mergeCell ref="A199:B199"/>
    <mergeCell ref="A201:B203"/>
    <mergeCell ref="C201:E202"/>
    <mergeCell ref="F201:O201"/>
    <mergeCell ref="P201:Q202"/>
    <mergeCell ref="AD194:A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W202:W203"/>
    <mergeCell ref="A190:B190"/>
    <mergeCell ref="A191:B191"/>
    <mergeCell ref="A192:B192"/>
    <mergeCell ref="A194:B196"/>
    <mergeCell ref="C194:E195"/>
    <mergeCell ref="F194:AC194"/>
    <mergeCell ref="X195:Y195"/>
    <mergeCell ref="Z195:AA195"/>
    <mergeCell ref="AB195:AC195"/>
    <mergeCell ref="A184:B184"/>
    <mergeCell ref="A187:B189"/>
    <mergeCell ref="C187:E188"/>
    <mergeCell ref="F187:Q187"/>
    <mergeCell ref="F188:G188"/>
    <mergeCell ref="H188:I188"/>
    <mergeCell ref="J188:K188"/>
    <mergeCell ref="L188:M188"/>
    <mergeCell ref="N188:O188"/>
    <mergeCell ref="P188:Q188"/>
    <mergeCell ref="N178:O178"/>
    <mergeCell ref="P178:Q178"/>
    <mergeCell ref="A180:B180"/>
    <mergeCell ref="A181:B181"/>
    <mergeCell ref="A182:B182"/>
    <mergeCell ref="A183:B183"/>
    <mergeCell ref="A170:A172"/>
    <mergeCell ref="A173:A175"/>
    <mergeCell ref="A176:O176"/>
    <mergeCell ref="A177:B179"/>
    <mergeCell ref="C177:E178"/>
    <mergeCell ref="F177:Q177"/>
    <mergeCell ref="F178:G178"/>
    <mergeCell ref="H178:I178"/>
    <mergeCell ref="J178:K178"/>
    <mergeCell ref="L178:M178"/>
    <mergeCell ref="A160:A162"/>
    <mergeCell ref="R158:S158"/>
    <mergeCell ref="T158:U158"/>
    <mergeCell ref="V158:W158"/>
    <mergeCell ref="X158:Y158"/>
    <mergeCell ref="Z158:AA158"/>
    <mergeCell ref="AB158:AC158"/>
    <mergeCell ref="A163:A165"/>
    <mergeCell ref="A167:A169"/>
    <mergeCell ref="B167:B169"/>
    <mergeCell ref="C167:E168"/>
    <mergeCell ref="F167:O167"/>
    <mergeCell ref="F168:G168"/>
    <mergeCell ref="H168:I168"/>
    <mergeCell ref="J168:K168"/>
    <mergeCell ref="L168:M168"/>
    <mergeCell ref="N168:O168"/>
    <mergeCell ref="A155:B155"/>
    <mergeCell ref="A157:B159"/>
    <mergeCell ref="C157:E158"/>
    <mergeCell ref="F157:AM157"/>
    <mergeCell ref="F158:G158"/>
    <mergeCell ref="H158:I158"/>
    <mergeCell ref="J158:K158"/>
    <mergeCell ref="L158:M158"/>
    <mergeCell ref="N158:O158"/>
    <mergeCell ref="P158:Q158"/>
    <mergeCell ref="AD158:AE158"/>
    <mergeCell ref="AF158:AG158"/>
    <mergeCell ref="AH158:AI158"/>
    <mergeCell ref="AJ158:AK158"/>
    <mergeCell ref="AL158:AM158"/>
    <mergeCell ref="A129:A133"/>
    <mergeCell ref="A134:A138"/>
    <mergeCell ref="A139:A143"/>
    <mergeCell ref="A144:B144"/>
    <mergeCell ref="A145:A149"/>
    <mergeCell ref="A150:A154"/>
    <mergeCell ref="V112:W112"/>
    <mergeCell ref="X112:Y112"/>
    <mergeCell ref="Z112:AA112"/>
    <mergeCell ref="A114:A118"/>
    <mergeCell ref="A119:A123"/>
    <mergeCell ref="A124:A128"/>
    <mergeCell ref="C111:E112"/>
    <mergeCell ref="F111:AA111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A103:B103"/>
    <mergeCell ref="A104:B104"/>
    <mergeCell ref="A105:B105"/>
    <mergeCell ref="A106:B106"/>
    <mergeCell ref="A107:A109"/>
    <mergeCell ref="A111:A113"/>
    <mergeCell ref="B111:B113"/>
    <mergeCell ref="N99:O99"/>
    <mergeCell ref="P99:Q99"/>
    <mergeCell ref="R99:S99"/>
    <mergeCell ref="T99:U99"/>
    <mergeCell ref="A101:B101"/>
    <mergeCell ref="A102:B102"/>
    <mergeCell ref="A95:B95"/>
    <mergeCell ref="A96:P96"/>
    <mergeCell ref="A97:Q97"/>
    <mergeCell ref="A98:B100"/>
    <mergeCell ref="C98:E99"/>
    <mergeCell ref="F98:U98"/>
    <mergeCell ref="F99:G99"/>
    <mergeCell ref="H99:I99"/>
    <mergeCell ref="J99:K99"/>
    <mergeCell ref="L99:M99"/>
    <mergeCell ref="H88:I88"/>
    <mergeCell ref="A90:B90"/>
    <mergeCell ref="A91:B91"/>
    <mergeCell ref="A92:B92"/>
    <mergeCell ref="A93:B93"/>
    <mergeCell ref="A94:B94"/>
    <mergeCell ref="A82:B82"/>
    <mergeCell ref="A83:A84"/>
    <mergeCell ref="A85:A86"/>
    <mergeCell ref="A88:B89"/>
    <mergeCell ref="C88:E88"/>
    <mergeCell ref="F88:G88"/>
    <mergeCell ref="A74:B74"/>
    <mergeCell ref="A75:B75"/>
    <mergeCell ref="A76:B76"/>
    <mergeCell ref="A78:B78"/>
    <mergeCell ref="A79:B79"/>
    <mergeCell ref="A80:B80"/>
    <mergeCell ref="A66:B66"/>
    <mergeCell ref="A67:B67"/>
    <mergeCell ref="A70:B71"/>
    <mergeCell ref="C70:C71"/>
    <mergeCell ref="A72:B72"/>
    <mergeCell ref="A73:B73"/>
    <mergeCell ref="N59:O59"/>
    <mergeCell ref="A61:B61"/>
    <mergeCell ref="A62:B62"/>
    <mergeCell ref="A63:B63"/>
    <mergeCell ref="A64:B64"/>
    <mergeCell ref="A65:B65"/>
    <mergeCell ref="A56:B56"/>
    <mergeCell ref="A58:B60"/>
    <mergeCell ref="C58:E59"/>
    <mergeCell ref="F58:O58"/>
    <mergeCell ref="P58:P60"/>
    <mergeCell ref="Q58:Q60"/>
    <mergeCell ref="F59:G59"/>
    <mergeCell ref="H59:I59"/>
    <mergeCell ref="J59:K59"/>
    <mergeCell ref="L59:M59"/>
    <mergeCell ref="F50:I50"/>
    <mergeCell ref="F51:G51"/>
    <mergeCell ref="H51:I51"/>
    <mergeCell ref="A53:B53"/>
    <mergeCell ref="A54:B54"/>
    <mergeCell ref="A55:B55"/>
    <mergeCell ref="A45:B45"/>
    <mergeCell ref="A46:B46"/>
    <mergeCell ref="A47:B47"/>
    <mergeCell ref="A48:B48"/>
    <mergeCell ref="A50:B52"/>
    <mergeCell ref="C50:E51"/>
    <mergeCell ref="A42:B44"/>
    <mergeCell ref="C42:E43"/>
    <mergeCell ref="F42:Q42"/>
    <mergeCell ref="F43:G43"/>
    <mergeCell ref="H43:I43"/>
    <mergeCell ref="J43:K43"/>
    <mergeCell ref="L43:M43"/>
    <mergeCell ref="N43:O43"/>
    <mergeCell ref="P43:Q43"/>
    <mergeCell ref="A19:B19"/>
    <mergeCell ref="A20:A23"/>
    <mergeCell ref="A24:A35"/>
    <mergeCell ref="A36:A37"/>
    <mergeCell ref="A38:A40"/>
    <mergeCell ref="A16:A18"/>
    <mergeCell ref="B16:B18"/>
    <mergeCell ref="C16:E17"/>
    <mergeCell ref="F16:Q16"/>
    <mergeCell ref="R16:R18"/>
    <mergeCell ref="F17:G17"/>
    <mergeCell ref="H17:I17"/>
    <mergeCell ref="J17:K17"/>
    <mergeCell ref="L17:M17"/>
    <mergeCell ref="N17:O17"/>
    <mergeCell ref="R10:S10"/>
    <mergeCell ref="T10:U10"/>
    <mergeCell ref="V10:W10"/>
    <mergeCell ref="P17:Q17"/>
    <mergeCell ref="X10:Y10"/>
    <mergeCell ref="A12:B12"/>
    <mergeCell ref="A13:A14"/>
    <mergeCell ref="A6:Y6"/>
    <mergeCell ref="A9:B11"/>
    <mergeCell ref="C9:E10"/>
    <mergeCell ref="F9:Y9"/>
    <mergeCell ref="F10:G10"/>
    <mergeCell ref="H10:I10"/>
    <mergeCell ref="J10:K10"/>
    <mergeCell ref="L10:M10"/>
    <mergeCell ref="N10:O10"/>
    <mergeCell ref="P10:Q10"/>
  </mergeCells>
  <dataValidations count="2">
    <dataValidation type="whole" allowBlank="1" showInputMessage="1" showErrorMessage="1" errorTitle="Error" error="Favor ingresar Números." sqref="F12:Y14 F19:R40 F45:Q48 F54:I56 F61:Q67 C73:C76 C79:F80 C83:F86 F91:I95 F101:U109 F114:AA154 F160:AM165 F170:O175 F180:Q183 F190:Q191 F197:AE198 F204:W204 C208:D211 C216:E220" xr:uid="{D82BFEA5-2940-4622-8E2C-B92B5CE093C6}">
      <formula1>0</formula1>
      <formula2>1E+29</formula2>
    </dataValidation>
    <dataValidation type="whole" allowBlank="1" showInputMessage="1" showErrorMessage="1" sqref="A194:E199 F194:F196 G195:AC196 AD196:AE196 F199:AE199" xr:uid="{E25FA98F-A544-417D-8A6A-5EA971E01178}">
      <formula1>0</formula1>
      <formula2>1E+29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2022-01-20T15:47:48Z</dcterms:modified>
</cp:coreProperties>
</file>