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D29797BE-D76D-4340-ADC6-1A30669B44DF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J131" i="12" l="1"/>
  <c r="CI131" i="12"/>
  <c r="CH131" i="12"/>
  <c r="CG131" i="12"/>
  <c r="CD131" i="12"/>
  <c r="CC131" i="12"/>
  <c r="CB131" i="12"/>
  <c r="CA131" i="12"/>
  <c r="I131" i="12" s="1"/>
  <c r="CJ127" i="12"/>
  <c r="CI127" i="12"/>
  <c r="CH127" i="12"/>
  <c r="CG127" i="12"/>
  <c r="CD127" i="12"/>
  <c r="CC127" i="12"/>
  <c r="CB127" i="12"/>
  <c r="N127" i="12" s="1"/>
  <c r="CA127" i="12"/>
  <c r="B123" i="12"/>
  <c r="B122" i="12"/>
  <c r="B118" i="12"/>
  <c r="B117" i="12"/>
  <c r="CG110" i="12"/>
  <c r="CA110" i="12"/>
  <c r="M110" i="12" s="1"/>
  <c r="D110" i="12"/>
  <c r="CG109" i="12"/>
  <c r="CA109" i="12"/>
  <c r="M109" i="12" s="1"/>
  <c r="D109" i="12"/>
  <c r="CG108" i="12"/>
  <c r="CA108" i="12"/>
  <c r="M108" i="12" s="1"/>
  <c r="D108" i="12"/>
  <c r="CG107" i="12"/>
  <c r="CA107" i="12"/>
  <c r="M107" i="12" s="1"/>
  <c r="D107" i="12"/>
  <c r="CG106" i="12"/>
  <c r="CA106" i="12"/>
  <c r="M106" i="12" s="1"/>
  <c r="D106" i="12"/>
  <c r="CG105" i="12"/>
  <c r="CA105" i="12"/>
  <c r="M105" i="12" s="1"/>
  <c r="D105" i="12"/>
  <c r="CG104" i="12"/>
  <c r="CA104" i="12"/>
  <c r="M104" i="12" s="1"/>
  <c r="D104" i="12"/>
  <c r="CG103" i="12"/>
  <c r="CA103" i="12"/>
  <c r="M103" i="12" s="1"/>
  <c r="D103" i="12"/>
  <c r="CG102" i="12"/>
  <c r="CA102" i="12"/>
  <c r="M102" i="12" s="1"/>
  <c r="D102" i="12"/>
  <c r="E98" i="12"/>
  <c r="CG98" i="12" s="1"/>
  <c r="CA98" i="12" s="1"/>
  <c r="AA98" i="12" s="1"/>
  <c r="E97" i="12"/>
  <c r="CG97" i="12" s="1"/>
  <c r="CA97" i="12" s="1"/>
  <c r="AA97" i="12" s="1"/>
  <c r="E96" i="12"/>
  <c r="CG96" i="12" s="1"/>
  <c r="CA96" i="12" s="1"/>
  <c r="AA96" i="12" s="1"/>
  <c r="H81" i="12"/>
  <c r="G81" i="12"/>
  <c r="F81" i="12"/>
  <c r="E81" i="12"/>
  <c r="D81" i="12" s="1"/>
  <c r="D80" i="12"/>
  <c r="D79" i="12"/>
  <c r="D78" i="12"/>
  <c r="D77" i="12"/>
  <c r="I74" i="12"/>
  <c r="H74" i="12"/>
  <c r="G74" i="12"/>
  <c r="F74" i="12"/>
  <c r="E74" i="12"/>
  <c r="D74" i="12" s="1"/>
  <c r="D73" i="12"/>
  <c r="CG72" i="12"/>
  <c r="CA72" i="12" s="1"/>
  <c r="J72" i="12" s="1"/>
  <c r="D72" i="12"/>
  <c r="D71" i="12"/>
  <c r="CG70" i="12"/>
  <c r="CA70" i="12" s="1"/>
  <c r="J70" i="12" s="1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CG44" i="12"/>
  <c r="CA44" i="12" s="1"/>
  <c r="J44" i="12"/>
  <c r="D44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0" i="12"/>
  <c r="CG73" i="12" s="1"/>
  <c r="CA73" i="12" s="1"/>
  <c r="J73" i="12" s="1"/>
  <c r="D39" i="12"/>
  <c r="D38" i="12"/>
  <c r="CG71" i="12" s="1"/>
  <c r="CA71" i="12" s="1"/>
  <c r="J71" i="12" s="1"/>
  <c r="D37" i="12"/>
  <c r="D36" i="12"/>
  <c r="CG69" i="12" s="1"/>
  <c r="CA69" i="12" s="1"/>
  <c r="J69" i="12" s="1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A5" i="12"/>
  <c r="A4" i="12"/>
  <c r="A3" i="12"/>
  <c r="A2" i="12"/>
  <c r="CG12" i="12" l="1"/>
  <c r="CG45" i="12"/>
  <c r="CA45" i="12" s="1"/>
  <c r="J45" i="12" s="1"/>
  <c r="CG14" i="12"/>
  <c r="CA14" i="12" s="1"/>
  <c r="AD14" i="12" s="1"/>
  <c r="CG47" i="12"/>
  <c r="CA47" i="12" s="1"/>
  <c r="J47" i="12" s="1"/>
  <c r="CG16" i="12"/>
  <c r="CA16" i="12" s="1"/>
  <c r="AD16" i="12" s="1"/>
  <c r="CG49" i="12"/>
  <c r="CA49" i="12" s="1"/>
  <c r="J49" i="12" s="1"/>
  <c r="CG18" i="12"/>
  <c r="CA18" i="12" s="1"/>
  <c r="AD18" i="12" s="1"/>
  <c r="CG51" i="12"/>
  <c r="CA51" i="12" s="1"/>
  <c r="J51" i="12" s="1"/>
  <c r="CG20" i="12"/>
  <c r="CA20" i="12" s="1"/>
  <c r="AD20" i="12" s="1"/>
  <c r="CG53" i="12"/>
  <c r="CA53" i="12" s="1"/>
  <c r="J53" i="12" s="1"/>
  <c r="CG22" i="12"/>
  <c r="CA22" i="12" s="1"/>
  <c r="AD22" i="12" s="1"/>
  <c r="CG55" i="12"/>
  <c r="CA55" i="12" s="1"/>
  <c r="J55" i="12" s="1"/>
  <c r="CG24" i="12"/>
  <c r="CA24" i="12" s="1"/>
  <c r="AD24" i="12" s="1"/>
  <c r="CG57" i="12"/>
  <c r="CA57" i="12" s="1"/>
  <c r="J57" i="12" s="1"/>
  <c r="CG26" i="12"/>
  <c r="CA26" i="12" s="1"/>
  <c r="AD26" i="12" s="1"/>
  <c r="CG59" i="12"/>
  <c r="CA59" i="12" s="1"/>
  <c r="J59" i="12" s="1"/>
  <c r="CG28" i="12"/>
  <c r="CA28" i="12" s="1"/>
  <c r="AD28" i="12" s="1"/>
  <c r="CG61" i="12"/>
  <c r="CA61" i="12" s="1"/>
  <c r="J61" i="12" s="1"/>
  <c r="CG30" i="12"/>
  <c r="CA30" i="12" s="1"/>
  <c r="AD30" i="12" s="1"/>
  <c r="CG63" i="12"/>
  <c r="CA63" i="12" s="1"/>
  <c r="J63" i="12" s="1"/>
  <c r="CG32" i="12"/>
  <c r="CA32" i="12" s="1"/>
  <c r="AD32" i="12" s="1"/>
  <c r="CG65" i="12"/>
  <c r="CA65" i="12" s="1"/>
  <c r="J65" i="12" s="1"/>
  <c r="CG34" i="12"/>
  <c r="CA34" i="12" s="1"/>
  <c r="AD34" i="12" s="1"/>
  <c r="CG67" i="12"/>
  <c r="CA67" i="12" s="1"/>
  <c r="J67" i="12" s="1"/>
  <c r="D41" i="12"/>
  <c r="A196" i="12" s="1"/>
  <c r="CG13" i="12"/>
  <c r="CA13" i="12" s="1"/>
  <c r="AD13" i="12" s="1"/>
  <c r="CG46" i="12"/>
  <c r="CA46" i="12" s="1"/>
  <c r="J46" i="12" s="1"/>
  <c r="CG15" i="12"/>
  <c r="CA15" i="12" s="1"/>
  <c r="AD15" i="12" s="1"/>
  <c r="CG48" i="12"/>
  <c r="CA48" i="12" s="1"/>
  <c r="J48" i="12" s="1"/>
  <c r="CG17" i="12"/>
  <c r="CA17" i="12" s="1"/>
  <c r="AD17" i="12" s="1"/>
  <c r="CG50" i="12"/>
  <c r="CA50" i="12" s="1"/>
  <c r="J50" i="12" s="1"/>
  <c r="CG19" i="12"/>
  <c r="CA19" i="12" s="1"/>
  <c r="AD19" i="12" s="1"/>
  <c r="CG52" i="12"/>
  <c r="CA52" i="12" s="1"/>
  <c r="J52" i="12" s="1"/>
  <c r="CG21" i="12"/>
  <c r="CA21" i="12" s="1"/>
  <c r="AD21" i="12" s="1"/>
  <c r="CG54" i="12"/>
  <c r="CA54" i="12" s="1"/>
  <c r="J54" i="12" s="1"/>
  <c r="CG23" i="12"/>
  <c r="CA23" i="12" s="1"/>
  <c r="AD23" i="12" s="1"/>
  <c r="CG56" i="12"/>
  <c r="CA56" i="12" s="1"/>
  <c r="J56" i="12" s="1"/>
  <c r="CG25" i="12"/>
  <c r="CA25" i="12" s="1"/>
  <c r="AD25" i="12" s="1"/>
  <c r="CG58" i="12"/>
  <c r="CA58" i="12" s="1"/>
  <c r="J58" i="12" s="1"/>
  <c r="CG27" i="12"/>
  <c r="CA27" i="12" s="1"/>
  <c r="AD27" i="12" s="1"/>
  <c r="CG60" i="12"/>
  <c r="CA60" i="12" s="1"/>
  <c r="J60" i="12" s="1"/>
  <c r="CG29" i="12"/>
  <c r="CA29" i="12" s="1"/>
  <c r="AD29" i="12" s="1"/>
  <c r="CG62" i="12"/>
  <c r="CA62" i="12" s="1"/>
  <c r="J62" i="12" s="1"/>
  <c r="CG31" i="12"/>
  <c r="CA31" i="12" s="1"/>
  <c r="AD31" i="12" s="1"/>
  <c r="CG64" i="12"/>
  <c r="CA64" i="12" s="1"/>
  <c r="J64" i="12" s="1"/>
  <c r="CG33" i="12"/>
  <c r="CA33" i="12" s="1"/>
  <c r="AD33" i="12" s="1"/>
  <c r="CG66" i="12"/>
  <c r="CA66" i="12" s="1"/>
  <c r="J66" i="12" s="1"/>
  <c r="CG35" i="12"/>
  <c r="CA35" i="12" s="1"/>
  <c r="AD35" i="12" s="1"/>
  <c r="CG68" i="12"/>
  <c r="CA68" i="12" s="1"/>
  <c r="J68" i="12" s="1"/>
  <c r="CJ131" i="11"/>
  <c r="CI131" i="11"/>
  <c r="CH131" i="11"/>
  <c r="CG131" i="11"/>
  <c r="CD131" i="11"/>
  <c r="CC131" i="11"/>
  <c r="CB131" i="11"/>
  <c r="CA131" i="11"/>
  <c r="I131" i="11" s="1"/>
  <c r="CJ127" i="11"/>
  <c r="CI127" i="11"/>
  <c r="CH127" i="11"/>
  <c r="CG127" i="11"/>
  <c r="CD127" i="11"/>
  <c r="CC127" i="11"/>
  <c r="CB127" i="11"/>
  <c r="CA127" i="11"/>
  <c r="B123" i="11"/>
  <c r="B122" i="11"/>
  <c r="B118" i="11"/>
  <c r="B117" i="11"/>
  <c r="CG110" i="11"/>
  <c r="CA110" i="11"/>
  <c r="M110" i="11" s="1"/>
  <c r="D110" i="11"/>
  <c r="CG109" i="11"/>
  <c r="CA109" i="11"/>
  <c r="M109" i="11" s="1"/>
  <c r="D109" i="11"/>
  <c r="CG108" i="11"/>
  <c r="CA108" i="11"/>
  <c r="M108" i="11" s="1"/>
  <c r="D108" i="11"/>
  <c r="CG107" i="11"/>
  <c r="CA107" i="11" s="1"/>
  <c r="M107" i="11" s="1"/>
  <c r="D107" i="11"/>
  <c r="CG106" i="11"/>
  <c r="CA106" i="11"/>
  <c r="M106" i="11" s="1"/>
  <c r="D106" i="11"/>
  <c r="CG105" i="11"/>
  <c r="CA105" i="11"/>
  <c r="M105" i="11" s="1"/>
  <c r="D105" i="11"/>
  <c r="CG104" i="11"/>
  <c r="CA104" i="11"/>
  <c r="M104" i="11" s="1"/>
  <c r="D104" i="11"/>
  <c r="CG103" i="11"/>
  <c r="CA103" i="11" s="1"/>
  <c r="M103" i="11" s="1"/>
  <c r="D103" i="11"/>
  <c r="CG102" i="11"/>
  <c r="CA102" i="11"/>
  <c r="M102" i="11" s="1"/>
  <c r="D102" i="11"/>
  <c r="CG98" i="11"/>
  <c r="CA98" i="11"/>
  <c r="AA98" i="11" s="1"/>
  <c r="E98" i="11"/>
  <c r="CG97" i="11"/>
  <c r="CA97" i="11"/>
  <c r="AA97" i="11" s="1"/>
  <c r="E97" i="11"/>
  <c r="CG96" i="11"/>
  <c r="CA96" i="11" s="1"/>
  <c r="AA96" i="11" s="1"/>
  <c r="E96" i="11"/>
  <c r="H81" i="11"/>
  <c r="G81" i="11"/>
  <c r="D81" i="11" s="1"/>
  <c r="F81" i="11"/>
  <c r="E81" i="11"/>
  <c r="D80" i="11"/>
  <c r="D79" i="11"/>
  <c r="D78" i="11"/>
  <c r="D77" i="11"/>
  <c r="I74" i="11"/>
  <c r="H74" i="11"/>
  <c r="G74" i="11"/>
  <c r="F74" i="11"/>
  <c r="E74" i="11"/>
  <c r="D74" i="11" s="1"/>
  <c r="D73" i="11"/>
  <c r="CG72" i="11"/>
  <c r="CA72" i="11"/>
  <c r="J72" i="11"/>
  <c r="D72" i="11"/>
  <c r="CA71" i="11"/>
  <c r="J71" i="11" s="1"/>
  <c r="D71" i="11"/>
  <c r="CA70" i="11"/>
  <c r="J70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CG44" i="11"/>
  <c r="CA44" i="11"/>
  <c r="J44" i="11"/>
  <c r="D44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D41" i="11" s="1"/>
  <c r="F41" i="11"/>
  <c r="E41" i="11"/>
  <c r="D40" i="11"/>
  <c r="CG73" i="11" s="1"/>
  <c r="CA73" i="11" s="1"/>
  <c r="J73" i="11" s="1"/>
  <c r="D39" i="11"/>
  <c r="D38" i="11"/>
  <c r="CG71" i="11" s="1"/>
  <c r="D37" i="11"/>
  <c r="CG70" i="11" s="1"/>
  <c r="D36" i="11"/>
  <c r="CG69" i="11" s="1"/>
  <c r="CA69" i="11" s="1"/>
  <c r="J69" i="11" s="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A5" i="11"/>
  <c r="A4" i="11"/>
  <c r="A3" i="11"/>
  <c r="A2" i="11"/>
  <c r="B196" i="12" l="1"/>
  <c r="CA12" i="12"/>
  <c r="AD12" i="12" s="1"/>
  <c r="CG15" i="11"/>
  <c r="CA15" i="11" s="1"/>
  <c r="AD15" i="11" s="1"/>
  <c r="CG48" i="11"/>
  <c r="CA48" i="11" s="1"/>
  <c r="J48" i="11" s="1"/>
  <c r="A196" i="11"/>
  <c r="CG14" i="11"/>
  <c r="CA14" i="11" s="1"/>
  <c r="AD14" i="11" s="1"/>
  <c r="CG47" i="11"/>
  <c r="CA47" i="11" s="1"/>
  <c r="J47" i="11" s="1"/>
  <c r="CG18" i="11"/>
  <c r="CA18" i="11" s="1"/>
  <c r="AD18" i="11" s="1"/>
  <c r="CG51" i="11"/>
  <c r="CA51" i="11" s="1"/>
  <c r="J51" i="11" s="1"/>
  <c r="CG20" i="11"/>
  <c r="CA20" i="11" s="1"/>
  <c r="AD20" i="11" s="1"/>
  <c r="CG53" i="11"/>
  <c r="CA53" i="11" s="1"/>
  <c r="J53" i="11" s="1"/>
  <c r="CG22" i="11"/>
  <c r="CA22" i="11" s="1"/>
  <c r="AD22" i="11" s="1"/>
  <c r="CG55" i="11"/>
  <c r="CA55" i="11" s="1"/>
  <c r="J55" i="11" s="1"/>
  <c r="CG24" i="11"/>
  <c r="CA24" i="11" s="1"/>
  <c r="AD24" i="11" s="1"/>
  <c r="CG57" i="11"/>
  <c r="CA57" i="11" s="1"/>
  <c r="J57" i="11" s="1"/>
  <c r="CG26" i="11"/>
  <c r="CA26" i="11" s="1"/>
  <c r="AD26" i="11" s="1"/>
  <c r="CG59" i="11"/>
  <c r="CA59" i="11" s="1"/>
  <c r="J59" i="11" s="1"/>
  <c r="CG28" i="11"/>
  <c r="CA28" i="11" s="1"/>
  <c r="AD28" i="11" s="1"/>
  <c r="CG61" i="11"/>
  <c r="CA61" i="11" s="1"/>
  <c r="J61" i="11" s="1"/>
  <c r="CG30" i="11"/>
  <c r="CA30" i="11" s="1"/>
  <c r="AD30" i="11" s="1"/>
  <c r="CG63" i="11"/>
  <c r="CA63" i="11" s="1"/>
  <c r="J63" i="11" s="1"/>
  <c r="CG32" i="11"/>
  <c r="CA32" i="11" s="1"/>
  <c r="AD32" i="11" s="1"/>
  <c r="CG65" i="11"/>
  <c r="CA65" i="11" s="1"/>
  <c r="J65" i="11" s="1"/>
  <c r="CG34" i="11"/>
  <c r="CA34" i="11" s="1"/>
  <c r="AD34" i="11" s="1"/>
  <c r="CG67" i="11"/>
  <c r="CA67" i="11" s="1"/>
  <c r="J67" i="11" s="1"/>
  <c r="CG13" i="11"/>
  <c r="CA13" i="11" s="1"/>
  <c r="AD13" i="11" s="1"/>
  <c r="CG46" i="11"/>
  <c r="CA46" i="11" s="1"/>
  <c r="J46" i="11" s="1"/>
  <c r="CG17" i="11"/>
  <c r="CA17" i="11" s="1"/>
  <c r="AD17" i="11" s="1"/>
  <c r="CG50" i="11"/>
  <c r="CA50" i="11" s="1"/>
  <c r="J50" i="11" s="1"/>
  <c r="CG12" i="11"/>
  <c r="CG45" i="11"/>
  <c r="CA45" i="11" s="1"/>
  <c r="J45" i="11" s="1"/>
  <c r="CG16" i="11"/>
  <c r="CA16" i="11" s="1"/>
  <c r="AD16" i="11" s="1"/>
  <c r="CG49" i="11"/>
  <c r="CA49" i="11" s="1"/>
  <c r="J49" i="11" s="1"/>
  <c r="CG19" i="11"/>
  <c r="CA19" i="11" s="1"/>
  <c r="AD19" i="11" s="1"/>
  <c r="CG52" i="11"/>
  <c r="CA52" i="11" s="1"/>
  <c r="J52" i="11" s="1"/>
  <c r="CG21" i="11"/>
  <c r="CA21" i="11" s="1"/>
  <c r="AD21" i="11" s="1"/>
  <c r="CG54" i="11"/>
  <c r="CA54" i="11" s="1"/>
  <c r="J54" i="11" s="1"/>
  <c r="CG23" i="11"/>
  <c r="CA23" i="11" s="1"/>
  <c r="AD23" i="11" s="1"/>
  <c r="CG56" i="11"/>
  <c r="CA56" i="11" s="1"/>
  <c r="J56" i="11" s="1"/>
  <c r="CG25" i="11"/>
  <c r="CA25" i="11" s="1"/>
  <c r="AD25" i="11" s="1"/>
  <c r="CG58" i="11"/>
  <c r="CA58" i="11" s="1"/>
  <c r="J58" i="11" s="1"/>
  <c r="CG27" i="11"/>
  <c r="CA27" i="11" s="1"/>
  <c r="AD27" i="11" s="1"/>
  <c r="CG60" i="11"/>
  <c r="CA60" i="11" s="1"/>
  <c r="J60" i="11" s="1"/>
  <c r="CG29" i="11"/>
  <c r="CA29" i="11" s="1"/>
  <c r="AD29" i="11" s="1"/>
  <c r="CG62" i="11"/>
  <c r="CA62" i="11" s="1"/>
  <c r="J62" i="11" s="1"/>
  <c r="CG31" i="11"/>
  <c r="CA31" i="11" s="1"/>
  <c r="AD31" i="11" s="1"/>
  <c r="CG64" i="11"/>
  <c r="CA64" i="11" s="1"/>
  <c r="J64" i="11" s="1"/>
  <c r="CG33" i="11"/>
  <c r="CA33" i="11" s="1"/>
  <c r="AD33" i="11" s="1"/>
  <c r="CG66" i="11"/>
  <c r="CA66" i="11" s="1"/>
  <c r="J66" i="11" s="1"/>
  <c r="CG35" i="11"/>
  <c r="CA35" i="11" s="1"/>
  <c r="AD35" i="11" s="1"/>
  <c r="CG68" i="11"/>
  <c r="CA68" i="11" s="1"/>
  <c r="J68" i="11" s="1"/>
  <c r="N127" i="11"/>
  <c r="CJ131" i="10"/>
  <c r="CI131" i="10"/>
  <c r="CH131" i="10"/>
  <c r="CG131" i="10"/>
  <c r="CD131" i="10"/>
  <c r="CC131" i="10"/>
  <c r="CB131" i="10"/>
  <c r="CA131" i="10"/>
  <c r="I131" i="10" s="1"/>
  <c r="CJ127" i="10"/>
  <c r="CI127" i="10"/>
  <c r="CH127" i="10"/>
  <c r="CG127" i="10"/>
  <c r="CD127" i="10"/>
  <c r="CC127" i="10"/>
  <c r="CB127" i="10"/>
  <c r="N127" i="10" s="1"/>
  <c r="CA127" i="10"/>
  <c r="B123" i="10"/>
  <c r="B122" i="10"/>
  <c r="B118" i="10"/>
  <c r="B117" i="10"/>
  <c r="CG110" i="10"/>
  <c r="CA110" i="10"/>
  <c r="M110" i="10" s="1"/>
  <c r="D110" i="10"/>
  <c r="CG109" i="10"/>
  <c r="CA109" i="10"/>
  <c r="M109" i="10" s="1"/>
  <c r="D109" i="10"/>
  <c r="CG108" i="10"/>
  <c r="CA108" i="10"/>
  <c r="M108" i="10" s="1"/>
  <c r="D108" i="10"/>
  <c r="CG107" i="10"/>
  <c r="CA107" i="10"/>
  <c r="M107" i="10" s="1"/>
  <c r="D107" i="10"/>
  <c r="CG106" i="10"/>
  <c r="CA106" i="10"/>
  <c r="M106" i="10" s="1"/>
  <c r="D106" i="10"/>
  <c r="CG105" i="10"/>
  <c r="CA105" i="10"/>
  <c r="M105" i="10" s="1"/>
  <c r="D105" i="10"/>
  <c r="CG104" i="10"/>
  <c r="CA104" i="10"/>
  <c r="M104" i="10" s="1"/>
  <c r="D104" i="10"/>
  <c r="CG103" i="10"/>
  <c r="CA103" i="10"/>
  <c r="M103" i="10" s="1"/>
  <c r="D103" i="10"/>
  <c r="CG102" i="10"/>
  <c r="CA102" i="10"/>
  <c r="M102" i="10" s="1"/>
  <c r="D102" i="10"/>
  <c r="E98" i="10"/>
  <c r="CG98" i="10" s="1"/>
  <c r="CA98" i="10" s="1"/>
  <c r="AA98" i="10" s="1"/>
  <c r="E97" i="10"/>
  <c r="CG97" i="10" s="1"/>
  <c r="CA97" i="10" s="1"/>
  <c r="AA97" i="10" s="1"/>
  <c r="E96" i="10"/>
  <c r="CG96" i="10" s="1"/>
  <c r="CA96" i="10" s="1"/>
  <c r="AA96" i="10" s="1"/>
  <c r="H81" i="10"/>
  <c r="G81" i="10"/>
  <c r="F81" i="10"/>
  <c r="E81" i="10"/>
  <c r="D81" i="10" s="1"/>
  <c r="D80" i="10"/>
  <c r="D79" i="10"/>
  <c r="D78" i="10"/>
  <c r="D77" i="10"/>
  <c r="I74" i="10"/>
  <c r="H74" i="10"/>
  <c r="G74" i="10"/>
  <c r="F74" i="10"/>
  <c r="E74" i="10"/>
  <c r="D74" i="10" s="1"/>
  <c r="D73" i="10"/>
  <c r="CG72" i="10"/>
  <c r="CA72" i="10" s="1"/>
  <c r="J72" i="10" s="1"/>
  <c r="D72" i="10"/>
  <c r="D71" i="10"/>
  <c r="CG70" i="10"/>
  <c r="CA70" i="10" s="1"/>
  <c r="J70" i="10" s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CG44" i="10"/>
  <c r="CA44" i="10" s="1"/>
  <c r="J44" i="10"/>
  <c r="D44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0" i="10"/>
  <c r="CG73" i="10" s="1"/>
  <c r="CA73" i="10" s="1"/>
  <c r="J73" i="10" s="1"/>
  <c r="D39" i="10"/>
  <c r="D38" i="10"/>
  <c r="CG71" i="10" s="1"/>
  <c r="CA71" i="10" s="1"/>
  <c r="J71" i="10" s="1"/>
  <c r="D37" i="10"/>
  <c r="D36" i="10"/>
  <c r="CG69" i="10" s="1"/>
  <c r="CA69" i="10" s="1"/>
  <c r="J69" i="10" s="1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A5" i="10"/>
  <c r="A4" i="10"/>
  <c r="A3" i="10"/>
  <c r="A2" i="10"/>
  <c r="B196" i="11" l="1"/>
  <c r="CA12" i="11"/>
  <c r="AD12" i="11" s="1"/>
  <c r="CG12" i="10"/>
  <c r="CG45" i="10"/>
  <c r="CA45" i="10" s="1"/>
  <c r="J45" i="10" s="1"/>
  <c r="CG14" i="10"/>
  <c r="CA14" i="10" s="1"/>
  <c r="AD14" i="10" s="1"/>
  <c r="CG47" i="10"/>
  <c r="CA47" i="10" s="1"/>
  <c r="J47" i="10" s="1"/>
  <c r="CG16" i="10"/>
  <c r="CA16" i="10" s="1"/>
  <c r="AD16" i="10" s="1"/>
  <c r="CG49" i="10"/>
  <c r="CA49" i="10" s="1"/>
  <c r="J49" i="10" s="1"/>
  <c r="CG18" i="10"/>
  <c r="CA18" i="10" s="1"/>
  <c r="AD18" i="10" s="1"/>
  <c r="CG51" i="10"/>
  <c r="CA51" i="10" s="1"/>
  <c r="J51" i="10" s="1"/>
  <c r="CG20" i="10"/>
  <c r="CA20" i="10" s="1"/>
  <c r="AD20" i="10" s="1"/>
  <c r="CG53" i="10"/>
  <c r="CA53" i="10" s="1"/>
  <c r="J53" i="10" s="1"/>
  <c r="CG22" i="10"/>
  <c r="CA22" i="10" s="1"/>
  <c r="AD22" i="10" s="1"/>
  <c r="CG55" i="10"/>
  <c r="CA55" i="10" s="1"/>
  <c r="J55" i="10" s="1"/>
  <c r="CG24" i="10"/>
  <c r="CA24" i="10" s="1"/>
  <c r="AD24" i="10" s="1"/>
  <c r="CG57" i="10"/>
  <c r="CA57" i="10" s="1"/>
  <c r="J57" i="10" s="1"/>
  <c r="CG26" i="10"/>
  <c r="CA26" i="10" s="1"/>
  <c r="AD26" i="10" s="1"/>
  <c r="CG59" i="10"/>
  <c r="CA59" i="10" s="1"/>
  <c r="J59" i="10" s="1"/>
  <c r="CG28" i="10"/>
  <c r="CA28" i="10" s="1"/>
  <c r="AD28" i="10" s="1"/>
  <c r="CG61" i="10"/>
  <c r="CA61" i="10" s="1"/>
  <c r="J61" i="10" s="1"/>
  <c r="CG30" i="10"/>
  <c r="CA30" i="10" s="1"/>
  <c r="AD30" i="10" s="1"/>
  <c r="CG63" i="10"/>
  <c r="CA63" i="10" s="1"/>
  <c r="J63" i="10" s="1"/>
  <c r="CG32" i="10"/>
  <c r="CA32" i="10" s="1"/>
  <c r="AD32" i="10" s="1"/>
  <c r="CG65" i="10"/>
  <c r="CA65" i="10" s="1"/>
  <c r="J65" i="10" s="1"/>
  <c r="CG34" i="10"/>
  <c r="CA34" i="10" s="1"/>
  <c r="AD34" i="10" s="1"/>
  <c r="CG67" i="10"/>
  <c r="CA67" i="10" s="1"/>
  <c r="J67" i="10" s="1"/>
  <c r="D41" i="10"/>
  <c r="A196" i="10" s="1"/>
  <c r="CG13" i="10"/>
  <c r="CA13" i="10" s="1"/>
  <c r="AD13" i="10" s="1"/>
  <c r="CG46" i="10"/>
  <c r="CA46" i="10" s="1"/>
  <c r="J46" i="10" s="1"/>
  <c r="CG15" i="10"/>
  <c r="CA15" i="10" s="1"/>
  <c r="AD15" i="10" s="1"/>
  <c r="CG48" i="10"/>
  <c r="CA48" i="10" s="1"/>
  <c r="J48" i="10" s="1"/>
  <c r="CG17" i="10"/>
  <c r="CA17" i="10" s="1"/>
  <c r="AD17" i="10" s="1"/>
  <c r="CG50" i="10"/>
  <c r="CA50" i="10" s="1"/>
  <c r="J50" i="10" s="1"/>
  <c r="CG19" i="10"/>
  <c r="CA19" i="10" s="1"/>
  <c r="AD19" i="10" s="1"/>
  <c r="CG52" i="10"/>
  <c r="CA52" i="10" s="1"/>
  <c r="J52" i="10" s="1"/>
  <c r="CG21" i="10"/>
  <c r="CA21" i="10" s="1"/>
  <c r="AD21" i="10" s="1"/>
  <c r="CG54" i="10"/>
  <c r="CA54" i="10" s="1"/>
  <c r="J54" i="10" s="1"/>
  <c r="CG23" i="10"/>
  <c r="CA23" i="10" s="1"/>
  <c r="AD23" i="10" s="1"/>
  <c r="CG56" i="10"/>
  <c r="CA56" i="10" s="1"/>
  <c r="J56" i="10" s="1"/>
  <c r="CG25" i="10"/>
  <c r="CA25" i="10" s="1"/>
  <c r="AD25" i="10" s="1"/>
  <c r="CG58" i="10"/>
  <c r="CA58" i="10" s="1"/>
  <c r="J58" i="10" s="1"/>
  <c r="CG27" i="10"/>
  <c r="CA27" i="10" s="1"/>
  <c r="AD27" i="10" s="1"/>
  <c r="CG60" i="10"/>
  <c r="CA60" i="10" s="1"/>
  <c r="J60" i="10" s="1"/>
  <c r="CG29" i="10"/>
  <c r="CA29" i="10" s="1"/>
  <c r="AD29" i="10" s="1"/>
  <c r="CG62" i="10"/>
  <c r="CA62" i="10" s="1"/>
  <c r="J62" i="10" s="1"/>
  <c r="CG31" i="10"/>
  <c r="CA31" i="10" s="1"/>
  <c r="AD31" i="10" s="1"/>
  <c r="CG64" i="10"/>
  <c r="CA64" i="10" s="1"/>
  <c r="J64" i="10" s="1"/>
  <c r="CG33" i="10"/>
  <c r="CA33" i="10" s="1"/>
  <c r="AD33" i="10" s="1"/>
  <c r="CG66" i="10"/>
  <c r="CA66" i="10" s="1"/>
  <c r="J66" i="10" s="1"/>
  <c r="CG35" i="10"/>
  <c r="CA35" i="10" s="1"/>
  <c r="AD35" i="10" s="1"/>
  <c r="CG68" i="10"/>
  <c r="CA68" i="10" s="1"/>
  <c r="J68" i="10" s="1"/>
  <c r="CJ131" i="9"/>
  <c r="CI131" i="9"/>
  <c r="CH131" i="9"/>
  <c r="CG131" i="9"/>
  <c r="CD131" i="9"/>
  <c r="CC131" i="9"/>
  <c r="CB131" i="9"/>
  <c r="I131" i="9" s="1"/>
  <c r="CA131" i="9"/>
  <c r="CJ127" i="9"/>
  <c r="CI127" i="9"/>
  <c r="CH127" i="9"/>
  <c r="CG127" i="9"/>
  <c r="CD127" i="9"/>
  <c r="CC127" i="9"/>
  <c r="N127" i="9" s="1"/>
  <c r="CB127" i="9"/>
  <c r="CA127" i="9"/>
  <c r="B123" i="9"/>
  <c r="B122" i="9"/>
  <c r="B118" i="9"/>
  <c r="B117" i="9"/>
  <c r="CG110" i="9"/>
  <c r="CA110" i="9" s="1"/>
  <c r="M110" i="9" s="1"/>
  <c r="D110" i="9"/>
  <c r="CG109" i="9"/>
  <c r="CA109" i="9" s="1"/>
  <c r="M109" i="9" s="1"/>
  <c r="D109" i="9"/>
  <c r="CG108" i="9"/>
  <c r="CA108" i="9" s="1"/>
  <c r="M108" i="9" s="1"/>
  <c r="D108" i="9"/>
  <c r="CG107" i="9"/>
  <c r="CA107" i="9" s="1"/>
  <c r="M107" i="9" s="1"/>
  <c r="D107" i="9"/>
  <c r="CG106" i="9"/>
  <c r="CA106" i="9" s="1"/>
  <c r="M106" i="9" s="1"/>
  <c r="D106" i="9"/>
  <c r="CG105" i="9"/>
  <c r="CA105" i="9" s="1"/>
  <c r="M105" i="9" s="1"/>
  <c r="D105" i="9"/>
  <c r="CG104" i="9"/>
  <c r="CA104" i="9" s="1"/>
  <c r="M104" i="9" s="1"/>
  <c r="D104" i="9"/>
  <c r="CG103" i="9"/>
  <c r="CA103" i="9" s="1"/>
  <c r="M103" i="9" s="1"/>
  <c r="D103" i="9"/>
  <c r="CG102" i="9"/>
  <c r="CA102" i="9" s="1"/>
  <c r="M102" i="9" s="1"/>
  <c r="D102" i="9"/>
  <c r="CG98" i="9"/>
  <c r="CA98" i="9" s="1"/>
  <c r="AA98" i="9" s="1"/>
  <c r="E98" i="9"/>
  <c r="CG97" i="9"/>
  <c r="CA97" i="9" s="1"/>
  <c r="AA97" i="9" s="1"/>
  <c r="E97" i="9"/>
  <c r="CG96" i="9"/>
  <c r="CA96" i="9" s="1"/>
  <c r="AA96" i="9" s="1"/>
  <c r="E96" i="9"/>
  <c r="H81" i="9"/>
  <c r="G81" i="9"/>
  <c r="F81" i="9"/>
  <c r="E81" i="9"/>
  <c r="D81" i="9"/>
  <c r="D80" i="9"/>
  <c r="D79" i="9"/>
  <c r="D78" i="9"/>
  <c r="D77" i="9"/>
  <c r="I74" i="9"/>
  <c r="H74" i="9"/>
  <c r="G74" i="9"/>
  <c r="F74" i="9"/>
  <c r="D74" i="9" s="1"/>
  <c r="E74" i="9"/>
  <c r="CG73" i="9"/>
  <c r="CA73" i="9"/>
  <c r="J73" i="9" s="1"/>
  <c r="D73" i="9"/>
  <c r="CG72" i="9"/>
  <c r="CA72" i="9"/>
  <c r="J72" i="9" s="1"/>
  <c r="D72" i="9"/>
  <c r="D71" i="9"/>
  <c r="D70" i="9"/>
  <c r="CG69" i="9"/>
  <c r="CA69" i="9"/>
  <c r="J69" i="9" s="1"/>
  <c r="D69" i="9"/>
  <c r="CG68" i="9"/>
  <c r="CA68" i="9"/>
  <c r="J68" i="9" s="1"/>
  <c r="D68" i="9"/>
  <c r="CG67" i="9"/>
  <c r="CA67" i="9"/>
  <c r="J67" i="9" s="1"/>
  <c r="D67" i="9"/>
  <c r="CG66" i="9"/>
  <c r="CA66" i="9"/>
  <c r="J66" i="9" s="1"/>
  <c r="D66" i="9"/>
  <c r="CG65" i="9"/>
  <c r="CA65" i="9"/>
  <c r="J65" i="9" s="1"/>
  <c r="D65" i="9"/>
  <c r="CG64" i="9"/>
  <c r="CA64" i="9"/>
  <c r="J64" i="9" s="1"/>
  <c r="D64" i="9"/>
  <c r="CG63" i="9"/>
  <c r="CA63" i="9"/>
  <c r="J63" i="9" s="1"/>
  <c r="D63" i="9"/>
  <c r="CG62" i="9"/>
  <c r="CA62" i="9"/>
  <c r="J62" i="9" s="1"/>
  <c r="D62" i="9"/>
  <c r="CG61" i="9"/>
  <c r="CA61" i="9"/>
  <c r="J61" i="9" s="1"/>
  <c r="D61" i="9"/>
  <c r="CG60" i="9"/>
  <c r="CA60" i="9"/>
  <c r="J60" i="9" s="1"/>
  <c r="D60" i="9"/>
  <c r="CG59" i="9"/>
  <c r="CA59" i="9"/>
  <c r="J59" i="9" s="1"/>
  <c r="D59" i="9"/>
  <c r="CG58" i="9"/>
  <c r="CA58" i="9"/>
  <c r="J58" i="9" s="1"/>
  <c r="D58" i="9"/>
  <c r="CG57" i="9"/>
  <c r="CA57" i="9"/>
  <c r="J57" i="9" s="1"/>
  <c r="D57" i="9"/>
  <c r="CG56" i="9"/>
  <c r="CA56" i="9"/>
  <c r="J56" i="9" s="1"/>
  <c r="D56" i="9"/>
  <c r="CG55" i="9"/>
  <c r="CA55" i="9"/>
  <c r="J55" i="9" s="1"/>
  <c r="D55" i="9"/>
  <c r="CG54" i="9"/>
  <c r="CA54" i="9"/>
  <c r="J54" i="9" s="1"/>
  <c r="D54" i="9"/>
  <c r="CG53" i="9"/>
  <c r="CA53" i="9"/>
  <c r="J53" i="9" s="1"/>
  <c r="D53" i="9"/>
  <c r="CG52" i="9"/>
  <c r="CA52" i="9"/>
  <c r="J52" i="9" s="1"/>
  <c r="D52" i="9"/>
  <c r="CG51" i="9"/>
  <c r="CA51" i="9"/>
  <c r="J51" i="9" s="1"/>
  <c r="D51" i="9"/>
  <c r="CG50" i="9"/>
  <c r="CA50" i="9"/>
  <c r="J50" i="9" s="1"/>
  <c r="D50" i="9"/>
  <c r="CG49" i="9"/>
  <c r="CA49" i="9"/>
  <c r="J49" i="9" s="1"/>
  <c r="D49" i="9"/>
  <c r="CG48" i="9"/>
  <c r="CA48" i="9"/>
  <c r="J48" i="9" s="1"/>
  <c r="D48" i="9"/>
  <c r="CG47" i="9"/>
  <c r="CA47" i="9"/>
  <c r="J47" i="9" s="1"/>
  <c r="D47" i="9"/>
  <c r="CG46" i="9"/>
  <c r="CA46" i="9"/>
  <c r="J46" i="9" s="1"/>
  <c r="D46" i="9"/>
  <c r="CG45" i="9"/>
  <c r="CA45" i="9"/>
  <c r="J45" i="9" s="1"/>
  <c r="D45" i="9"/>
  <c r="CG44" i="9"/>
  <c r="CA44" i="9"/>
  <c r="J44" i="9" s="1"/>
  <c r="D44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196" i="9" s="1"/>
  <c r="D40" i="9"/>
  <c r="D39" i="9"/>
  <c r="D38" i="9"/>
  <c r="CG71" i="9" s="1"/>
  <c r="CA71" i="9" s="1"/>
  <c r="J71" i="9" s="1"/>
  <c r="D37" i="9"/>
  <c r="CG70" i="9" s="1"/>
  <c r="D36" i="9"/>
  <c r="CG35" i="9"/>
  <c r="CA35" i="9"/>
  <c r="AD35" i="9"/>
  <c r="D35" i="9"/>
  <c r="CG34" i="9"/>
  <c r="CA34" i="9"/>
  <c r="AD34" i="9"/>
  <c r="D34" i="9"/>
  <c r="CG33" i="9"/>
  <c r="CA33" i="9"/>
  <c r="AD33" i="9"/>
  <c r="D33" i="9"/>
  <c r="CG32" i="9"/>
  <c r="CA32" i="9"/>
  <c r="AD32" i="9"/>
  <c r="D32" i="9"/>
  <c r="CG31" i="9"/>
  <c r="CA31" i="9"/>
  <c r="AD31" i="9"/>
  <c r="D31" i="9"/>
  <c r="CG30" i="9"/>
  <c r="CA30" i="9"/>
  <c r="AD30" i="9"/>
  <c r="D30" i="9"/>
  <c r="CG29" i="9"/>
  <c r="CA29" i="9"/>
  <c r="AD29" i="9"/>
  <c r="D29" i="9"/>
  <c r="CG28" i="9"/>
  <c r="CA28" i="9"/>
  <c r="AD28" i="9"/>
  <c r="D28" i="9"/>
  <c r="CG27" i="9"/>
  <c r="CA27" i="9"/>
  <c r="AD27" i="9"/>
  <c r="D27" i="9"/>
  <c r="CG26" i="9"/>
  <c r="CA26" i="9"/>
  <c r="AD26" i="9"/>
  <c r="D26" i="9"/>
  <c r="CG25" i="9"/>
  <c r="CA25" i="9"/>
  <c r="AD25" i="9"/>
  <c r="D25" i="9"/>
  <c r="CG24" i="9"/>
  <c r="CA24" i="9"/>
  <c r="AD24" i="9"/>
  <c r="D24" i="9"/>
  <c r="CG23" i="9"/>
  <c r="CA23" i="9"/>
  <c r="AD23" i="9"/>
  <c r="D23" i="9"/>
  <c r="CG22" i="9"/>
  <c r="CA22" i="9"/>
  <c r="AD22" i="9"/>
  <c r="D22" i="9"/>
  <c r="CG21" i="9"/>
  <c r="CA21" i="9"/>
  <c r="AD21" i="9"/>
  <c r="D21" i="9"/>
  <c r="CG20" i="9"/>
  <c r="CA20" i="9"/>
  <c r="AD20" i="9"/>
  <c r="D20" i="9"/>
  <c r="CG19" i="9"/>
  <c r="CA19" i="9"/>
  <c r="AD19" i="9"/>
  <c r="D19" i="9"/>
  <c r="CG18" i="9"/>
  <c r="CA18" i="9"/>
  <c r="AD18" i="9"/>
  <c r="D18" i="9"/>
  <c r="CG17" i="9"/>
  <c r="CA17" i="9"/>
  <c r="AD17" i="9"/>
  <c r="D17" i="9"/>
  <c r="CG16" i="9"/>
  <c r="CA16" i="9"/>
  <c r="AD16" i="9"/>
  <c r="D16" i="9"/>
  <c r="CG15" i="9"/>
  <c r="CA15" i="9"/>
  <c r="AD15" i="9"/>
  <c r="D15" i="9"/>
  <c r="CG14" i="9"/>
  <c r="CA14" i="9"/>
  <c r="AD14" i="9"/>
  <c r="D14" i="9"/>
  <c r="CG13" i="9"/>
  <c r="CA13" i="9"/>
  <c r="AD13" i="9"/>
  <c r="D13" i="9"/>
  <c r="CG12" i="9"/>
  <c r="CA12" i="9"/>
  <c r="AD12" i="9"/>
  <c r="D12" i="9"/>
  <c r="D11" i="9"/>
  <c r="A5" i="9"/>
  <c r="A4" i="9"/>
  <c r="A3" i="9"/>
  <c r="A2" i="9"/>
  <c r="B196" i="10" l="1"/>
  <c r="CA12" i="10"/>
  <c r="AD12" i="10" s="1"/>
  <c r="B196" i="9"/>
  <c r="CA70" i="9"/>
  <c r="J70" i="9" s="1"/>
  <c r="CJ131" i="8"/>
  <c r="CI131" i="8"/>
  <c r="CH131" i="8"/>
  <c r="CG131" i="8"/>
  <c r="CD131" i="8"/>
  <c r="CC131" i="8"/>
  <c r="CB131" i="8"/>
  <c r="CA131" i="8"/>
  <c r="I131" i="8"/>
  <c r="CJ127" i="8"/>
  <c r="CI127" i="8"/>
  <c r="CH127" i="8"/>
  <c r="CG127" i="8"/>
  <c r="CD127" i="8"/>
  <c r="CC127" i="8"/>
  <c r="CB127" i="8"/>
  <c r="CA127" i="8"/>
  <c r="N127" i="8" s="1"/>
  <c r="B123" i="8"/>
  <c r="B122" i="8"/>
  <c r="B118" i="8"/>
  <c r="B117" i="8"/>
  <c r="CG110" i="8"/>
  <c r="CA110" i="8"/>
  <c r="M110" i="8"/>
  <c r="D110" i="8"/>
  <c r="CG109" i="8"/>
  <c r="CA109" i="8"/>
  <c r="M109" i="8"/>
  <c r="D109" i="8"/>
  <c r="CG108" i="8"/>
  <c r="CA108" i="8"/>
  <c r="M108" i="8"/>
  <c r="D108" i="8"/>
  <c r="CG107" i="8"/>
  <c r="CA107" i="8"/>
  <c r="M107" i="8"/>
  <c r="D107" i="8"/>
  <c r="CG106" i="8"/>
  <c r="CA106" i="8"/>
  <c r="M106" i="8"/>
  <c r="D106" i="8"/>
  <c r="CG105" i="8"/>
  <c r="CA105" i="8"/>
  <c r="M105" i="8"/>
  <c r="D105" i="8"/>
  <c r="CG104" i="8"/>
  <c r="CA104" i="8"/>
  <c r="M104" i="8"/>
  <c r="D104" i="8"/>
  <c r="CG103" i="8"/>
  <c r="CA103" i="8"/>
  <c r="M103" i="8"/>
  <c r="D103" i="8"/>
  <c r="CG102" i="8"/>
  <c r="CA102" i="8"/>
  <c r="M102" i="8"/>
  <c r="D102" i="8"/>
  <c r="CG98" i="8"/>
  <c r="CA98" i="8"/>
  <c r="AA98" i="8"/>
  <c r="E98" i="8"/>
  <c r="CG97" i="8"/>
  <c r="CA97" i="8"/>
  <c r="AA97" i="8"/>
  <c r="E97" i="8"/>
  <c r="CG96" i="8"/>
  <c r="CA96" i="8"/>
  <c r="AA96" i="8"/>
  <c r="E96" i="8"/>
  <c r="H81" i="8"/>
  <c r="G81" i="8"/>
  <c r="F81" i="8"/>
  <c r="D81" i="8" s="1"/>
  <c r="E81" i="8"/>
  <c r="D80" i="8"/>
  <c r="D79" i="8"/>
  <c r="D78" i="8"/>
  <c r="D77" i="8"/>
  <c r="I74" i="8"/>
  <c r="H74" i="8"/>
  <c r="G74" i="8"/>
  <c r="F74" i="8"/>
  <c r="E74" i="8"/>
  <c r="D74" i="8"/>
  <c r="D73" i="8"/>
  <c r="CG73" i="8" s="1"/>
  <c r="CA73" i="8" s="1"/>
  <c r="J73" i="8" s="1"/>
  <c r="D72" i="8"/>
  <c r="D71" i="8"/>
  <c r="CG71" i="8" s="1"/>
  <c r="CA71" i="8" s="1"/>
  <c r="J71" i="8" s="1"/>
  <c r="D70" i="8"/>
  <c r="CG70" i="8" s="1"/>
  <c r="CA70" i="8" s="1"/>
  <c r="J70" i="8" s="1"/>
  <c r="D69" i="8"/>
  <c r="CG69" i="8" s="1"/>
  <c r="CA69" i="8" s="1"/>
  <c r="J69" i="8" s="1"/>
  <c r="D68" i="8"/>
  <c r="D67" i="8"/>
  <c r="D66" i="8"/>
  <c r="D65" i="8"/>
  <c r="CG65" i="8" s="1"/>
  <c r="CA65" i="8" s="1"/>
  <c r="J65" i="8" s="1"/>
  <c r="D64" i="8"/>
  <c r="D63" i="8"/>
  <c r="D62" i="8"/>
  <c r="D61" i="8"/>
  <c r="CG61" i="8" s="1"/>
  <c r="CA61" i="8" s="1"/>
  <c r="J61" i="8" s="1"/>
  <c r="D60" i="8"/>
  <c r="D59" i="8"/>
  <c r="D58" i="8"/>
  <c r="D57" i="8"/>
  <c r="CG57" i="8" s="1"/>
  <c r="CA57" i="8" s="1"/>
  <c r="J57" i="8" s="1"/>
  <c r="D56" i="8"/>
  <c r="D55" i="8"/>
  <c r="D54" i="8"/>
  <c r="D53" i="8"/>
  <c r="CG53" i="8" s="1"/>
  <c r="CA53" i="8" s="1"/>
  <c r="J53" i="8" s="1"/>
  <c r="D52" i="8"/>
  <c r="D51" i="8"/>
  <c r="D50" i="8"/>
  <c r="D49" i="8"/>
  <c r="CG49" i="8" s="1"/>
  <c r="CA49" i="8" s="1"/>
  <c r="J49" i="8" s="1"/>
  <c r="D48" i="8"/>
  <c r="D47" i="8"/>
  <c r="D46" i="8"/>
  <c r="D45" i="8"/>
  <c r="D44" i="8"/>
  <c r="CG44" i="8" s="1"/>
  <c r="CA44" i="8" s="1"/>
  <c r="J44" i="8" s="1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D41" i="8" s="1"/>
  <c r="A196" i="8" s="1"/>
  <c r="E41" i="8"/>
  <c r="D40" i="8"/>
  <c r="D39" i="8"/>
  <c r="D38" i="8"/>
  <c r="D37" i="8"/>
  <c r="D36" i="8"/>
  <c r="D35" i="8"/>
  <c r="CG35" i="8" s="1"/>
  <c r="CA35" i="8" s="1"/>
  <c r="AD35" i="8" s="1"/>
  <c r="D34" i="8"/>
  <c r="CG34" i="8" s="1"/>
  <c r="CA34" i="8" s="1"/>
  <c r="AD34" i="8" s="1"/>
  <c r="D33" i="8"/>
  <c r="CG33" i="8" s="1"/>
  <c r="CA33" i="8" s="1"/>
  <c r="AD33" i="8" s="1"/>
  <c r="D32" i="8"/>
  <c r="CG32" i="8" s="1"/>
  <c r="CA32" i="8" s="1"/>
  <c r="AD32" i="8" s="1"/>
  <c r="D31" i="8"/>
  <c r="CG31" i="8" s="1"/>
  <c r="CA31" i="8" s="1"/>
  <c r="AD31" i="8" s="1"/>
  <c r="D30" i="8"/>
  <c r="CG30" i="8" s="1"/>
  <c r="CA30" i="8" s="1"/>
  <c r="AD30" i="8" s="1"/>
  <c r="D29" i="8"/>
  <c r="CG29" i="8" s="1"/>
  <c r="CA29" i="8" s="1"/>
  <c r="AD29" i="8" s="1"/>
  <c r="D28" i="8"/>
  <c r="CG28" i="8" s="1"/>
  <c r="CA28" i="8" s="1"/>
  <c r="AD28" i="8" s="1"/>
  <c r="D27" i="8"/>
  <c r="CG27" i="8" s="1"/>
  <c r="CA27" i="8" s="1"/>
  <c r="AD27" i="8" s="1"/>
  <c r="D26" i="8"/>
  <c r="CG26" i="8" s="1"/>
  <c r="CA26" i="8" s="1"/>
  <c r="AD26" i="8" s="1"/>
  <c r="D25" i="8"/>
  <c r="CG25" i="8" s="1"/>
  <c r="CA25" i="8" s="1"/>
  <c r="AD25" i="8" s="1"/>
  <c r="D24" i="8"/>
  <c r="CG24" i="8" s="1"/>
  <c r="CA24" i="8" s="1"/>
  <c r="AD24" i="8" s="1"/>
  <c r="D23" i="8"/>
  <c r="CG23" i="8" s="1"/>
  <c r="CA23" i="8" s="1"/>
  <c r="AD23" i="8" s="1"/>
  <c r="D22" i="8"/>
  <c r="CG22" i="8" s="1"/>
  <c r="CA22" i="8" s="1"/>
  <c r="AD22" i="8" s="1"/>
  <c r="D21" i="8"/>
  <c r="CG21" i="8" s="1"/>
  <c r="CA21" i="8" s="1"/>
  <c r="AD21" i="8" s="1"/>
  <c r="D20" i="8"/>
  <c r="CG20" i="8" s="1"/>
  <c r="CA20" i="8" s="1"/>
  <c r="AD20" i="8" s="1"/>
  <c r="D19" i="8"/>
  <c r="CG19" i="8" s="1"/>
  <c r="CA19" i="8" s="1"/>
  <c r="AD19" i="8" s="1"/>
  <c r="D18" i="8"/>
  <c r="CG18" i="8" s="1"/>
  <c r="CA18" i="8" s="1"/>
  <c r="AD18" i="8" s="1"/>
  <c r="D17" i="8"/>
  <c r="CG17" i="8" s="1"/>
  <c r="CA17" i="8" s="1"/>
  <c r="AD17" i="8" s="1"/>
  <c r="D16" i="8"/>
  <c r="CG16" i="8" s="1"/>
  <c r="CA16" i="8" s="1"/>
  <c r="AD16" i="8" s="1"/>
  <c r="D15" i="8"/>
  <c r="CG15" i="8" s="1"/>
  <c r="CA15" i="8" s="1"/>
  <c r="AD15" i="8" s="1"/>
  <c r="D14" i="8"/>
  <c r="CG14" i="8" s="1"/>
  <c r="CA14" i="8" s="1"/>
  <c r="AD14" i="8" s="1"/>
  <c r="D13" i="8"/>
  <c r="CG13" i="8" s="1"/>
  <c r="CA13" i="8" s="1"/>
  <c r="AD13" i="8" s="1"/>
  <c r="D12" i="8"/>
  <c r="CG12" i="8" s="1"/>
  <c r="D11" i="8"/>
  <c r="A5" i="8"/>
  <c r="A4" i="8"/>
  <c r="A3" i="8"/>
  <c r="A2" i="8"/>
  <c r="CA12" i="8" l="1"/>
  <c r="AD12" i="8" s="1"/>
  <c r="CG46" i="8"/>
  <c r="CA46" i="8" s="1"/>
  <c r="J46" i="8" s="1"/>
  <c r="CG50" i="8"/>
  <c r="CA50" i="8" s="1"/>
  <c r="J50" i="8" s="1"/>
  <c r="CG54" i="8"/>
  <c r="CA54" i="8" s="1"/>
  <c r="J54" i="8" s="1"/>
  <c r="CG58" i="8"/>
  <c r="CA58" i="8" s="1"/>
  <c r="J58" i="8" s="1"/>
  <c r="CG62" i="8"/>
  <c r="CA62" i="8" s="1"/>
  <c r="J62" i="8" s="1"/>
  <c r="CG66" i="8"/>
  <c r="CA66" i="8" s="1"/>
  <c r="J66" i="8" s="1"/>
  <c r="CG45" i="8"/>
  <c r="CA45" i="8" s="1"/>
  <c r="J45" i="8" s="1"/>
  <c r="CG47" i="8"/>
  <c r="CA47" i="8" s="1"/>
  <c r="J47" i="8" s="1"/>
  <c r="CG51" i="8"/>
  <c r="CA51" i="8" s="1"/>
  <c r="J51" i="8" s="1"/>
  <c r="CG55" i="8"/>
  <c r="CA55" i="8" s="1"/>
  <c r="J55" i="8" s="1"/>
  <c r="CG59" i="8"/>
  <c r="CA59" i="8" s="1"/>
  <c r="J59" i="8" s="1"/>
  <c r="CG63" i="8"/>
  <c r="CA63" i="8" s="1"/>
  <c r="J63" i="8" s="1"/>
  <c r="CG67" i="8"/>
  <c r="CA67" i="8" s="1"/>
  <c r="J67" i="8" s="1"/>
  <c r="CG48" i="8"/>
  <c r="CA48" i="8" s="1"/>
  <c r="J48" i="8" s="1"/>
  <c r="CG52" i="8"/>
  <c r="CA52" i="8" s="1"/>
  <c r="J52" i="8" s="1"/>
  <c r="CG56" i="8"/>
  <c r="CA56" i="8" s="1"/>
  <c r="J56" i="8" s="1"/>
  <c r="CG60" i="8"/>
  <c r="CA60" i="8" s="1"/>
  <c r="J60" i="8" s="1"/>
  <c r="CG64" i="8"/>
  <c r="CA64" i="8" s="1"/>
  <c r="J64" i="8" s="1"/>
  <c r="CG68" i="8"/>
  <c r="CA68" i="8" s="1"/>
  <c r="J68" i="8" s="1"/>
  <c r="CG72" i="8"/>
  <c r="CA72" i="8" s="1"/>
  <c r="J72" i="8" s="1"/>
  <c r="CJ131" i="7"/>
  <c r="CI131" i="7"/>
  <c r="CH131" i="7"/>
  <c r="CG131" i="7"/>
  <c r="CD131" i="7"/>
  <c r="CC131" i="7"/>
  <c r="CB131" i="7"/>
  <c r="CA131" i="7"/>
  <c r="I131" i="7"/>
  <c r="CJ127" i="7"/>
  <c r="CI127" i="7"/>
  <c r="CH127" i="7"/>
  <c r="CG127" i="7"/>
  <c r="CD127" i="7"/>
  <c r="CC127" i="7"/>
  <c r="CB127" i="7"/>
  <c r="CA127" i="7"/>
  <c r="N127" i="7" s="1"/>
  <c r="B123" i="7"/>
  <c r="B122" i="7"/>
  <c r="B118" i="7"/>
  <c r="B117" i="7"/>
  <c r="CG110" i="7"/>
  <c r="CA110" i="7"/>
  <c r="M110" i="7"/>
  <c r="D110" i="7"/>
  <c r="CG109" i="7"/>
  <c r="CA109" i="7"/>
  <c r="M109" i="7"/>
  <c r="D109" i="7"/>
  <c r="CG108" i="7"/>
  <c r="CA108" i="7"/>
  <c r="M108" i="7"/>
  <c r="D108" i="7"/>
  <c r="CG107" i="7"/>
  <c r="CA107" i="7"/>
  <c r="M107" i="7"/>
  <c r="D107" i="7"/>
  <c r="CG106" i="7"/>
  <c r="CA106" i="7"/>
  <c r="M106" i="7"/>
  <c r="D106" i="7"/>
  <c r="CG105" i="7"/>
  <c r="CA105" i="7"/>
  <c r="M105" i="7"/>
  <c r="D105" i="7"/>
  <c r="CG104" i="7"/>
  <c r="CA104" i="7"/>
  <c r="M104" i="7"/>
  <c r="D104" i="7"/>
  <c r="CG103" i="7"/>
  <c r="CA103" i="7"/>
  <c r="M103" i="7"/>
  <c r="D103" i="7"/>
  <c r="CG102" i="7"/>
  <c r="CA102" i="7"/>
  <c r="M102" i="7"/>
  <c r="D102" i="7"/>
  <c r="E98" i="7"/>
  <c r="CG98" i="7" s="1"/>
  <c r="CA98" i="7" s="1"/>
  <c r="AA98" i="7" s="1"/>
  <c r="AA97" i="7"/>
  <c r="E97" i="7"/>
  <c r="CG97" i="7" s="1"/>
  <c r="CA97" i="7" s="1"/>
  <c r="E96" i="7"/>
  <c r="CG96" i="7" s="1"/>
  <c r="CA96" i="7" s="1"/>
  <c r="AA96" i="7" s="1"/>
  <c r="H81" i="7"/>
  <c r="G81" i="7"/>
  <c r="F81" i="7"/>
  <c r="E81" i="7"/>
  <c r="D81" i="7" s="1"/>
  <c r="D80" i="7"/>
  <c r="D79" i="7"/>
  <c r="D78" i="7"/>
  <c r="D77" i="7"/>
  <c r="I74" i="7"/>
  <c r="H74" i="7"/>
  <c r="G74" i="7"/>
  <c r="D74" i="7" s="1"/>
  <c r="F74" i="7"/>
  <c r="E74" i="7"/>
  <c r="D73" i="7"/>
  <c r="CG73" i="7" s="1"/>
  <c r="CA73" i="7" s="1"/>
  <c r="J73" i="7" s="1"/>
  <c r="CG72" i="7"/>
  <c r="CA72" i="7" s="1"/>
  <c r="J72" i="7" s="1"/>
  <c r="D72" i="7"/>
  <c r="D71" i="7"/>
  <c r="CG71" i="7" s="1"/>
  <c r="CA71" i="7" s="1"/>
  <c r="J71" i="7" s="1"/>
  <c r="CG70" i="7"/>
  <c r="CA70" i="7" s="1"/>
  <c r="J70" i="7" s="1"/>
  <c r="D70" i="7"/>
  <c r="D69" i="7"/>
  <c r="CG69" i="7" s="1"/>
  <c r="CA69" i="7" s="1"/>
  <c r="J69" i="7" s="1"/>
  <c r="D68" i="7"/>
  <c r="D67" i="7"/>
  <c r="CG67" i="7" s="1"/>
  <c r="CA67" i="7" s="1"/>
  <c r="J67" i="7" s="1"/>
  <c r="CG66" i="7"/>
  <c r="CA66" i="7" s="1"/>
  <c r="J66" i="7" s="1"/>
  <c r="D66" i="7"/>
  <c r="D65" i="7"/>
  <c r="CG65" i="7" s="1"/>
  <c r="CA65" i="7" s="1"/>
  <c r="J65" i="7" s="1"/>
  <c r="D64" i="7"/>
  <c r="D63" i="7"/>
  <c r="CG63" i="7" s="1"/>
  <c r="CA63" i="7" s="1"/>
  <c r="J63" i="7" s="1"/>
  <c r="CG62" i="7"/>
  <c r="CA62" i="7" s="1"/>
  <c r="J62" i="7" s="1"/>
  <c r="D62" i="7"/>
  <c r="D61" i="7"/>
  <c r="CG61" i="7" s="1"/>
  <c r="CA61" i="7" s="1"/>
  <c r="J61" i="7" s="1"/>
  <c r="D60" i="7"/>
  <c r="D59" i="7"/>
  <c r="CG59" i="7" s="1"/>
  <c r="CA59" i="7" s="1"/>
  <c r="J59" i="7" s="1"/>
  <c r="CG58" i="7"/>
  <c r="CA58" i="7" s="1"/>
  <c r="J58" i="7" s="1"/>
  <c r="D58" i="7"/>
  <c r="D57" i="7"/>
  <c r="CG57" i="7" s="1"/>
  <c r="CA57" i="7" s="1"/>
  <c r="J57" i="7" s="1"/>
  <c r="D56" i="7"/>
  <c r="D55" i="7"/>
  <c r="CG55" i="7" s="1"/>
  <c r="CA55" i="7" s="1"/>
  <c r="J55" i="7" s="1"/>
  <c r="CG54" i="7"/>
  <c r="CA54" i="7" s="1"/>
  <c r="J54" i="7" s="1"/>
  <c r="D54" i="7"/>
  <c r="D53" i="7"/>
  <c r="CG53" i="7" s="1"/>
  <c r="CA53" i="7" s="1"/>
  <c r="J53" i="7" s="1"/>
  <c r="D52" i="7"/>
  <c r="CG51" i="7"/>
  <c r="CA51" i="7" s="1"/>
  <c r="J51" i="7" s="1"/>
  <c r="D51" i="7"/>
  <c r="D50" i="7"/>
  <c r="CG50" i="7" s="1"/>
  <c r="CA50" i="7" s="1"/>
  <c r="J50" i="7" s="1"/>
  <c r="D49" i="7"/>
  <c r="CG49" i="7" s="1"/>
  <c r="CA49" i="7" s="1"/>
  <c r="J49" i="7" s="1"/>
  <c r="D48" i="7"/>
  <c r="CG47" i="7"/>
  <c r="CA47" i="7" s="1"/>
  <c r="J47" i="7" s="1"/>
  <c r="D47" i="7"/>
  <c r="D46" i="7"/>
  <c r="CG46" i="7" s="1"/>
  <c r="CA46" i="7" s="1"/>
  <c r="J46" i="7" s="1"/>
  <c r="D45" i="7"/>
  <c r="CG45" i="7" s="1"/>
  <c r="CA45" i="7" s="1"/>
  <c r="J45" i="7" s="1"/>
  <c r="CG44" i="7"/>
  <c r="CA44" i="7" s="1"/>
  <c r="J44" i="7" s="1"/>
  <c r="D44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 s="1"/>
  <c r="D40" i="7"/>
  <c r="D39" i="7"/>
  <c r="D38" i="7"/>
  <c r="D37" i="7"/>
  <c r="D36" i="7"/>
  <c r="D35" i="7"/>
  <c r="CG68" i="7" s="1"/>
  <c r="CA68" i="7" s="1"/>
  <c r="J68" i="7" s="1"/>
  <c r="CG34" i="7"/>
  <c r="CA34" i="7" s="1"/>
  <c r="AD34" i="7" s="1"/>
  <c r="D34" i="7"/>
  <c r="CG33" i="7"/>
  <c r="CA33" i="7" s="1"/>
  <c r="AD33" i="7" s="1"/>
  <c r="D33" i="7"/>
  <c r="D32" i="7"/>
  <c r="CG32" i="7" s="1"/>
  <c r="CA32" i="7" s="1"/>
  <c r="AD32" i="7" s="1"/>
  <c r="D31" i="7"/>
  <c r="CG64" i="7" s="1"/>
  <c r="CA64" i="7" s="1"/>
  <c r="J64" i="7" s="1"/>
  <c r="CG30" i="7"/>
  <c r="CA30" i="7" s="1"/>
  <c r="AD30" i="7" s="1"/>
  <c r="D30" i="7"/>
  <c r="CG29" i="7"/>
  <c r="CA29" i="7" s="1"/>
  <c r="AD29" i="7" s="1"/>
  <c r="D29" i="7"/>
  <c r="D28" i="7"/>
  <c r="CG28" i="7" s="1"/>
  <c r="CA28" i="7" s="1"/>
  <c r="AD28" i="7" s="1"/>
  <c r="D27" i="7"/>
  <c r="CG60" i="7" s="1"/>
  <c r="CA60" i="7" s="1"/>
  <c r="J60" i="7" s="1"/>
  <c r="CG26" i="7"/>
  <c r="CA26" i="7" s="1"/>
  <c r="AD26" i="7" s="1"/>
  <c r="D26" i="7"/>
  <c r="CG25" i="7"/>
  <c r="CA25" i="7" s="1"/>
  <c r="AD25" i="7" s="1"/>
  <c r="D25" i="7"/>
  <c r="D24" i="7"/>
  <c r="CG24" i="7" s="1"/>
  <c r="CA24" i="7" s="1"/>
  <c r="AD24" i="7" s="1"/>
  <c r="D23" i="7"/>
  <c r="CG56" i="7" s="1"/>
  <c r="CA56" i="7" s="1"/>
  <c r="J56" i="7" s="1"/>
  <c r="CG22" i="7"/>
  <c r="CA22" i="7" s="1"/>
  <c r="AD22" i="7" s="1"/>
  <c r="D22" i="7"/>
  <c r="CG21" i="7"/>
  <c r="CA21" i="7" s="1"/>
  <c r="AD21" i="7" s="1"/>
  <c r="D21" i="7"/>
  <c r="D20" i="7"/>
  <c r="CG20" i="7" s="1"/>
  <c r="CA20" i="7" s="1"/>
  <c r="AD20" i="7" s="1"/>
  <c r="D19" i="7"/>
  <c r="CG52" i="7" s="1"/>
  <c r="CA52" i="7" s="1"/>
  <c r="J52" i="7" s="1"/>
  <c r="CG18" i="7"/>
  <c r="CA18" i="7" s="1"/>
  <c r="AD18" i="7" s="1"/>
  <c r="D18" i="7"/>
  <c r="CG17" i="7"/>
  <c r="CA17" i="7" s="1"/>
  <c r="AD17" i="7" s="1"/>
  <c r="D17" i="7"/>
  <c r="D16" i="7"/>
  <c r="CG16" i="7" s="1"/>
  <c r="CA16" i="7" s="1"/>
  <c r="AD16" i="7" s="1"/>
  <c r="D15" i="7"/>
  <c r="CG48" i="7" s="1"/>
  <c r="CA48" i="7" s="1"/>
  <c r="J48" i="7" s="1"/>
  <c r="CG14" i="7"/>
  <c r="CA14" i="7" s="1"/>
  <c r="AD14" i="7" s="1"/>
  <c r="D14" i="7"/>
  <c r="CG13" i="7"/>
  <c r="CA13" i="7" s="1"/>
  <c r="AD13" i="7" s="1"/>
  <c r="D13" i="7"/>
  <c r="D12" i="7"/>
  <c r="CG12" i="7" s="1"/>
  <c r="D11" i="7"/>
  <c r="A5" i="7"/>
  <c r="A4" i="7"/>
  <c r="A3" i="7"/>
  <c r="A2" i="7"/>
  <c r="B196" i="8" l="1"/>
  <c r="CA12" i="7"/>
  <c r="AD12" i="7" s="1"/>
  <c r="CG15" i="7"/>
  <c r="CA15" i="7" s="1"/>
  <c r="AD15" i="7" s="1"/>
  <c r="CG19" i="7"/>
  <c r="CA19" i="7" s="1"/>
  <c r="AD19" i="7" s="1"/>
  <c r="CG23" i="7"/>
  <c r="CA23" i="7" s="1"/>
  <c r="AD23" i="7" s="1"/>
  <c r="CG27" i="7"/>
  <c r="CA27" i="7" s="1"/>
  <c r="AD27" i="7" s="1"/>
  <c r="CG31" i="7"/>
  <c r="CA31" i="7" s="1"/>
  <c r="AD31" i="7" s="1"/>
  <c r="CG35" i="7"/>
  <c r="CA35" i="7" s="1"/>
  <c r="AD35" i="7" s="1"/>
  <c r="A196" i="7"/>
  <c r="CJ131" i="6"/>
  <c r="CI131" i="6"/>
  <c r="CH131" i="6"/>
  <c r="CG131" i="6"/>
  <c r="CD131" i="6"/>
  <c r="CC131" i="6"/>
  <c r="CB131" i="6"/>
  <c r="CA131" i="6"/>
  <c r="CJ127" i="6"/>
  <c r="CI127" i="6"/>
  <c r="CH127" i="6"/>
  <c r="CG127" i="6"/>
  <c r="CD127" i="6"/>
  <c r="CC127" i="6"/>
  <c r="CB127" i="6"/>
  <c r="CA127" i="6"/>
  <c r="N127" i="6" s="1"/>
  <c r="B123" i="6"/>
  <c r="B122" i="6"/>
  <c r="B118" i="6"/>
  <c r="B117" i="6"/>
  <c r="CG110" i="6"/>
  <c r="CA110" i="6" s="1"/>
  <c r="M110" i="6" s="1"/>
  <c r="D110" i="6"/>
  <c r="CG109" i="6"/>
  <c r="CA109" i="6"/>
  <c r="M109" i="6" s="1"/>
  <c r="D109" i="6"/>
  <c r="CG108" i="6"/>
  <c r="CA108" i="6" s="1"/>
  <c r="M108" i="6" s="1"/>
  <c r="D108" i="6"/>
  <c r="CG107" i="6"/>
  <c r="CA107" i="6"/>
  <c r="M107" i="6" s="1"/>
  <c r="D107" i="6"/>
  <c r="CG106" i="6"/>
  <c r="CA106" i="6" s="1"/>
  <c r="M106" i="6" s="1"/>
  <c r="D106" i="6"/>
  <c r="CG105" i="6"/>
  <c r="CA105" i="6"/>
  <c r="M105" i="6" s="1"/>
  <c r="D105" i="6"/>
  <c r="CG104" i="6"/>
  <c r="CA104" i="6" s="1"/>
  <c r="M104" i="6" s="1"/>
  <c r="D104" i="6"/>
  <c r="CG103" i="6"/>
  <c r="CA103" i="6"/>
  <c r="M103" i="6" s="1"/>
  <c r="D103" i="6"/>
  <c r="CG102" i="6"/>
  <c r="CA102" i="6" s="1"/>
  <c r="M102" i="6" s="1"/>
  <c r="D102" i="6"/>
  <c r="E98" i="6"/>
  <c r="CG98" i="6" s="1"/>
  <c r="CA98" i="6" s="1"/>
  <c r="AA98" i="6" s="1"/>
  <c r="E97" i="6"/>
  <c r="CG97" i="6" s="1"/>
  <c r="CA97" i="6" s="1"/>
  <c r="AA97" i="6" s="1"/>
  <c r="E96" i="6"/>
  <c r="CG96" i="6" s="1"/>
  <c r="CA96" i="6" s="1"/>
  <c r="AA96" i="6" s="1"/>
  <c r="H81" i="6"/>
  <c r="G81" i="6"/>
  <c r="F81" i="6"/>
  <c r="E81" i="6"/>
  <c r="D80" i="6"/>
  <c r="D79" i="6"/>
  <c r="D78" i="6"/>
  <c r="D77" i="6"/>
  <c r="I74" i="6"/>
  <c r="H74" i="6"/>
  <c r="G74" i="6"/>
  <c r="F74" i="6"/>
  <c r="E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0" i="6"/>
  <c r="CG73" i="6" s="1"/>
  <c r="CA73" i="6" s="1"/>
  <c r="J73" i="6" s="1"/>
  <c r="D39" i="6"/>
  <c r="D38" i="6"/>
  <c r="CG71" i="6" s="1"/>
  <c r="CA71" i="6" s="1"/>
  <c r="J71" i="6" s="1"/>
  <c r="D37" i="6"/>
  <c r="D36" i="6"/>
  <c r="CG69" i="6" s="1"/>
  <c r="CA69" i="6" s="1"/>
  <c r="J69" i="6" s="1"/>
  <c r="D35" i="6"/>
  <c r="CG35" i="6" s="1"/>
  <c r="CA35" i="6" s="1"/>
  <c r="AD35" i="6" s="1"/>
  <c r="D34" i="6"/>
  <c r="CG34" i="6" s="1"/>
  <c r="CA34" i="6" s="1"/>
  <c r="AD34" i="6" s="1"/>
  <c r="D33" i="6"/>
  <c r="CG33" i="6" s="1"/>
  <c r="CA33" i="6" s="1"/>
  <c r="AD33" i="6" s="1"/>
  <c r="D32" i="6"/>
  <c r="CG32" i="6" s="1"/>
  <c r="CA32" i="6" s="1"/>
  <c r="AD32" i="6" s="1"/>
  <c r="D31" i="6"/>
  <c r="CG31" i="6" s="1"/>
  <c r="CA31" i="6" s="1"/>
  <c r="AD31" i="6" s="1"/>
  <c r="D30" i="6"/>
  <c r="CG30" i="6" s="1"/>
  <c r="CA30" i="6" s="1"/>
  <c r="AD30" i="6" s="1"/>
  <c r="D29" i="6"/>
  <c r="CG29" i="6" s="1"/>
  <c r="CA29" i="6" s="1"/>
  <c r="AD29" i="6" s="1"/>
  <c r="D28" i="6"/>
  <c r="CG28" i="6" s="1"/>
  <c r="CA28" i="6" s="1"/>
  <c r="AD28" i="6" s="1"/>
  <c r="D27" i="6"/>
  <c r="CG27" i="6" s="1"/>
  <c r="CA27" i="6" s="1"/>
  <c r="AD27" i="6" s="1"/>
  <c r="D26" i="6"/>
  <c r="CG26" i="6" s="1"/>
  <c r="CA26" i="6" s="1"/>
  <c r="AD26" i="6" s="1"/>
  <c r="D25" i="6"/>
  <c r="D24" i="6"/>
  <c r="D23" i="6"/>
  <c r="D22" i="6"/>
  <c r="D21" i="6"/>
  <c r="D20" i="6"/>
  <c r="D19" i="6"/>
  <c r="D18" i="6"/>
  <c r="D17" i="6"/>
  <c r="D16" i="6"/>
  <c r="CG49" i="6" s="1"/>
  <c r="CA49" i="6" s="1"/>
  <c r="J49" i="6" s="1"/>
  <c r="D15" i="6"/>
  <c r="D14" i="6"/>
  <c r="CG47" i="6" s="1"/>
  <c r="CA47" i="6" s="1"/>
  <c r="J47" i="6" s="1"/>
  <c r="D13" i="6"/>
  <c r="D12" i="6"/>
  <c r="CG45" i="6" s="1"/>
  <c r="CA45" i="6" s="1"/>
  <c r="J45" i="6" s="1"/>
  <c r="D11" i="6"/>
  <c r="A5" i="6"/>
  <c r="A4" i="6"/>
  <c r="A3" i="6"/>
  <c r="A2" i="6"/>
  <c r="B196" i="7" l="1"/>
  <c r="D74" i="6"/>
  <c r="I131" i="6"/>
  <c r="CG46" i="6"/>
  <c r="CA46" i="6" s="1"/>
  <c r="J46" i="6" s="1"/>
  <c r="CG50" i="6"/>
  <c r="CA50" i="6" s="1"/>
  <c r="J50" i="6" s="1"/>
  <c r="CG70" i="6"/>
  <c r="CA70" i="6" s="1"/>
  <c r="J70" i="6" s="1"/>
  <c r="D41" i="6"/>
  <c r="A196" i="6" s="1"/>
  <c r="D81" i="6"/>
  <c r="CG44" i="6"/>
  <c r="CA44" i="6" s="1"/>
  <c r="J44" i="6" s="1"/>
  <c r="CG48" i="6"/>
  <c r="CA48" i="6" s="1"/>
  <c r="J48" i="6" s="1"/>
  <c r="CG72" i="6"/>
  <c r="CA72" i="6" s="1"/>
  <c r="J72" i="6" s="1"/>
  <c r="CG12" i="6"/>
  <c r="CG13" i="6"/>
  <c r="CA13" i="6" s="1"/>
  <c r="AD13" i="6" s="1"/>
  <c r="CG14" i="6"/>
  <c r="CA14" i="6" s="1"/>
  <c r="AD14" i="6" s="1"/>
  <c r="CG15" i="6"/>
  <c r="CA15" i="6" s="1"/>
  <c r="AD15" i="6" s="1"/>
  <c r="CG16" i="6"/>
  <c r="CA16" i="6" s="1"/>
  <c r="AD16" i="6" s="1"/>
  <c r="CG17" i="6"/>
  <c r="CA17" i="6" s="1"/>
  <c r="AD17" i="6" s="1"/>
  <c r="CG19" i="6"/>
  <c r="CA19" i="6" s="1"/>
  <c r="AD19" i="6" s="1"/>
  <c r="CG52" i="6"/>
  <c r="CA52" i="6" s="1"/>
  <c r="J52" i="6" s="1"/>
  <c r="CG20" i="6"/>
  <c r="CA20" i="6" s="1"/>
  <c r="AD20" i="6" s="1"/>
  <c r="CG53" i="6"/>
  <c r="CA53" i="6" s="1"/>
  <c r="J53" i="6" s="1"/>
  <c r="CG21" i="6"/>
  <c r="CA21" i="6" s="1"/>
  <c r="AD21" i="6" s="1"/>
  <c r="CG54" i="6"/>
  <c r="CA54" i="6" s="1"/>
  <c r="J54" i="6" s="1"/>
  <c r="CG22" i="6"/>
  <c r="CA22" i="6" s="1"/>
  <c r="AD22" i="6" s="1"/>
  <c r="CG55" i="6"/>
  <c r="CA55" i="6" s="1"/>
  <c r="J55" i="6" s="1"/>
  <c r="CG23" i="6"/>
  <c r="CA23" i="6" s="1"/>
  <c r="AD23" i="6" s="1"/>
  <c r="CG56" i="6"/>
  <c r="CA56" i="6" s="1"/>
  <c r="J56" i="6" s="1"/>
  <c r="CG24" i="6"/>
  <c r="CA24" i="6" s="1"/>
  <c r="AD24" i="6" s="1"/>
  <c r="CG57" i="6"/>
  <c r="CA57" i="6" s="1"/>
  <c r="J57" i="6" s="1"/>
  <c r="CG25" i="6"/>
  <c r="CA25" i="6" s="1"/>
  <c r="AD25" i="6" s="1"/>
  <c r="CG58" i="6"/>
  <c r="CA58" i="6" s="1"/>
  <c r="J58" i="6" s="1"/>
  <c r="CG18" i="6"/>
  <c r="CA18" i="6" s="1"/>
  <c r="AD18" i="6" s="1"/>
  <c r="CG51" i="6"/>
  <c r="CA51" i="6" s="1"/>
  <c r="J51" i="6" s="1"/>
  <c r="CG59" i="6"/>
  <c r="CA59" i="6" s="1"/>
  <c r="J59" i="6" s="1"/>
  <c r="CG60" i="6"/>
  <c r="CA60" i="6" s="1"/>
  <c r="J60" i="6" s="1"/>
  <c r="CG61" i="6"/>
  <c r="CA61" i="6" s="1"/>
  <c r="J61" i="6" s="1"/>
  <c r="CG62" i="6"/>
  <c r="CA62" i="6" s="1"/>
  <c r="J62" i="6" s="1"/>
  <c r="CG63" i="6"/>
  <c r="CA63" i="6" s="1"/>
  <c r="J63" i="6" s="1"/>
  <c r="CG64" i="6"/>
  <c r="CA64" i="6" s="1"/>
  <c r="J64" i="6" s="1"/>
  <c r="CG65" i="6"/>
  <c r="CA65" i="6" s="1"/>
  <c r="J65" i="6" s="1"/>
  <c r="CG66" i="6"/>
  <c r="CA66" i="6" s="1"/>
  <c r="J66" i="6" s="1"/>
  <c r="CG67" i="6"/>
  <c r="CA67" i="6" s="1"/>
  <c r="J67" i="6" s="1"/>
  <c r="CG68" i="6"/>
  <c r="CA68" i="6" s="1"/>
  <c r="J68" i="6" s="1"/>
  <c r="CJ131" i="5"/>
  <c r="CI131" i="5"/>
  <c r="CH131" i="5"/>
  <c r="CG131" i="5"/>
  <c r="CD131" i="5"/>
  <c r="CC131" i="5"/>
  <c r="CB131" i="5"/>
  <c r="CA131" i="5"/>
  <c r="I131" i="5" s="1"/>
  <c r="CJ127" i="5"/>
  <c r="CI127" i="5"/>
  <c r="CH127" i="5"/>
  <c r="CG127" i="5"/>
  <c r="CA127" i="5" s="1"/>
  <c r="CD127" i="5"/>
  <c r="CC127" i="5"/>
  <c r="CB127" i="5"/>
  <c r="B123" i="5"/>
  <c r="B122" i="5"/>
  <c r="B118" i="5"/>
  <c r="B117" i="5"/>
  <c r="CG110" i="5"/>
  <c r="CA110" i="5"/>
  <c r="M110" i="5" s="1"/>
  <c r="D110" i="5"/>
  <c r="CG109" i="5"/>
  <c r="CA109" i="5"/>
  <c r="M109" i="5" s="1"/>
  <c r="D109" i="5"/>
  <c r="CG108" i="5"/>
  <c r="CA108" i="5"/>
  <c r="M108" i="5" s="1"/>
  <c r="D108" i="5"/>
  <c r="CG107" i="5"/>
  <c r="CA107" i="5"/>
  <c r="M107" i="5" s="1"/>
  <c r="D107" i="5"/>
  <c r="CG106" i="5"/>
  <c r="CA106" i="5"/>
  <c r="M106" i="5" s="1"/>
  <c r="D106" i="5"/>
  <c r="CG105" i="5"/>
  <c r="CA105" i="5"/>
  <c r="M105" i="5" s="1"/>
  <c r="D105" i="5"/>
  <c r="CG104" i="5"/>
  <c r="CA104" i="5"/>
  <c r="M104" i="5" s="1"/>
  <c r="D104" i="5"/>
  <c r="CG103" i="5"/>
  <c r="CA103" i="5"/>
  <c r="M103" i="5" s="1"/>
  <c r="D103" i="5"/>
  <c r="CG102" i="5"/>
  <c r="CA102" i="5"/>
  <c r="M102" i="5" s="1"/>
  <c r="D102" i="5"/>
  <c r="E98" i="5"/>
  <c r="CG98" i="5" s="1"/>
  <c r="CA98" i="5" s="1"/>
  <c r="AA98" i="5" s="1"/>
  <c r="E97" i="5"/>
  <c r="CG97" i="5" s="1"/>
  <c r="CA97" i="5" s="1"/>
  <c r="AA97" i="5" s="1"/>
  <c r="E96" i="5"/>
  <c r="CG96" i="5" s="1"/>
  <c r="CA96" i="5" s="1"/>
  <c r="AA96" i="5" s="1"/>
  <c r="H81" i="5"/>
  <c r="G81" i="5"/>
  <c r="F81" i="5"/>
  <c r="E81" i="5"/>
  <c r="D80" i="5"/>
  <c r="D79" i="5"/>
  <c r="D78" i="5"/>
  <c r="D77" i="5"/>
  <c r="I74" i="5"/>
  <c r="H74" i="5"/>
  <c r="G74" i="5"/>
  <c r="F74" i="5"/>
  <c r="D74" i="5" s="1"/>
  <c r="E74" i="5"/>
  <c r="D73" i="5"/>
  <c r="D72" i="5"/>
  <c r="CG72" i="5" s="1"/>
  <c r="CA72" i="5" s="1"/>
  <c r="J72" i="5" s="1"/>
  <c r="D71" i="5"/>
  <c r="D70" i="5"/>
  <c r="CG70" i="5" s="1"/>
  <c r="CA70" i="5" s="1"/>
  <c r="J70" i="5" s="1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CG44" i="5" s="1"/>
  <c r="CA44" i="5" s="1"/>
  <c r="J44" i="5" s="1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D41" i="5" s="1"/>
  <c r="E41" i="5"/>
  <c r="D40" i="5"/>
  <c r="D39" i="5"/>
  <c r="D38" i="5"/>
  <c r="D37" i="5"/>
  <c r="D36" i="5"/>
  <c r="D35" i="5"/>
  <c r="CG35" i="5" s="1"/>
  <c r="CA35" i="5" s="1"/>
  <c r="AD35" i="5" s="1"/>
  <c r="D34" i="5"/>
  <c r="CG34" i="5" s="1"/>
  <c r="CA34" i="5" s="1"/>
  <c r="AD34" i="5" s="1"/>
  <c r="D33" i="5"/>
  <c r="CG33" i="5" s="1"/>
  <c r="CA33" i="5" s="1"/>
  <c r="AD33" i="5" s="1"/>
  <c r="D32" i="5"/>
  <c r="CG32" i="5" s="1"/>
  <c r="CA32" i="5" s="1"/>
  <c r="AD32" i="5" s="1"/>
  <c r="D31" i="5"/>
  <c r="CG31" i="5" s="1"/>
  <c r="CA31" i="5" s="1"/>
  <c r="AD31" i="5" s="1"/>
  <c r="D30" i="5"/>
  <c r="CG30" i="5" s="1"/>
  <c r="CA30" i="5" s="1"/>
  <c r="AD30" i="5" s="1"/>
  <c r="D29" i="5"/>
  <c r="CG29" i="5" s="1"/>
  <c r="CA29" i="5" s="1"/>
  <c r="AD29" i="5" s="1"/>
  <c r="D28" i="5"/>
  <c r="CG28" i="5" s="1"/>
  <c r="CA28" i="5" s="1"/>
  <c r="AD28" i="5" s="1"/>
  <c r="D27" i="5"/>
  <c r="CG27" i="5" s="1"/>
  <c r="CA27" i="5" s="1"/>
  <c r="AD27" i="5" s="1"/>
  <c r="D26" i="5"/>
  <c r="CG26" i="5" s="1"/>
  <c r="CA26" i="5" s="1"/>
  <c r="AD26" i="5" s="1"/>
  <c r="D25" i="5"/>
  <c r="CG25" i="5" s="1"/>
  <c r="CA25" i="5" s="1"/>
  <c r="AD25" i="5" s="1"/>
  <c r="D24" i="5"/>
  <c r="CG24" i="5" s="1"/>
  <c r="CA24" i="5" s="1"/>
  <c r="AD24" i="5" s="1"/>
  <c r="D23" i="5"/>
  <c r="CG23" i="5" s="1"/>
  <c r="CA23" i="5" s="1"/>
  <c r="AD23" i="5" s="1"/>
  <c r="D22" i="5"/>
  <c r="CG22" i="5" s="1"/>
  <c r="CA22" i="5" s="1"/>
  <c r="AD22" i="5" s="1"/>
  <c r="D21" i="5"/>
  <c r="CG21" i="5" s="1"/>
  <c r="CA21" i="5" s="1"/>
  <c r="AD21" i="5" s="1"/>
  <c r="D20" i="5"/>
  <c r="CG20" i="5" s="1"/>
  <c r="CA20" i="5" s="1"/>
  <c r="AD20" i="5" s="1"/>
  <c r="D19" i="5"/>
  <c r="CG19" i="5" s="1"/>
  <c r="CA19" i="5" s="1"/>
  <c r="AD19" i="5" s="1"/>
  <c r="D18" i="5"/>
  <c r="CG18" i="5" s="1"/>
  <c r="CA18" i="5" s="1"/>
  <c r="AD18" i="5" s="1"/>
  <c r="D17" i="5"/>
  <c r="CG17" i="5" s="1"/>
  <c r="CA17" i="5" s="1"/>
  <c r="AD17" i="5" s="1"/>
  <c r="D16" i="5"/>
  <c r="CG16" i="5" s="1"/>
  <c r="CA16" i="5" s="1"/>
  <c r="AD16" i="5" s="1"/>
  <c r="D15" i="5"/>
  <c r="CG15" i="5" s="1"/>
  <c r="CA15" i="5" s="1"/>
  <c r="AD15" i="5" s="1"/>
  <c r="D14" i="5"/>
  <c r="CG14" i="5" s="1"/>
  <c r="CA14" i="5" s="1"/>
  <c r="AD14" i="5" s="1"/>
  <c r="D13" i="5"/>
  <c r="CG13" i="5" s="1"/>
  <c r="CA13" i="5" s="1"/>
  <c r="AD13" i="5" s="1"/>
  <c r="D12" i="5"/>
  <c r="CG12" i="5" s="1"/>
  <c r="D11" i="5"/>
  <c r="A5" i="5"/>
  <c r="A4" i="5"/>
  <c r="A3" i="5"/>
  <c r="A2" i="5"/>
  <c r="CG52" i="5" l="1"/>
  <c r="CA52" i="5" s="1"/>
  <c r="J52" i="5" s="1"/>
  <c r="CG60" i="5"/>
  <c r="CA60" i="5" s="1"/>
  <c r="J60" i="5" s="1"/>
  <c r="CG46" i="5"/>
  <c r="CA46" i="5" s="1"/>
  <c r="J46" i="5" s="1"/>
  <c r="CG50" i="5"/>
  <c r="CA50" i="5" s="1"/>
  <c r="J50" i="5" s="1"/>
  <c r="CG54" i="5"/>
  <c r="CA54" i="5" s="1"/>
  <c r="J54" i="5" s="1"/>
  <c r="CG58" i="5"/>
  <c r="CA58" i="5" s="1"/>
  <c r="J58" i="5" s="1"/>
  <c r="CG62" i="5"/>
  <c r="CA62" i="5" s="1"/>
  <c r="J62" i="5" s="1"/>
  <c r="CG66" i="5"/>
  <c r="CA66" i="5" s="1"/>
  <c r="J66" i="5" s="1"/>
  <c r="CG47" i="5"/>
  <c r="CA47" i="5" s="1"/>
  <c r="J47" i="5" s="1"/>
  <c r="CG51" i="5"/>
  <c r="CA51" i="5" s="1"/>
  <c r="J51" i="5" s="1"/>
  <c r="CG55" i="5"/>
  <c r="CA55" i="5" s="1"/>
  <c r="J55" i="5" s="1"/>
  <c r="CG59" i="5"/>
  <c r="CA59" i="5" s="1"/>
  <c r="J59" i="5" s="1"/>
  <c r="CG63" i="5"/>
  <c r="CA63" i="5" s="1"/>
  <c r="J63" i="5" s="1"/>
  <c r="CG67" i="5"/>
  <c r="CA67" i="5" s="1"/>
  <c r="J67" i="5" s="1"/>
  <c r="CG71" i="5"/>
  <c r="CA71" i="5" s="1"/>
  <c r="J71" i="5" s="1"/>
  <c r="N127" i="5"/>
  <c r="CG48" i="5"/>
  <c r="CA48" i="5" s="1"/>
  <c r="J48" i="5" s="1"/>
  <c r="CG56" i="5"/>
  <c r="CA56" i="5" s="1"/>
  <c r="J56" i="5" s="1"/>
  <c r="CG64" i="5"/>
  <c r="CA64" i="5" s="1"/>
  <c r="J64" i="5" s="1"/>
  <c r="CG68" i="5"/>
  <c r="CA68" i="5" s="1"/>
  <c r="J68" i="5" s="1"/>
  <c r="CG45" i="5"/>
  <c r="CA45" i="5" s="1"/>
  <c r="J45" i="5" s="1"/>
  <c r="CG49" i="5"/>
  <c r="CA49" i="5" s="1"/>
  <c r="J49" i="5" s="1"/>
  <c r="CG53" i="5"/>
  <c r="CA53" i="5" s="1"/>
  <c r="J53" i="5" s="1"/>
  <c r="CG57" i="5"/>
  <c r="CA57" i="5" s="1"/>
  <c r="J57" i="5" s="1"/>
  <c r="CG61" i="5"/>
  <c r="CA61" i="5" s="1"/>
  <c r="J61" i="5" s="1"/>
  <c r="CG65" i="5"/>
  <c r="CA65" i="5" s="1"/>
  <c r="J65" i="5" s="1"/>
  <c r="CG69" i="5"/>
  <c r="CA69" i="5" s="1"/>
  <c r="J69" i="5" s="1"/>
  <c r="CG73" i="5"/>
  <c r="CA73" i="5" s="1"/>
  <c r="J73" i="5" s="1"/>
  <c r="D81" i="5"/>
  <c r="B196" i="6"/>
  <c r="CA12" i="6"/>
  <c r="AD12" i="6" s="1"/>
  <c r="A196" i="5"/>
  <c r="CA12" i="5"/>
  <c r="AD12" i="5" s="1"/>
  <c r="CJ131" i="4"/>
  <c r="CI131" i="4"/>
  <c r="CH131" i="4"/>
  <c r="CG131" i="4"/>
  <c r="CD131" i="4"/>
  <c r="CC131" i="4"/>
  <c r="CB131" i="4"/>
  <c r="CA131" i="4"/>
  <c r="I131" i="4" s="1"/>
  <c r="CJ127" i="4"/>
  <c r="CI127" i="4"/>
  <c r="CH127" i="4"/>
  <c r="CB127" i="4" s="1"/>
  <c r="CG127" i="4"/>
  <c r="CD127" i="4"/>
  <c r="CC127" i="4"/>
  <c r="CA127" i="4"/>
  <c r="N127" i="4" s="1"/>
  <c r="B123" i="4"/>
  <c r="B122" i="4"/>
  <c r="B118" i="4"/>
  <c r="B117" i="4"/>
  <c r="CG110" i="4"/>
  <c r="CA110" i="4"/>
  <c r="M110" i="4" s="1"/>
  <c r="D110" i="4"/>
  <c r="CG109" i="4"/>
  <c r="CA109" i="4"/>
  <c r="M109" i="4" s="1"/>
  <c r="D109" i="4"/>
  <c r="CG108" i="4"/>
  <c r="CA108" i="4"/>
  <c r="M108" i="4" s="1"/>
  <c r="D108" i="4"/>
  <c r="CG107" i="4"/>
  <c r="CA107" i="4"/>
  <c r="M107" i="4" s="1"/>
  <c r="D107" i="4"/>
  <c r="CG106" i="4"/>
  <c r="CA106" i="4"/>
  <c r="M106" i="4" s="1"/>
  <c r="D106" i="4"/>
  <c r="CG105" i="4"/>
  <c r="CA105" i="4"/>
  <c r="M105" i="4" s="1"/>
  <c r="D105" i="4"/>
  <c r="CG104" i="4"/>
  <c r="CA104" i="4"/>
  <c r="M104" i="4" s="1"/>
  <c r="D104" i="4"/>
  <c r="CG103" i="4"/>
  <c r="CA103" i="4"/>
  <c r="M103" i="4" s="1"/>
  <c r="D103" i="4"/>
  <c r="CG102" i="4"/>
  <c r="CA102" i="4"/>
  <c r="M102" i="4" s="1"/>
  <c r="D102" i="4"/>
  <c r="E98" i="4"/>
  <c r="CG98" i="4" s="1"/>
  <c r="CA98" i="4" s="1"/>
  <c r="AA98" i="4" s="1"/>
  <c r="E97" i="4"/>
  <c r="CG97" i="4" s="1"/>
  <c r="CA97" i="4" s="1"/>
  <c r="AA97" i="4" s="1"/>
  <c r="E96" i="4"/>
  <c r="CG96" i="4" s="1"/>
  <c r="CA96" i="4" s="1"/>
  <c r="AA96" i="4" s="1"/>
  <c r="H81" i="4"/>
  <c r="G81" i="4"/>
  <c r="F81" i="4"/>
  <c r="E81" i="4"/>
  <c r="D80" i="4"/>
  <c r="D79" i="4"/>
  <c r="D78" i="4"/>
  <c r="D77" i="4"/>
  <c r="I74" i="4"/>
  <c r="H74" i="4"/>
  <c r="G74" i="4"/>
  <c r="F74" i="4"/>
  <c r="D74" i="4" s="1"/>
  <c r="E74" i="4"/>
  <c r="D73" i="4"/>
  <c r="D72" i="4"/>
  <c r="CG72" i="4" s="1"/>
  <c r="CA72" i="4" s="1"/>
  <c r="J72" i="4" s="1"/>
  <c r="D71" i="4"/>
  <c r="D70" i="4"/>
  <c r="CG70" i="4" s="1"/>
  <c r="CA70" i="4" s="1"/>
  <c r="J70" i="4" s="1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CG44" i="4" s="1"/>
  <c r="CA44" i="4" s="1"/>
  <c r="J44" i="4" s="1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0" i="4"/>
  <c r="D39" i="4"/>
  <c r="D38" i="4"/>
  <c r="D37" i="4"/>
  <c r="D36" i="4"/>
  <c r="D35" i="4"/>
  <c r="CG35" i="4" s="1"/>
  <c r="CA35" i="4" s="1"/>
  <c r="AD35" i="4" s="1"/>
  <c r="D34" i="4"/>
  <c r="CG34" i="4" s="1"/>
  <c r="CA34" i="4" s="1"/>
  <c r="AD34" i="4" s="1"/>
  <c r="D33" i="4"/>
  <c r="CG33" i="4" s="1"/>
  <c r="CA33" i="4" s="1"/>
  <c r="AD33" i="4" s="1"/>
  <c r="D32" i="4"/>
  <c r="CG32" i="4" s="1"/>
  <c r="CA32" i="4" s="1"/>
  <c r="AD32" i="4" s="1"/>
  <c r="D31" i="4"/>
  <c r="CG31" i="4" s="1"/>
  <c r="CA31" i="4" s="1"/>
  <c r="AD31" i="4" s="1"/>
  <c r="D30" i="4"/>
  <c r="CG30" i="4" s="1"/>
  <c r="CA30" i="4" s="1"/>
  <c r="AD30" i="4" s="1"/>
  <c r="D29" i="4"/>
  <c r="CG29" i="4" s="1"/>
  <c r="CA29" i="4" s="1"/>
  <c r="AD29" i="4" s="1"/>
  <c r="D28" i="4"/>
  <c r="CG28" i="4" s="1"/>
  <c r="CA28" i="4" s="1"/>
  <c r="AD28" i="4" s="1"/>
  <c r="D27" i="4"/>
  <c r="CG27" i="4" s="1"/>
  <c r="CA27" i="4" s="1"/>
  <c r="AD27" i="4" s="1"/>
  <c r="D26" i="4"/>
  <c r="CG26" i="4" s="1"/>
  <c r="CA26" i="4" s="1"/>
  <c r="AD26" i="4" s="1"/>
  <c r="D25" i="4"/>
  <c r="CG25" i="4" s="1"/>
  <c r="CA25" i="4" s="1"/>
  <c r="AD25" i="4" s="1"/>
  <c r="D24" i="4"/>
  <c r="CG24" i="4" s="1"/>
  <c r="CA24" i="4" s="1"/>
  <c r="AD24" i="4" s="1"/>
  <c r="D23" i="4"/>
  <c r="CG23" i="4" s="1"/>
  <c r="CA23" i="4" s="1"/>
  <c r="AD23" i="4" s="1"/>
  <c r="D22" i="4"/>
  <c r="CG22" i="4" s="1"/>
  <c r="CA22" i="4" s="1"/>
  <c r="AD22" i="4" s="1"/>
  <c r="D21" i="4"/>
  <c r="CG21" i="4" s="1"/>
  <c r="CA21" i="4" s="1"/>
  <c r="AD21" i="4" s="1"/>
  <c r="D20" i="4"/>
  <c r="CG20" i="4" s="1"/>
  <c r="CA20" i="4" s="1"/>
  <c r="AD20" i="4" s="1"/>
  <c r="D19" i="4"/>
  <c r="CG19" i="4" s="1"/>
  <c r="CA19" i="4" s="1"/>
  <c r="AD19" i="4" s="1"/>
  <c r="D18" i="4"/>
  <c r="CG18" i="4" s="1"/>
  <c r="CA18" i="4" s="1"/>
  <c r="AD18" i="4" s="1"/>
  <c r="D17" i="4"/>
  <c r="CG17" i="4" s="1"/>
  <c r="CA17" i="4" s="1"/>
  <c r="AD17" i="4" s="1"/>
  <c r="D16" i="4"/>
  <c r="CG16" i="4" s="1"/>
  <c r="CA16" i="4" s="1"/>
  <c r="AD16" i="4" s="1"/>
  <c r="D15" i="4"/>
  <c r="CG15" i="4" s="1"/>
  <c r="CA15" i="4" s="1"/>
  <c r="AD15" i="4" s="1"/>
  <c r="D14" i="4"/>
  <c r="CG14" i="4" s="1"/>
  <c r="CA14" i="4" s="1"/>
  <c r="AD14" i="4" s="1"/>
  <c r="D13" i="4"/>
  <c r="CG13" i="4" s="1"/>
  <c r="CA13" i="4" s="1"/>
  <c r="AD13" i="4" s="1"/>
  <c r="D12" i="4"/>
  <c r="CG12" i="4" s="1"/>
  <c r="D11" i="4"/>
  <c r="A5" i="4"/>
  <c r="A4" i="4"/>
  <c r="A3" i="4"/>
  <c r="A2" i="4"/>
  <c r="CG48" i="4" l="1"/>
  <c r="CA48" i="4" s="1"/>
  <c r="J48" i="4" s="1"/>
  <c r="CG52" i="4"/>
  <c r="CA52" i="4" s="1"/>
  <c r="J52" i="4" s="1"/>
  <c r="CG56" i="4"/>
  <c r="CA56" i="4" s="1"/>
  <c r="J56" i="4" s="1"/>
  <c r="CG60" i="4"/>
  <c r="CA60" i="4" s="1"/>
  <c r="J60" i="4" s="1"/>
  <c r="CG68" i="4"/>
  <c r="CA68" i="4" s="1"/>
  <c r="J68" i="4" s="1"/>
  <c r="CG46" i="4"/>
  <c r="CA46" i="4" s="1"/>
  <c r="J46" i="4" s="1"/>
  <c r="CG50" i="4"/>
  <c r="CA50" i="4" s="1"/>
  <c r="J50" i="4" s="1"/>
  <c r="CG54" i="4"/>
  <c r="CA54" i="4" s="1"/>
  <c r="J54" i="4" s="1"/>
  <c r="CG58" i="4"/>
  <c r="CA58" i="4" s="1"/>
  <c r="J58" i="4" s="1"/>
  <c r="CG62" i="4"/>
  <c r="CA62" i="4" s="1"/>
  <c r="J62" i="4" s="1"/>
  <c r="CG66" i="4"/>
  <c r="CA66" i="4" s="1"/>
  <c r="J66" i="4" s="1"/>
  <c r="B196" i="5"/>
  <c r="D41" i="4"/>
  <c r="CG47" i="4"/>
  <c r="CA47" i="4" s="1"/>
  <c r="J47" i="4" s="1"/>
  <c r="CG51" i="4"/>
  <c r="CA51" i="4" s="1"/>
  <c r="J51" i="4" s="1"/>
  <c r="CG55" i="4"/>
  <c r="CA55" i="4" s="1"/>
  <c r="J55" i="4" s="1"/>
  <c r="CG59" i="4"/>
  <c r="CA59" i="4" s="1"/>
  <c r="J59" i="4" s="1"/>
  <c r="CG63" i="4"/>
  <c r="CA63" i="4" s="1"/>
  <c r="J63" i="4" s="1"/>
  <c r="CG67" i="4"/>
  <c r="CA67" i="4" s="1"/>
  <c r="J67" i="4" s="1"/>
  <c r="CG71" i="4"/>
  <c r="CA71" i="4" s="1"/>
  <c r="J71" i="4" s="1"/>
  <c r="CG64" i="4"/>
  <c r="CA64" i="4" s="1"/>
  <c r="J64" i="4" s="1"/>
  <c r="CG45" i="4"/>
  <c r="CA45" i="4" s="1"/>
  <c r="J45" i="4" s="1"/>
  <c r="CG49" i="4"/>
  <c r="CA49" i="4" s="1"/>
  <c r="J49" i="4" s="1"/>
  <c r="CG53" i="4"/>
  <c r="CA53" i="4" s="1"/>
  <c r="J53" i="4" s="1"/>
  <c r="CG57" i="4"/>
  <c r="CA57" i="4" s="1"/>
  <c r="J57" i="4" s="1"/>
  <c r="CG61" i="4"/>
  <c r="CA61" i="4" s="1"/>
  <c r="J61" i="4" s="1"/>
  <c r="CG65" i="4"/>
  <c r="CA65" i="4" s="1"/>
  <c r="J65" i="4" s="1"/>
  <c r="CG69" i="4"/>
  <c r="CA69" i="4" s="1"/>
  <c r="J69" i="4" s="1"/>
  <c r="CG73" i="4"/>
  <c r="CA73" i="4" s="1"/>
  <c r="J73" i="4" s="1"/>
  <c r="D81" i="4"/>
  <c r="A196" i="4"/>
  <c r="CA12" i="4"/>
  <c r="AD12" i="4" s="1"/>
  <c r="CJ131" i="3"/>
  <c r="CI131" i="3"/>
  <c r="CH131" i="3"/>
  <c r="CG131" i="3"/>
  <c r="CD131" i="3"/>
  <c r="CC131" i="3"/>
  <c r="CB131" i="3"/>
  <c r="I131" i="3" s="1"/>
  <c r="CA131" i="3"/>
  <c r="CJ127" i="3"/>
  <c r="CI127" i="3"/>
  <c r="CH127" i="3"/>
  <c r="CG127" i="3"/>
  <c r="CD127" i="3"/>
  <c r="CC127" i="3"/>
  <c r="CB127" i="3"/>
  <c r="CA127" i="3"/>
  <c r="B123" i="3"/>
  <c r="B122" i="3"/>
  <c r="B118" i="3"/>
  <c r="B117" i="3"/>
  <c r="CG110" i="3"/>
  <c r="CA110" i="3"/>
  <c r="M110" i="3" s="1"/>
  <c r="D110" i="3"/>
  <c r="CG109" i="3"/>
  <c r="CA109" i="3"/>
  <c r="M109" i="3" s="1"/>
  <c r="D109" i="3"/>
  <c r="CG108" i="3"/>
  <c r="CA108" i="3"/>
  <c r="M108" i="3" s="1"/>
  <c r="D108" i="3"/>
  <c r="CG107" i="3"/>
  <c r="CA107" i="3"/>
  <c r="M107" i="3" s="1"/>
  <c r="D107" i="3"/>
  <c r="CG106" i="3"/>
  <c r="CA106" i="3"/>
  <c r="M106" i="3" s="1"/>
  <c r="D106" i="3"/>
  <c r="CG105" i="3"/>
  <c r="CA105" i="3"/>
  <c r="M105" i="3" s="1"/>
  <c r="D105" i="3"/>
  <c r="CG104" i="3"/>
  <c r="CA104" i="3"/>
  <c r="M104" i="3" s="1"/>
  <c r="D104" i="3"/>
  <c r="CG103" i="3"/>
  <c r="CA103" i="3"/>
  <c r="M103" i="3" s="1"/>
  <c r="D103" i="3"/>
  <c r="CG102" i="3"/>
  <c r="CA102" i="3"/>
  <c r="M102" i="3" s="1"/>
  <c r="D102" i="3"/>
  <c r="CG98" i="3"/>
  <c r="CA98" i="3"/>
  <c r="AA98" i="3" s="1"/>
  <c r="E98" i="3"/>
  <c r="CG97" i="3"/>
  <c r="CA97" i="3"/>
  <c r="AA97" i="3" s="1"/>
  <c r="E97" i="3"/>
  <c r="E96" i="3"/>
  <c r="CG96" i="3" s="1"/>
  <c r="CA96" i="3" s="1"/>
  <c r="AA96" i="3" s="1"/>
  <c r="H81" i="3"/>
  <c r="G81" i="3"/>
  <c r="F81" i="3"/>
  <c r="E81" i="3"/>
  <c r="D80" i="3"/>
  <c r="D79" i="3"/>
  <c r="D78" i="3"/>
  <c r="D77" i="3"/>
  <c r="I74" i="3"/>
  <c r="H74" i="3"/>
  <c r="G74" i="3"/>
  <c r="F74" i="3"/>
  <c r="E74" i="3"/>
  <c r="D74" i="3" s="1"/>
  <c r="D73" i="3"/>
  <c r="CG73" i="3" s="1"/>
  <c r="CA73" i="3" s="1"/>
  <c r="J73" i="3" s="1"/>
  <c r="D72" i="3"/>
  <c r="D71" i="3"/>
  <c r="CG71" i="3" s="1"/>
  <c r="CA71" i="3" s="1"/>
  <c r="J71" i="3" s="1"/>
  <c r="D70" i="3"/>
  <c r="D69" i="3"/>
  <c r="CG69" i="3" s="1"/>
  <c r="CA69" i="3" s="1"/>
  <c r="J69" i="3" s="1"/>
  <c r="D68" i="3"/>
  <c r="D67" i="3"/>
  <c r="CG67" i="3" s="1"/>
  <c r="CA67" i="3" s="1"/>
  <c r="J67" i="3" s="1"/>
  <c r="D66" i="3"/>
  <c r="D65" i="3"/>
  <c r="CG65" i="3" s="1"/>
  <c r="CA65" i="3" s="1"/>
  <c r="J65" i="3" s="1"/>
  <c r="D64" i="3"/>
  <c r="D63" i="3"/>
  <c r="CG63" i="3" s="1"/>
  <c r="CA63" i="3" s="1"/>
  <c r="J63" i="3" s="1"/>
  <c r="D62" i="3"/>
  <c r="D61" i="3"/>
  <c r="CG61" i="3" s="1"/>
  <c r="CA61" i="3" s="1"/>
  <c r="J61" i="3" s="1"/>
  <c r="D60" i="3"/>
  <c r="D59" i="3"/>
  <c r="CG59" i="3" s="1"/>
  <c r="CA59" i="3" s="1"/>
  <c r="J59" i="3" s="1"/>
  <c r="D58" i="3"/>
  <c r="D57" i="3"/>
  <c r="CG57" i="3" s="1"/>
  <c r="CA57" i="3" s="1"/>
  <c r="J57" i="3" s="1"/>
  <c r="D56" i="3"/>
  <c r="D55" i="3"/>
  <c r="CG55" i="3" s="1"/>
  <c r="CA55" i="3" s="1"/>
  <c r="J55" i="3" s="1"/>
  <c r="D54" i="3"/>
  <c r="D53" i="3"/>
  <c r="CG53" i="3" s="1"/>
  <c r="CA53" i="3" s="1"/>
  <c r="J53" i="3" s="1"/>
  <c r="D52" i="3"/>
  <c r="D51" i="3"/>
  <c r="CG51" i="3" s="1"/>
  <c r="CA51" i="3" s="1"/>
  <c r="J51" i="3" s="1"/>
  <c r="D50" i="3"/>
  <c r="D49" i="3"/>
  <c r="CG49" i="3" s="1"/>
  <c r="CA49" i="3" s="1"/>
  <c r="J49" i="3" s="1"/>
  <c r="D48" i="3"/>
  <c r="D47" i="3"/>
  <c r="CG47" i="3" s="1"/>
  <c r="CA47" i="3" s="1"/>
  <c r="J47" i="3" s="1"/>
  <c r="D46" i="3"/>
  <c r="D45" i="3"/>
  <c r="CG45" i="3" s="1"/>
  <c r="CA45" i="3" s="1"/>
  <c r="J45" i="3" s="1"/>
  <c r="D44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 s="1"/>
  <c r="D40" i="3"/>
  <c r="D39" i="3"/>
  <c r="D38" i="3"/>
  <c r="D37" i="3"/>
  <c r="D36" i="3"/>
  <c r="CG35" i="3"/>
  <c r="CA35" i="3" s="1"/>
  <c r="AD35" i="3" s="1"/>
  <c r="D35" i="3"/>
  <c r="CG34" i="3"/>
  <c r="CA34" i="3" s="1"/>
  <c r="AD34" i="3" s="1"/>
  <c r="D34" i="3"/>
  <c r="CG33" i="3"/>
  <c r="CA33" i="3" s="1"/>
  <c r="AD33" i="3" s="1"/>
  <c r="D33" i="3"/>
  <c r="CG32" i="3"/>
  <c r="CA32" i="3" s="1"/>
  <c r="AD32" i="3" s="1"/>
  <c r="D32" i="3"/>
  <c r="CG31" i="3"/>
  <c r="CA31" i="3" s="1"/>
  <c r="AD31" i="3" s="1"/>
  <c r="D31" i="3"/>
  <c r="CG30" i="3"/>
  <c r="CA30" i="3" s="1"/>
  <c r="AD30" i="3" s="1"/>
  <c r="D30" i="3"/>
  <c r="CG29" i="3"/>
  <c r="CA29" i="3" s="1"/>
  <c r="AD29" i="3" s="1"/>
  <c r="D29" i="3"/>
  <c r="CG28" i="3"/>
  <c r="CA28" i="3" s="1"/>
  <c r="AD28" i="3" s="1"/>
  <c r="D28" i="3"/>
  <c r="CG27" i="3"/>
  <c r="CA27" i="3" s="1"/>
  <c r="AD27" i="3" s="1"/>
  <c r="D27" i="3"/>
  <c r="CG26" i="3"/>
  <c r="CA26" i="3" s="1"/>
  <c r="AD26" i="3" s="1"/>
  <c r="D26" i="3"/>
  <c r="CG25" i="3"/>
  <c r="CA25" i="3" s="1"/>
  <c r="AD25" i="3" s="1"/>
  <c r="D25" i="3"/>
  <c r="CG24" i="3"/>
  <c r="CA24" i="3" s="1"/>
  <c r="AD24" i="3" s="1"/>
  <c r="D24" i="3"/>
  <c r="CG23" i="3"/>
  <c r="CA23" i="3" s="1"/>
  <c r="AD23" i="3" s="1"/>
  <c r="D23" i="3"/>
  <c r="CG22" i="3"/>
  <c r="CA22" i="3" s="1"/>
  <c r="AD22" i="3" s="1"/>
  <c r="D22" i="3"/>
  <c r="CG21" i="3"/>
  <c r="CA21" i="3" s="1"/>
  <c r="AD21" i="3" s="1"/>
  <c r="D21" i="3"/>
  <c r="CG20" i="3"/>
  <c r="CA20" i="3" s="1"/>
  <c r="AD20" i="3" s="1"/>
  <c r="D20" i="3"/>
  <c r="CG19" i="3"/>
  <c r="CA19" i="3" s="1"/>
  <c r="AD19" i="3" s="1"/>
  <c r="D19" i="3"/>
  <c r="CG18" i="3"/>
  <c r="CA18" i="3" s="1"/>
  <c r="AD18" i="3" s="1"/>
  <c r="D18" i="3"/>
  <c r="CG17" i="3"/>
  <c r="CA17" i="3" s="1"/>
  <c r="AD17" i="3" s="1"/>
  <c r="D17" i="3"/>
  <c r="CG16" i="3"/>
  <c r="CA16" i="3" s="1"/>
  <c r="AD16" i="3" s="1"/>
  <c r="D16" i="3"/>
  <c r="CG15" i="3"/>
  <c r="CA15" i="3" s="1"/>
  <c r="AD15" i="3" s="1"/>
  <c r="D15" i="3"/>
  <c r="CG14" i="3"/>
  <c r="CA14" i="3" s="1"/>
  <c r="AD14" i="3" s="1"/>
  <c r="D14" i="3"/>
  <c r="CG13" i="3"/>
  <c r="CA13" i="3" s="1"/>
  <c r="AD13" i="3" s="1"/>
  <c r="D13" i="3"/>
  <c r="CG12" i="3"/>
  <c r="D12" i="3"/>
  <c r="D11" i="3"/>
  <c r="A5" i="3"/>
  <c r="A4" i="3"/>
  <c r="A3" i="3"/>
  <c r="A2" i="3"/>
  <c r="CG44" i="3" l="1"/>
  <c r="CA44" i="3" s="1"/>
  <c r="J44" i="3" s="1"/>
  <c r="CG48" i="3"/>
  <c r="CA48" i="3" s="1"/>
  <c r="J48" i="3" s="1"/>
  <c r="CG52" i="3"/>
  <c r="CA52" i="3" s="1"/>
  <c r="J52" i="3" s="1"/>
  <c r="CG56" i="3"/>
  <c r="CA56" i="3" s="1"/>
  <c r="J56" i="3" s="1"/>
  <c r="CG60" i="3"/>
  <c r="CA60" i="3" s="1"/>
  <c r="J60" i="3" s="1"/>
  <c r="CG64" i="3"/>
  <c r="CA64" i="3" s="1"/>
  <c r="J64" i="3" s="1"/>
  <c r="CG68" i="3"/>
  <c r="CA68" i="3" s="1"/>
  <c r="J68" i="3" s="1"/>
  <c r="CG72" i="3"/>
  <c r="CA72" i="3" s="1"/>
  <c r="J72" i="3" s="1"/>
  <c r="B196" i="4"/>
  <c r="D81" i="3"/>
  <c r="A196" i="3" s="1"/>
  <c r="N127" i="3"/>
  <c r="CG46" i="3"/>
  <c r="CA46" i="3" s="1"/>
  <c r="J46" i="3" s="1"/>
  <c r="CG50" i="3"/>
  <c r="CA50" i="3" s="1"/>
  <c r="J50" i="3" s="1"/>
  <c r="CG54" i="3"/>
  <c r="CA54" i="3" s="1"/>
  <c r="J54" i="3" s="1"/>
  <c r="CG58" i="3"/>
  <c r="CA58" i="3" s="1"/>
  <c r="J58" i="3" s="1"/>
  <c r="CG62" i="3"/>
  <c r="CA62" i="3" s="1"/>
  <c r="J62" i="3" s="1"/>
  <c r="CG66" i="3"/>
  <c r="CA66" i="3" s="1"/>
  <c r="J66" i="3" s="1"/>
  <c r="CG70" i="3"/>
  <c r="CA70" i="3" s="1"/>
  <c r="J70" i="3" s="1"/>
  <c r="CA12" i="3"/>
  <c r="AD12" i="3" s="1"/>
  <c r="CJ131" i="2"/>
  <c r="CI131" i="2"/>
  <c r="CH131" i="2"/>
  <c r="CG131" i="2"/>
  <c r="CA131" i="2" s="1"/>
  <c r="CD131" i="2"/>
  <c r="CC131" i="2"/>
  <c r="CB131" i="2"/>
  <c r="CJ127" i="2"/>
  <c r="CI127" i="2"/>
  <c r="CH127" i="2"/>
  <c r="CG127" i="2"/>
  <c r="CD127" i="2"/>
  <c r="CC127" i="2"/>
  <c r="CB127" i="2"/>
  <c r="CA127" i="2"/>
  <c r="N127" i="2" s="1"/>
  <c r="B123" i="2"/>
  <c r="B122" i="2"/>
  <c r="B118" i="2"/>
  <c r="B117" i="2"/>
  <c r="CG110" i="2"/>
  <c r="CA110" i="2" s="1"/>
  <c r="M110" i="2" s="1"/>
  <c r="D110" i="2"/>
  <c r="CG109" i="2"/>
  <c r="CA109" i="2" s="1"/>
  <c r="M109" i="2" s="1"/>
  <c r="D109" i="2"/>
  <c r="CG108" i="2"/>
  <c r="CA108" i="2" s="1"/>
  <c r="M108" i="2" s="1"/>
  <c r="D108" i="2"/>
  <c r="CG107" i="2"/>
  <c r="CA107" i="2" s="1"/>
  <c r="M107" i="2" s="1"/>
  <c r="D107" i="2"/>
  <c r="CG106" i="2"/>
  <c r="CA106" i="2" s="1"/>
  <c r="M106" i="2" s="1"/>
  <c r="D106" i="2"/>
  <c r="CG105" i="2"/>
  <c r="CA105" i="2" s="1"/>
  <c r="M105" i="2" s="1"/>
  <c r="D105" i="2"/>
  <c r="CG104" i="2"/>
  <c r="CA104" i="2" s="1"/>
  <c r="M104" i="2" s="1"/>
  <c r="D104" i="2"/>
  <c r="CG103" i="2"/>
  <c r="CA103" i="2" s="1"/>
  <c r="M103" i="2" s="1"/>
  <c r="D103" i="2"/>
  <c r="CG102" i="2"/>
  <c r="CA102" i="2" s="1"/>
  <c r="M102" i="2" s="1"/>
  <c r="D102" i="2"/>
  <c r="E98" i="2"/>
  <c r="CG98" i="2" s="1"/>
  <c r="CA98" i="2" s="1"/>
  <c r="AA98" i="2" s="1"/>
  <c r="E97" i="2"/>
  <c r="CG97" i="2" s="1"/>
  <c r="CA97" i="2" s="1"/>
  <c r="AA97" i="2" s="1"/>
  <c r="E96" i="2"/>
  <c r="CG96" i="2" s="1"/>
  <c r="CA96" i="2" s="1"/>
  <c r="AA96" i="2" s="1"/>
  <c r="H81" i="2"/>
  <c r="G81" i="2"/>
  <c r="F81" i="2"/>
  <c r="E81" i="2"/>
  <c r="D80" i="2"/>
  <c r="D79" i="2"/>
  <c r="D78" i="2"/>
  <c r="D77" i="2"/>
  <c r="I74" i="2"/>
  <c r="H74" i="2"/>
  <c r="G74" i="2"/>
  <c r="F74" i="2"/>
  <c r="E74" i="2"/>
  <c r="D73" i="2"/>
  <c r="D72" i="2"/>
  <c r="CG72" i="2" s="1"/>
  <c r="CA72" i="2" s="1"/>
  <c r="J72" i="2" s="1"/>
  <c r="D71" i="2"/>
  <c r="D70" i="2"/>
  <c r="D69" i="2"/>
  <c r="CG69" i="2" s="1"/>
  <c r="CA69" i="2" s="1"/>
  <c r="J69" i="2" s="1"/>
  <c r="D68" i="2"/>
  <c r="D67" i="2"/>
  <c r="CG67" i="2" s="1"/>
  <c r="CA67" i="2" s="1"/>
  <c r="J67" i="2" s="1"/>
  <c r="D66" i="2"/>
  <c r="D65" i="2"/>
  <c r="CG65" i="2" s="1"/>
  <c r="CA65" i="2" s="1"/>
  <c r="J65" i="2" s="1"/>
  <c r="D64" i="2"/>
  <c r="D63" i="2"/>
  <c r="CG63" i="2" s="1"/>
  <c r="CA63" i="2" s="1"/>
  <c r="J63" i="2" s="1"/>
  <c r="D62" i="2"/>
  <c r="D61" i="2"/>
  <c r="CG61" i="2" s="1"/>
  <c r="CA61" i="2" s="1"/>
  <c r="J61" i="2" s="1"/>
  <c r="D60" i="2"/>
  <c r="D59" i="2"/>
  <c r="CG59" i="2" s="1"/>
  <c r="CA59" i="2" s="1"/>
  <c r="J59" i="2" s="1"/>
  <c r="D58" i="2"/>
  <c r="D57" i="2"/>
  <c r="CG57" i="2" s="1"/>
  <c r="CA57" i="2" s="1"/>
  <c r="J57" i="2" s="1"/>
  <c r="D56" i="2"/>
  <c r="D55" i="2"/>
  <c r="CG55" i="2" s="1"/>
  <c r="CA55" i="2" s="1"/>
  <c r="J55" i="2" s="1"/>
  <c r="D54" i="2"/>
  <c r="D53" i="2"/>
  <c r="CG53" i="2" s="1"/>
  <c r="CA53" i="2" s="1"/>
  <c r="J53" i="2" s="1"/>
  <c r="D52" i="2"/>
  <c r="D51" i="2"/>
  <c r="CG51" i="2" s="1"/>
  <c r="CA51" i="2" s="1"/>
  <c r="J51" i="2" s="1"/>
  <c r="D50" i="2"/>
  <c r="D49" i="2"/>
  <c r="CG49" i="2" s="1"/>
  <c r="CA49" i="2" s="1"/>
  <c r="J49" i="2" s="1"/>
  <c r="D48" i="2"/>
  <c r="D47" i="2"/>
  <c r="CG47" i="2" s="1"/>
  <c r="CA47" i="2" s="1"/>
  <c r="J47" i="2" s="1"/>
  <c r="D46" i="2"/>
  <c r="D45" i="2"/>
  <c r="CG45" i="2" s="1"/>
  <c r="CA45" i="2" s="1"/>
  <c r="J45" i="2" s="1"/>
  <c r="D44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0" i="2"/>
  <c r="CG73" i="2" s="1"/>
  <c r="CA73" i="2" s="1"/>
  <c r="J73" i="2" s="1"/>
  <c r="D39" i="2"/>
  <c r="D38" i="2"/>
  <c r="D37" i="2"/>
  <c r="CG70" i="2" s="1"/>
  <c r="CA70" i="2" s="1"/>
  <c r="J70" i="2" s="1"/>
  <c r="D36" i="2"/>
  <c r="D35" i="2"/>
  <c r="CG68" i="2" s="1"/>
  <c r="CA68" i="2" s="1"/>
  <c r="J68" i="2" s="1"/>
  <c r="CG34" i="2"/>
  <c r="CA34" i="2" s="1"/>
  <c r="AD34" i="2" s="1"/>
  <c r="D34" i="2"/>
  <c r="CG33" i="2"/>
  <c r="CA33" i="2"/>
  <c r="AD33" i="2" s="1"/>
  <c r="D33" i="2"/>
  <c r="CG66" i="2" s="1"/>
  <c r="CA66" i="2" s="1"/>
  <c r="J66" i="2" s="1"/>
  <c r="D32" i="2"/>
  <c r="CG32" i="2" s="1"/>
  <c r="CA32" i="2" s="1"/>
  <c r="AD32" i="2" s="1"/>
  <c r="D31" i="2"/>
  <c r="CG64" i="2" s="1"/>
  <c r="CA64" i="2" s="1"/>
  <c r="J64" i="2" s="1"/>
  <c r="CG30" i="2"/>
  <c r="CA30" i="2" s="1"/>
  <c r="AD30" i="2" s="1"/>
  <c r="D30" i="2"/>
  <c r="CG29" i="2"/>
  <c r="CA29" i="2"/>
  <c r="AD29" i="2" s="1"/>
  <c r="D29" i="2"/>
  <c r="CG62" i="2" s="1"/>
  <c r="CA62" i="2" s="1"/>
  <c r="J62" i="2" s="1"/>
  <c r="D28" i="2"/>
  <c r="CG28" i="2" s="1"/>
  <c r="CA28" i="2" s="1"/>
  <c r="AD28" i="2" s="1"/>
  <c r="D27" i="2"/>
  <c r="CG60" i="2" s="1"/>
  <c r="CA60" i="2" s="1"/>
  <c r="J60" i="2" s="1"/>
  <c r="CG26" i="2"/>
  <c r="CA26" i="2" s="1"/>
  <c r="AD26" i="2" s="1"/>
  <c r="D26" i="2"/>
  <c r="CG25" i="2"/>
  <c r="CA25" i="2"/>
  <c r="AD25" i="2" s="1"/>
  <c r="D25" i="2"/>
  <c r="CG58" i="2" s="1"/>
  <c r="CA58" i="2" s="1"/>
  <c r="J58" i="2" s="1"/>
  <c r="D24" i="2"/>
  <c r="CG24" i="2" s="1"/>
  <c r="CA24" i="2" s="1"/>
  <c r="AD24" i="2" s="1"/>
  <c r="D23" i="2"/>
  <c r="CG56" i="2" s="1"/>
  <c r="CA56" i="2" s="1"/>
  <c r="J56" i="2" s="1"/>
  <c r="CG22" i="2"/>
  <c r="CA22" i="2" s="1"/>
  <c r="AD22" i="2" s="1"/>
  <c r="D22" i="2"/>
  <c r="CG21" i="2"/>
  <c r="CA21" i="2"/>
  <c r="AD21" i="2" s="1"/>
  <c r="D21" i="2"/>
  <c r="CG54" i="2" s="1"/>
  <c r="CA54" i="2" s="1"/>
  <c r="J54" i="2" s="1"/>
  <c r="D20" i="2"/>
  <c r="CG20" i="2" s="1"/>
  <c r="CA20" i="2" s="1"/>
  <c r="AD20" i="2" s="1"/>
  <c r="D19" i="2"/>
  <c r="CG52" i="2" s="1"/>
  <c r="CA52" i="2" s="1"/>
  <c r="J52" i="2" s="1"/>
  <c r="CG18" i="2"/>
  <c r="CA18" i="2" s="1"/>
  <c r="AD18" i="2" s="1"/>
  <c r="D18" i="2"/>
  <c r="CG17" i="2"/>
  <c r="CA17" i="2"/>
  <c r="AD17" i="2" s="1"/>
  <c r="D17" i="2"/>
  <c r="CG50" i="2" s="1"/>
  <c r="CA50" i="2" s="1"/>
  <c r="J50" i="2" s="1"/>
  <c r="D16" i="2"/>
  <c r="CG16" i="2" s="1"/>
  <c r="CA16" i="2" s="1"/>
  <c r="AD16" i="2" s="1"/>
  <c r="D15" i="2"/>
  <c r="CG48" i="2" s="1"/>
  <c r="CA48" i="2" s="1"/>
  <c r="J48" i="2" s="1"/>
  <c r="CG14" i="2"/>
  <c r="CA14" i="2" s="1"/>
  <c r="AD14" i="2" s="1"/>
  <c r="D14" i="2"/>
  <c r="CG13" i="2"/>
  <c r="CA13" i="2"/>
  <c r="AD13" i="2" s="1"/>
  <c r="D13" i="2"/>
  <c r="CG46" i="2" s="1"/>
  <c r="CA46" i="2" s="1"/>
  <c r="J46" i="2" s="1"/>
  <c r="D12" i="2"/>
  <c r="CG12" i="2" s="1"/>
  <c r="CA12" i="2" s="1"/>
  <c r="AD12" i="2" s="1"/>
  <c r="D11" i="2"/>
  <c r="CG44" i="2" s="1"/>
  <c r="CA44" i="2" s="1"/>
  <c r="J44" i="2" s="1"/>
  <c r="A5" i="2"/>
  <c r="A4" i="2"/>
  <c r="A3" i="2"/>
  <c r="A2" i="2"/>
  <c r="CJ131" i="1"/>
  <c r="CI131" i="1"/>
  <c r="CH131" i="1"/>
  <c r="CB131" i="1" s="1"/>
  <c r="CG131" i="1"/>
  <c r="CD131" i="1"/>
  <c r="CC131" i="1"/>
  <c r="CA131" i="1"/>
  <c r="CJ127" i="1"/>
  <c r="CI127" i="1"/>
  <c r="CH127" i="1"/>
  <c r="CB127" i="1" s="1"/>
  <c r="N127" i="1" s="1"/>
  <c r="CG127" i="1"/>
  <c r="CD127" i="1"/>
  <c r="CC127" i="1"/>
  <c r="CA127" i="1"/>
  <c r="B123" i="1"/>
  <c r="B122" i="1"/>
  <c r="B118" i="1"/>
  <c r="B117" i="1"/>
  <c r="CG110" i="1"/>
  <c r="CA110" i="1"/>
  <c r="M110" i="1" s="1"/>
  <c r="D110" i="1"/>
  <c r="CG109" i="1"/>
  <c r="CA109" i="1" s="1"/>
  <c r="M109" i="1" s="1"/>
  <c r="D109" i="1"/>
  <c r="CG108" i="1"/>
  <c r="CA108" i="1" s="1"/>
  <c r="M108" i="1" s="1"/>
  <c r="D108" i="1"/>
  <c r="CG107" i="1"/>
  <c r="CA107" i="1"/>
  <c r="M107" i="1" s="1"/>
  <c r="D107" i="1"/>
  <c r="CG106" i="1"/>
  <c r="CA106" i="1"/>
  <c r="M106" i="1" s="1"/>
  <c r="D106" i="1"/>
  <c r="CG105" i="1"/>
  <c r="CA105" i="1" s="1"/>
  <c r="M105" i="1" s="1"/>
  <c r="D105" i="1"/>
  <c r="CG104" i="1"/>
  <c r="CA104" i="1" s="1"/>
  <c r="M104" i="1" s="1"/>
  <c r="D104" i="1"/>
  <c r="CG103" i="1"/>
  <c r="CA103" i="1"/>
  <c r="M103" i="1" s="1"/>
  <c r="D103" i="1"/>
  <c r="CG102" i="1"/>
  <c r="CA102" i="1"/>
  <c r="M102" i="1" s="1"/>
  <c r="D102" i="1"/>
  <c r="E98" i="1"/>
  <c r="CG98" i="1" s="1"/>
  <c r="CA98" i="1" s="1"/>
  <c r="AA98" i="1" s="1"/>
  <c r="E97" i="1"/>
  <c r="CG97" i="1" s="1"/>
  <c r="CA97" i="1" s="1"/>
  <c r="AA97" i="1" s="1"/>
  <c r="E96" i="1"/>
  <c r="CG96" i="1" s="1"/>
  <c r="CA96" i="1" s="1"/>
  <c r="AA96" i="1" s="1"/>
  <c r="H81" i="1"/>
  <c r="G81" i="1"/>
  <c r="F81" i="1"/>
  <c r="E81" i="1"/>
  <c r="D80" i="1"/>
  <c r="D79" i="1"/>
  <c r="D78" i="1"/>
  <c r="D77" i="1"/>
  <c r="I74" i="1"/>
  <c r="H74" i="1"/>
  <c r="G74" i="1"/>
  <c r="F74" i="1"/>
  <c r="E74" i="1"/>
  <c r="D74" i="1" s="1"/>
  <c r="D73" i="1"/>
  <c r="D72" i="1"/>
  <c r="CG72" i="1" s="1"/>
  <c r="CA72" i="1" s="1"/>
  <c r="J72" i="1" s="1"/>
  <c r="D71" i="1"/>
  <c r="CG70" i="1"/>
  <c r="CA70" i="1" s="1"/>
  <c r="J70" i="1" s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0" i="1"/>
  <c r="CG73" i="1" s="1"/>
  <c r="CA73" i="1" s="1"/>
  <c r="J73" i="1" s="1"/>
  <c r="D39" i="1"/>
  <c r="D38" i="1"/>
  <c r="D37" i="1"/>
  <c r="D36" i="1"/>
  <c r="CG69" i="1" s="1"/>
  <c r="CA69" i="1" s="1"/>
  <c r="J69" i="1" s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G44" i="1" s="1"/>
  <c r="CA44" i="1" s="1"/>
  <c r="J44" i="1" s="1"/>
  <c r="A5" i="1"/>
  <c r="A4" i="1"/>
  <c r="A3" i="1"/>
  <c r="A2" i="1"/>
  <c r="B196" i="3" l="1"/>
  <c r="D81" i="1"/>
  <c r="D41" i="2"/>
  <c r="A196" i="2" s="1"/>
  <c r="D41" i="1"/>
  <c r="CG71" i="2"/>
  <c r="CA71" i="2" s="1"/>
  <c r="J71" i="2" s="1"/>
  <c r="D81" i="2"/>
  <c r="I131" i="2"/>
  <c r="CG71" i="1"/>
  <c r="CA71" i="1" s="1"/>
  <c r="J71" i="1" s="1"/>
  <c r="I131" i="1"/>
  <c r="CG15" i="2"/>
  <c r="CA15" i="2" s="1"/>
  <c r="AD15" i="2" s="1"/>
  <c r="CG19" i="2"/>
  <c r="CA19" i="2" s="1"/>
  <c r="AD19" i="2" s="1"/>
  <c r="CG23" i="2"/>
  <c r="CA23" i="2" s="1"/>
  <c r="AD23" i="2" s="1"/>
  <c r="CG27" i="2"/>
  <c r="CA27" i="2" s="1"/>
  <c r="AD27" i="2" s="1"/>
  <c r="CG31" i="2"/>
  <c r="CA31" i="2" s="1"/>
  <c r="AD31" i="2" s="1"/>
  <c r="CG35" i="2"/>
  <c r="CA35" i="2" s="1"/>
  <c r="AD35" i="2" s="1"/>
  <c r="D74" i="2"/>
  <c r="CG14" i="1"/>
  <c r="CA14" i="1" s="1"/>
  <c r="AD14" i="1" s="1"/>
  <c r="CG47" i="1"/>
  <c r="CA47" i="1" s="1"/>
  <c r="J47" i="1" s="1"/>
  <c r="CG18" i="1"/>
  <c r="CA18" i="1" s="1"/>
  <c r="AD18" i="1" s="1"/>
  <c r="CG51" i="1"/>
  <c r="CA51" i="1" s="1"/>
  <c r="J51" i="1" s="1"/>
  <c r="CG22" i="1"/>
  <c r="CA22" i="1" s="1"/>
  <c r="AD22" i="1" s="1"/>
  <c r="CG55" i="1"/>
  <c r="CA55" i="1" s="1"/>
  <c r="J55" i="1" s="1"/>
  <c r="CG28" i="1"/>
  <c r="CA28" i="1" s="1"/>
  <c r="AD28" i="1" s="1"/>
  <c r="CG61" i="1"/>
  <c r="CA61" i="1" s="1"/>
  <c r="J61" i="1" s="1"/>
  <c r="CG12" i="1"/>
  <c r="CG45" i="1"/>
  <c r="CA45" i="1" s="1"/>
  <c r="J45" i="1" s="1"/>
  <c r="CG16" i="1"/>
  <c r="CA16" i="1" s="1"/>
  <c r="AD16" i="1" s="1"/>
  <c r="CG49" i="1"/>
  <c r="CA49" i="1" s="1"/>
  <c r="J49" i="1" s="1"/>
  <c r="CG20" i="1"/>
  <c r="CA20" i="1" s="1"/>
  <c r="AD20" i="1" s="1"/>
  <c r="CG53" i="1"/>
  <c r="CA53" i="1" s="1"/>
  <c r="J53" i="1" s="1"/>
  <c r="CG24" i="1"/>
  <c r="CA24" i="1" s="1"/>
  <c r="AD24" i="1" s="1"/>
  <c r="CG57" i="1"/>
  <c r="CA57" i="1" s="1"/>
  <c r="J57" i="1" s="1"/>
  <c r="CG26" i="1"/>
  <c r="CA26" i="1" s="1"/>
  <c r="AD26" i="1" s="1"/>
  <c r="CG59" i="1"/>
  <c r="CA59" i="1" s="1"/>
  <c r="J59" i="1" s="1"/>
  <c r="CG30" i="1"/>
  <c r="CA30" i="1" s="1"/>
  <c r="AD30" i="1" s="1"/>
  <c r="CG63" i="1"/>
  <c r="CA63" i="1" s="1"/>
  <c r="J63" i="1" s="1"/>
  <c r="CG32" i="1"/>
  <c r="CA32" i="1" s="1"/>
  <c r="AD32" i="1" s="1"/>
  <c r="CG65" i="1"/>
  <c r="CA65" i="1" s="1"/>
  <c r="J65" i="1" s="1"/>
  <c r="CG34" i="1"/>
  <c r="CA34" i="1" s="1"/>
  <c r="AD34" i="1" s="1"/>
  <c r="CG67" i="1"/>
  <c r="CA67" i="1" s="1"/>
  <c r="J67" i="1" s="1"/>
  <c r="A196" i="1"/>
  <c r="CG13" i="1"/>
  <c r="CA13" i="1" s="1"/>
  <c r="AD13" i="1" s="1"/>
  <c r="CG46" i="1"/>
  <c r="CA46" i="1" s="1"/>
  <c r="J46" i="1" s="1"/>
  <c r="CG15" i="1"/>
  <c r="CA15" i="1" s="1"/>
  <c r="AD15" i="1" s="1"/>
  <c r="CG48" i="1"/>
  <c r="CA48" i="1" s="1"/>
  <c r="J48" i="1" s="1"/>
  <c r="CG17" i="1"/>
  <c r="CA17" i="1" s="1"/>
  <c r="AD17" i="1" s="1"/>
  <c r="CG50" i="1"/>
  <c r="CA50" i="1" s="1"/>
  <c r="J50" i="1" s="1"/>
  <c r="CG19" i="1"/>
  <c r="CA19" i="1" s="1"/>
  <c r="AD19" i="1" s="1"/>
  <c r="CG52" i="1"/>
  <c r="CA52" i="1" s="1"/>
  <c r="J52" i="1" s="1"/>
  <c r="CG21" i="1"/>
  <c r="CA21" i="1" s="1"/>
  <c r="AD21" i="1" s="1"/>
  <c r="CG54" i="1"/>
  <c r="CA54" i="1" s="1"/>
  <c r="J54" i="1" s="1"/>
  <c r="CG23" i="1"/>
  <c r="CA23" i="1" s="1"/>
  <c r="AD23" i="1" s="1"/>
  <c r="CG56" i="1"/>
  <c r="CA56" i="1" s="1"/>
  <c r="J56" i="1" s="1"/>
  <c r="CG25" i="1"/>
  <c r="CA25" i="1" s="1"/>
  <c r="AD25" i="1" s="1"/>
  <c r="CG58" i="1"/>
  <c r="CA58" i="1" s="1"/>
  <c r="J58" i="1" s="1"/>
  <c r="CG27" i="1"/>
  <c r="CA27" i="1" s="1"/>
  <c r="AD27" i="1" s="1"/>
  <c r="CG60" i="1"/>
  <c r="CA60" i="1" s="1"/>
  <c r="J60" i="1" s="1"/>
  <c r="CG29" i="1"/>
  <c r="CA29" i="1" s="1"/>
  <c r="AD29" i="1" s="1"/>
  <c r="CG62" i="1"/>
  <c r="CA62" i="1" s="1"/>
  <c r="J62" i="1" s="1"/>
  <c r="CG31" i="1"/>
  <c r="CA31" i="1" s="1"/>
  <c r="AD31" i="1" s="1"/>
  <c r="CG64" i="1"/>
  <c r="CA64" i="1" s="1"/>
  <c r="J64" i="1" s="1"/>
  <c r="CG33" i="1"/>
  <c r="CA33" i="1" s="1"/>
  <c r="AD33" i="1" s="1"/>
  <c r="CG66" i="1"/>
  <c r="CA66" i="1" s="1"/>
  <c r="J66" i="1" s="1"/>
  <c r="CG35" i="1"/>
  <c r="CA35" i="1" s="1"/>
  <c r="AD35" i="1" s="1"/>
  <c r="CG68" i="1"/>
  <c r="CA68" i="1" s="1"/>
  <c r="J68" i="1" s="1"/>
  <c r="I73" i="13"/>
  <c r="H73" i="13"/>
  <c r="G73" i="13"/>
  <c r="F73" i="13"/>
  <c r="E73" i="13"/>
  <c r="I72" i="13"/>
  <c r="H72" i="13"/>
  <c r="G72" i="13"/>
  <c r="F72" i="13"/>
  <c r="E72" i="13"/>
  <c r="I71" i="13"/>
  <c r="H71" i="13"/>
  <c r="G71" i="13"/>
  <c r="F71" i="13"/>
  <c r="E71" i="13"/>
  <c r="I70" i="13"/>
  <c r="H70" i="13"/>
  <c r="G70" i="13"/>
  <c r="F70" i="13"/>
  <c r="E70" i="13"/>
  <c r="I69" i="13"/>
  <c r="H69" i="13"/>
  <c r="G69" i="13"/>
  <c r="F69" i="13"/>
  <c r="E69" i="13"/>
  <c r="I68" i="13"/>
  <c r="H68" i="13"/>
  <c r="G68" i="13"/>
  <c r="F68" i="13"/>
  <c r="E68" i="13"/>
  <c r="I67" i="13"/>
  <c r="H67" i="13"/>
  <c r="G67" i="13"/>
  <c r="F67" i="13"/>
  <c r="E67" i="13"/>
  <c r="I66" i="13"/>
  <c r="H66" i="13"/>
  <c r="G66" i="13"/>
  <c r="F66" i="13"/>
  <c r="E66" i="13"/>
  <c r="I65" i="13"/>
  <c r="H65" i="13"/>
  <c r="G65" i="13"/>
  <c r="F65" i="13"/>
  <c r="E65" i="13"/>
  <c r="I64" i="13"/>
  <c r="H64" i="13"/>
  <c r="G64" i="13"/>
  <c r="F64" i="13"/>
  <c r="E64" i="13"/>
  <c r="I63" i="13"/>
  <c r="H63" i="13"/>
  <c r="G63" i="13"/>
  <c r="F63" i="13"/>
  <c r="E63" i="13"/>
  <c r="I62" i="13"/>
  <c r="H62" i="13"/>
  <c r="G62" i="13"/>
  <c r="F62" i="13"/>
  <c r="E62" i="13"/>
  <c r="I61" i="13"/>
  <c r="H61" i="13"/>
  <c r="G61" i="13"/>
  <c r="F61" i="13"/>
  <c r="E61" i="13"/>
  <c r="I60" i="13"/>
  <c r="H60" i="13"/>
  <c r="G60" i="13"/>
  <c r="F60" i="13"/>
  <c r="E60" i="13"/>
  <c r="I59" i="13"/>
  <c r="H59" i="13"/>
  <c r="G59" i="13"/>
  <c r="F59" i="13"/>
  <c r="E59" i="13"/>
  <c r="I58" i="13"/>
  <c r="H58" i="13"/>
  <c r="G58" i="13"/>
  <c r="F58" i="13"/>
  <c r="E58" i="13"/>
  <c r="I57" i="13"/>
  <c r="H57" i="13"/>
  <c r="G57" i="13"/>
  <c r="F57" i="13"/>
  <c r="E57" i="13"/>
  <c r="I56" i="13"/>
  <c r="H56" i="13"/>
  <c r="G56" i="13"/>
  <c r="F56" i="13"/>
  <c r="E56" i="13"/>
  <c r="I55" i="13"/>
  <c r="H55" i="13"/>
  <c r="G55" i="13"/>
  <c r="F55" i="13"/>
  <c r="E55" i="13"/>
  <c r="I54" i="13"/>
  <c r="H54" i="13"/>
  <c r="G54" i="13"/>
  <c r="F54" i="13"/>
  <c r="E54" i="13"/>
  <c r="I53" i="13"/>
  <c r="H53" i="13"/>
  <c r="G53" i="13"/>
  <c r="F53" i="13"/>
  <c r="E53" i="13"/>
  <c r="I52" i="13"/>
  <c r="H52" i="13"/>
  <c r="G52" i="13"/>
  <c r="F52" i="13"/>
  <c r="E52" i="13"/>
  <c r="I51" i="13"/>
  <c r="H51" i="13"/>
  <c r="G51" i="13"/>
  <c r="F51" i="13"/>
  <c r="E51" i="13"/>
  <c r="I50" i="13"/>
  <c r="H50" i="13"/>
  <c r="G50" i="13"/>
  <c r="F50" i="13"/>
  <c r="E50" i="13"/>
  <c r="I49" i="13"/>
  <c r="H49" i="13"/>
  <c r="G49" i="13"/>
  <c r="F49" i="13"/>
  <c r="E49" i="13"/>
  <c r="I48" i="13"/>
  <c r="H48" i="13"/>
  <c r="G48" i="13"/>
  <c r="F48" i="13"/>
  <c r="E48" i="13"/>
  <c r="I47" i="13"/>
  <c r="H47" i="13"/>
  <c r="G47" i="13"/>
  <c r="F47" i="13"/>
  <c r="E47" i="13"/>
  <c r="I46" i="13"/>
  <c r="H46" i="13"/>
  <c r="G46" i="13"/>
  <c r="F46" i="13"/>
  <c r="E46" i="13"/>
  <c r="I45" i="13"/>
  <c r="H45" i="13"/>
  <c r="G45" i="13"/>
  <c r="F45" i="13"/>
  <c r="E45" i="13"/>
  <c r="I44" i="13"/>
  <c r="H44" i="13"/>
  <c r="G44" i="13"/>
  <c r="F44" i="13"/>
  <c r="E44" i="13"/>
  <c r="AC35" i="13"/>
  <c r="AB35" i="13"/>
  <c r="AB34" i="13"/>
  <c r="AC33" i="13"/>
  <c r="AB33" i="13"/>
  <c r="AC32" i="13"/>
  <c r="AB32" i="13"/>
  <c r="AC31" i="13"/>
  <c r="AB31" i="13"/>
  <c r="AC30" i="13"/>
  <c r="AB30" i="13"/>
  <c r="AC29" i="13"/>
  <c r="AB29" i="13"/>
  <c r="AC28" i="13"/>
  <c r="AB28" i="13"/>
  <c r="AC27" i="13"/>
  <c r="AB27" i="13"/>
  <c r="AC26" i="13"/>
  <c r="AB26" i="13"/>
  <c r="AC25" i="13"/>
  <c r="AB25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C20" i="13"/>
  <c r="AB20" i="13"/>
  <c r="AA20" i="13"/>
  <c r="AC19" i="13"/>
  <c r="AB19" i="13"/>
  <c r="AA19" i="13"/>
  <c r="AC18" i="13"/>
  <c r="AB18" i="13"/>
  <c r="AA18" i="13"/>
  <c r="AC17" i="13"/>
  <c r="AB17" i="13"/>
  <c r="AA17" i="13"/>
  <c r="AC16" i="13"/>
  <c r="AB16" i="13"/>
  <c r="AA16" i="13"/>
  <c r="AC15" i="13"/>
  <c r="AB15" i="13"/>
  <c r="AA15" i="13"/>
  <c r="AC14" i="13"/>
  <c r="AB14" i="13"/>
  <c r="AA14" i="13"/>
  <c r="AC13" i="13"/>
  <c r="AB13" i="13"/>
  <c r="AA13" i="13"/>
  <c r="AC12" i="13"/>
  <c r="AB12" i="13"/>
  <c r="AA12" i="13"/>
  <c r="Z22" i="13"/>
  <c r="Y22" i="13"/>
  <c r="Z21" i="13"/>
  <c r="Y21" i="13"/>
  <c r="Z20" i="13"/>
  <c r="Y20" i="13"/>
  <c r="Z19" i="13"/>
  <c r="Y19" i="13"/>
  <c r="Z18" i="13"/>
  <c r="Y18" i="13"/>
  <c r="Z17" i="13"/>
  <c r="Y17" i="13"/>
  <c r="Z16" i="13"/>
  <c r="Y16" i="13"/>
  <c r="Z15" i="13"/>
  <c r="Y15" i="13"/>
  <c r="Z14" i="13"/>
  <c r="Y14" i="13"/>
  <c r="Z13" i="13"/>
  <c r="Y13" i="13"/>
  <c r="Z12" i="13"/>
  <c r="Y12" i="13"/>
  <c r="Z35" i="13"/>
  <c r="Y35" i="13"/>
  <c r="Z34" i="13"/>
  <c r="Y34" i="13"/>
  <c r="Z33" i="13"/>
  <c r="Y33" i="13"/>
  <c r="Z32" i="13"/>
  <c r="Y32" i="13"/>
  <c r="Z31" i="13"/>
  <c r="Y31" i="13"/>
  <c r="Z30" i="13"/>
  <c r="Y30" i="13"/>
  <c r="Z29" i="13"/>
  <c r="Y29" i="13"/>
  <c r="T40" i="13"/>
  <c r="T39" i="13"/>
  <c r="X40" i="13"/>
  <c r="W40" i="13"/>
  <c r="V40" i="13"/>
  <c r="U40" i="13"/>
  <c r="X39" i="13"/>
  <c r="W39" i="13"/>
  <c r="V39" i="13"/>
  <c r="U39" i="13"/>
  <c r="X38" i="13"/>
  <c r="W38" i="13"/>
  <c r="V38" i="13"/>
  <c r="U38" i="13"/>
  <c r="X37" i="13"/>
  <c r="W37" i="13"/>
  <c r="V37" i="13"/>
  <c r="U37" i="13"/>
  <c r="X36" i="13"/>
  <c r="W36" i="13"/>
  <c r="V36" i="13"/>
  <c r="U36" i="13"/>
  <c r="X35" i="13"/>
  <c r="W35" i="13"/>
  <c r="V35" i="13"/>
  <c r="U35" i="13"/>
  <c r="T35" i="13"/>
  <c r="T34" i="13"/>
  <c r="X33" i="13"/>
  <c r="W33" i="13"/>
  <c r="V33" i="13"/>
  <c r="U33" i="13"/>
  <c r="T33" i="13"/>
  <c r="X32" i="13"/>
  <c r="W32" i="13"/>
  <c r="V32" i="13"/>
  <c r="U32" i="13"/>
  <c r="T32" i="13"/>
  <c r="X31" i="13"/>
  <c r="W31" i="13"/>
  <c r="V31" i="13"/>
  <c r="U31" i="13"/>
  <c r="T31" i="13"/>
  <c r="X30" i="13"/>
  <c r="W30" i="13"/>
  <c r="V30" i="13"/>
  <c r="U30" i="13"/>
  <c r="T30" i="13"/>
  <c r="X29" i="13"/>
  <c r="W29" i="13"/>
  <c r="V29" i="13"/>
  <c r="U29" i="13"/>
  <c r="T29" i="13"/>
  <c r="X22" i="13"/>
  <c r="W22" i="13"/>
  <c r="V22" i="13"/>
  <c r="U22" i="13"/>
  <c r="T22" i="13"/>
  <c r="T21" i="13"/>
  <c r="X20" i="13"/>
  <c r="W20" i="13"/>
  <c r="V20" i="13"/>
  <c r="U20" i="13"/>
  <c r="T20" i="13"/>
  <c r="X19" i="13"/>
  <c r="W19" i="13"/>
  <c r="V19" i="13"/>
  <c r="U19" i="13"/>
  <c r="T19" i="13"/>
  <c r="X18" i="13"/>
  <c r="W18" i="13"/>
  <c r="V18" i="13"/>
  <c r="U18" i="13"/>
  <c r="T18" i="13"/>
  <c r="X17" i="13"/>
  <c r="W17" i="13"/>
  <c r="V17" i="13"/>
  <c r="U17" i="13"/>
  <c r="T17" i="13"/>
  <c r="X16" i="13"/>
  <c r="W16" i="13"/>
  <c r="V16" i="13"/>
  <c r="U16" i="13"/>
  <c r="T16" i="13"/>
  <c r="X15" i="13"/>
  <c r="W15" i="13"/>
  <c r="V15" i="13"/>
  <c r="U15" i="13"/>
  <c r="T15" i="13"/>
  <c r="X14" i="13"/>
  <c r="W14" i="13"/>
  <c r="V14" i="13"/>
  <c r="U14" i="13"/>
  <c r="T14" i="13"/>
  <c r="X13" i="13"/>
  <c r="W13" i="13"/>
  <c r="V13" i="13"/>
  <c r="U13" i="13"/>
  <c r="T13" i="13"/>
  <c r="X12" i="13"/>
  <c r="W12" i="13"/>
  <c r="V12" i="13"/>
  <c r="U12" i="13"/>
  <c r="T12" i="13"/>
  <c r="S40" i="13"/>
  <c r="R40" i="13"/>
  <c r="Q40" i="13"/>
  <c r="P40" i="13"/>
  <c r="O40" i="13"/>
  <c r="N40" i="13"/>
  <c r="M40" i="13"/>
  <c r="L40" i="13"/>
  <c r="K40" i="13"/>
  <c r="J40" i="13"/>
  <c r="S39" i="13"/>
  <c r="R39" i="13"/>
  <c r="Q39" i="13"/>
  <c r="P39" i="13"/>
  <c r="O39" i="13"/>
  <c r="N39" i="13"/>
  <c r="M39" i="13"/>
  <c r="L39" i="13"/>
  <c r="K39" i="13"/>
  <c r="J39" i="13"/>
  <c r="S35" i="13"/>
  <c r="R35" i="13"/>
  <c r="Q35" i="13"/>
  <c r="P35" i="13"/>
  <c r="O35" i="13"/>
  <c r="N35" i="13"/>
  <c r="M35" i="13"/>
  <c r="L35" i="13"/>
  <c r="K35" i="13"/>
  <c r="J35" i="13"/>
  <c r="S34" i="13"/>
  <c r="R34" i="13"/>
  <c r="Q34" i="13"/>
  <c r="P34" i="13"/>
  <c r="O34" i="13"/>
  <c r="N34" i="13"/>
  <c r="M34" i="13"/>
  <c r="L34" i="13"/>
  <c r="K34" i="13"/>
  <c r="J34" i="13"/>
  <c r="S33" i="13"/>
  <c r="R33" i="13"/>
  <c r="Q33" i="13"/>
  <c r="P33" i="13"/>
  <c r="O33" i="13"/>
  <c r="N33" i="13"/>
  <c r="M33" i="13"/>
  <c r="L33" i="13"/>
  <c r="K33" i="13"/>
  <c r="J33" i="13"/>
  <c r="S32" i="13"/>
  <c r="R32" i="13"/>
  <c r="Q32" i="13"/>
  <c r="P32" i="13"/>
  <c r="O32" i="13"/>
  <c r="N32" i="13"/>
  <c r="M32" i="13"/>
  <c r="L32" i="13"/>
  <c r="K32" i="13"/>
  <c r="J32" i="13"/>
  <c r="S31" i="13"/>
  <c r="R31" i="13"/>
  <c r="Q31" i="13"/>
  <c r="P31" i="13"/>
  <c r="O31" i="13"/>
  <c r="N31" i="13"/>
  <c r="M31" i="13"/>
  <c r="L31" i="13"/>
  <c r="K31" i="13"/>
  <c r="J31" i="13"/>
  <c r="S30" i="13"/>
  <c r="R30" i="13"/>
  <c r="Q30" i="13"/>
  <c r="P30" i="13"/>
  <c r="O30" i="13"/>
  <c r="N30" i="13"/>
  <c r="M30" i="13"/>
  <c r="L30" i="13"/>
  <c r="K30" i="13"/>
  <c r="J30" i="13"/>
  <c r="S29" i="13"/>
  <c r="R29" i="13"/>
  <c r="Q29" i="13"/>
  <c r="P29" i="13"/>
  <c r="O29" i="13"/>
  <c r="N29" i="13"/>
  <c r="M29" i="13"/>
  <c r="L29" i="13"/>
  <c r="K29" i="13"/>
  <c r="J29" i="13"/>
  <c r="S22" i="13"/>
  <c r="R22" i="13"/>
  <c r="Q22" i="13"/>
  <c r="P22" i="13"/>
  <c r="O22" i="13"/>
  <c r="N22" i="13"/>
  <c r="M22" i="13"/>
  <c r="L22" i="13"/>
  <c r="K22" i="13"/>
  <c r="J22" i="13"/>
  <c r="S21" i="13"/>
  <c r="R21" i="13"/>
  <c r="Q21" i="13"/>
  <c r="P21" i="13"/>
  <c r="O21" i="13"/>
  <c r="N21" i="13"/>
  <c r="M21" i="13"/>
  <c r="L21" i="13"/>
  <c r="K21" i="13"/>
  <c r="J21" i="13"/>
  <c r="S20" i="13"/>
  <c r="R20" i="13"/>
  <c r="Q20" i="13"/>
  <c r="P20" i="13"/>
  <c r="O20" i="13"/>
  <c r="N20" i="13"/>
  <c r="M20" i="13"/>
  <c r="L20" i="13"/>
  <c r="K20" i="13"/>
  <c r="J20" i="13"/>
  <c r="S19" i="13"/>
  <c r="R19" i="13"/>
  <c r="Q19" i="13"/>
  <c r="P19" i="13"/>
  <c r="O19" i="13"/>
  <c r="N19" i="13"/>
  <c r="M19" i="13"/>
  <c r="L19" i="13"/>
  <c r="K19" i="13"/>
  <c r="J19" i="13"/>
  <c r="S18" i="13"/>
  <c r="R18" i="13"/>
  <c r="Q18" i="13"/>
  <c r="P18" i="13"/>
  <c r="O18" i="13"/>
  <c r="N18" i="13"/>
  <c r="M18" i="13"/>
  <c r="L18" i="13"/>
  <c r="K18" i="13"/>
  <c r="J18" i="13"/>
  <c r="S17" i="13"/>
  <c r="R17" i="13"/>
  <c r="Q17" i="13"/>
  <c r="P17" i="13"/>
  <c r="O17" i="13"/>
  <c r="N17" i="13"/>
  <c r="M17" i="13"/>
  <c r="L17" i="13"/>
  <c r="K17" i="13"/>
  <c r="J17" i="13"/>
  <c r="S16" i="13"/>
  <c r="R16" i="13"/>
  <c r="Q16" i="13"/>
  <c r="P16" i="13"/>
  <c r="O16" i="13"/>
  <c r="N16" i="13"/>
  <c r="M16" i="13"/>
  <c r="L16" i="13"/>
  <c r="K16" i="13"/>
  <c r="J16" i="13"/>
  <c r="S15" i="13"/>
  <c r="R15" i="13"/>
  <c r="Q15" i="13"/>
  <c r="P15" i="13"/>
  <c r="O15" i="13"/>
  <c r="N15" i="13"/>
  <c r="M15" i="13"/>
  <c r="L15" i="13"/>
  <c r="K15" i="13"/>
  <c r="J15" i="13"/>
  <c r="S14" i="13"/>
  <c r="R14" i="13"/>
  <c r="Q14" i="13"/>
  <c r="P14" i="13"/>
  <c r="O14" i="13"/>
  <c r="N14" i="13"/>
  <c r="M14" i="13"/>
  <c r="L14" i="13"/>
  <c r="K14" i="13"/>
  <c r="J14" i="13"/>
  <c r="S13" i="13"/>
  <c r="R13" i="13"/>
  <c r="Q13" i="13"/>
  <c r="P13" i="13"/>
  <c r="O13" i="13"/>
  <c r="N13" i="13"/>
  <c r="M13" i="13"/>
  <c r="L13" i="13"/>
  <c r="K13" i="13"/>
  <c r="J13" i="13"/>
  <c r="S12" i="13"/>
  <c r="R12" i="13"/>
  <c r="Q12" i="13"/>
  <c r="P12" i="13"/>
  <c r="O12" i="13"/>
  <c r="N12" i="13"/>
  <c r="M12" i="13"/>
  <c r="L12" i="13"/>
  <c r="K12" i="13"/>
  <c r="J12" i="13"/>
  <c r="I22" i="13"/>
  <c r="H22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40" i="13"/>
  <c r="H40" i="13"/>
  <c r="G40" i="13"/>
  <c r="F40" i="13"/>
  <c r="E40" i="13"/>
  <c r="I39" i="13"/>
  <c r="H39" i="13"/>
  <c r="G39" i="13"/>
  <c r="F39" i="13"/>
  <c r="E39" i="13"/>
  <c r="I35" i="13"/>
  <c r="H35" i="13"/>
  <c r="G35" i="13"/>
  <c r="F35" i="13"/>
  <c r="E35" i="13"/>
  <c r="I33" i="13"/>
  <c r="I32" i="13"/>
  <c r="I31" i="13"/>
  <c r="I30" i="13"/>
  <c r="I29" i="13"/>
  <c r="I28" i="13"/>
  <c r="I27" i="13"/>
  <c r="H33" i="13"/>
  <c r="H32" i="13"/>
  <c r="H31" i="13"/>
  <c r="H30" i="13"/>
  <c r="H29" i="13"/>
  <c r="H28" i="13"/>
  <c r="H27" i="13"/>
  <c r="H26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E33" i="13"/>
  <c r="E32" i="13"/>
  <c r="E31" i="13"/>
  <c r="E30" i="13"/>
  <c r="E29" i="13"/>
  <c r="E28" i="13"/>
  <c r="E27" i="13"/>
  <c r="E26" i="13"/>
  <c r="E25" i="13"/>
  <c r="E24" i="13"/>
  <c r="E23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B196" i="2" l="1"/>
  <c r="B196" i="1"/>
  <c r="CA12" i="1"/>
  <c r="AD12" i="1" s="1"/>
  <c r="CJ131" i="13"/>
  <c r="CI131" i="13"/>
  <c r="CH131" i="13"/>
  <c r="CB131" i="13" s="1"/>
  <c r="CG131" i="13"/>
  <c r="CA131" i="13" s="1"/>
  <c r="CD131" i="13"/>
  <c r="CC131" i="13"/>
  <c r="CJ127" i="13"/>
  <c r="CI127" i="13"/>
  <c r="CH127" i="13"/>
  <c r="CG127" i="13"/>
  <c r="CD127" i="13"/>
  <c r="CC127" i="13"/>
  <c r="CB127" i="13"/>
  <c r="CA127" i="13"/>
  <c r="B123" i="13"/>
  <c r="B122" i="13"/>
  <c r="B118" i="13"/>
  <c r="B117" i="13"/>
  <c r="CG110" i="13"/>
  <c r="CA110" i="13" s="1"/>
  <c r="M110" i="13" s="1"/>
  <c r="D110" i="13"/>
  <c r="CG109" i="13"/>
  <c r="CA109" i="13" s="1"/>
  <c r="M109" i="13" s="1"/>
  <c r="D109" i="13"/>
  <c r="CG108" i="13"/>
  <c r="CA108" i="13" s="1"/>
  <c r="M108" i="13"/>
  <c r="D108" i="13"/>
  <c r="CG107" i="13"/>
  <c r="CA107" i="13" s="1"/>
  <c r="M107" i="13" s="1"/>
  <c r="D107" i="13"/>
  <c r="CG106" i="13"/>
  <c r="CA106" i="13" s="1"/>
  <c r="M106" i="13" s="1"/>
  <c r="D106" i="13"/>
  <c r="CG105" i="13"/>
  <c r="CA105" i="13" s="1"/>
  <c r="M105" i="13" s="1"/>
  <c r="D105" i="13"/>
  <c r="CG104" i="13"/>
  <c r="CA104" i="13" s="1"/>
  <c r="M104" i="13"/>
  <c r="D104" i="13"/>
  <c r="CG103" i="13"/>
  <c r="CA103" i="13" s="1"/>
  <c r="M103" i="13" s="1"/>
  <c r="D103" i="13"/>
  <c r="CG102" i="13"/>
  <c r="CA102" i="13" s="1"/>
  <c r="M102" i="13" s="1"/>
  <c r="D102" i="13"/>
  <c r="E98" i="13"/>
  <c r="CG98" i="13" s="1"/>
  <c r="CA98" i="13" s="1"/>
  <c r="AA98" i="13" s="1"/>
  <c r="E97" i="13"/>
  <c r="CG97" i="13" s="1"/>
  <c r="CA97" i="13" s="1"/>
  <c r="AA97" i="13" s="1"/>
  <c r="CG96" i="13"/>
  <c r="CA96" i="13" s="1"/>
  <c r="AA96" i="13" s="1"/>
  <c r="E96" i="13"/>
  <c r="H81" i="13"/>
  <c r="G81" i="13"/>
  <c r="F81" i="13"/>
  <c r="E81" i="13"/>
  <c r="D80" i="13"/>
  <c r="D79" i="13"/>
  <c r="D78" i="13"/>
  <c r="D77" i="13"/>
  <c r="I74" i="13"/>
  <c r="H74" i="13"/>
  <c r="G74" i="13"/>
  <c r="F74" i="13"/>
  <c r="E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0" i="13"/>
  <c r="D39" i="13"/>
  <c r="D38" i="13"/>
  <c r="D37" i="13"/>
  <c r="D36" i="13"/>
  <c r="D35" i="13"/>
  <c r="CG35" i="13" s="1"/>
  <c r="CA35" i="13" s="1"/>
  <c r="AD35" i="13" s="1"/>
  <c r="D34" i="13"/>
  <c r="CG34" i="13" s="1"/>
  <c r="CA34" i="13" s="1"/>
  <c r="AD34" i="13" s="1"/>
  <c r="D33" i="13"/>
  <c r="CG33" i="13" s="1"/>
  <c r="CA33" i="13" s="1"/>
  <c r="AD33" i="13" s="1"/>
  <c r="D32" i="13"/>
  <c r="CG32" i="13" s="1"/>
  <c r="CA32" i="13" s="1"/>
  <c r="AD32" i="13" s="1"/>
  <c r="D31" i="13"/>
  <c r="CG31" i="13" s="1"/>
  <c r="CA31" i="13" s="1"/>
  <c r="AD31" i="13" s="1"/>
  <c r="D30" i="13"/>
  <c r="CG30" i="13" s="1"/>
  <c r="CA30" i="13" s="1"/>
  <c r="AD30" i="13" s="1"/>
  <c r="D29" i="13"/>
  <c r="CG29" i="13" s="1"/>
  <c r="CA29" i="13" s="1"/>
  <c r="AD29" i="13" s="1"/>
  <c r="D28" i="13"/>
  <c r="CG28" i="13" s="1"/>
  <c r="CA28" i="13" s="1"/>
  <c r="AD28" i="13" s="1"/>
  <c r="D27" i="13"/>
  <c r="CG27" i="13" s="1"/>
  <c r="CA27" i="13" s="1"/>
  <c r="AD27" i="13" s="1"/>
  <c r="D26" i="13"/>
  <c r="CG26" i="13" s="1"/>
  <c r="CA26" i="13" s="1"/>
  <c r="AD26" i="13" s="1"/>
  <c r="D25" i="13"/>
  <c r="CG25" i="13" s="1"/>
  <c r="CA25" i="13" s="1"/>
  <c r="AD25" i="13" s="1"/>
  <c r="D24" i="13"/>
  <c r="CG24" i="13" s="1"/>
  <c r="CA24" i="13" s="1"/>
  <c r="AD24" i="13" s="1"/>
  <c r="D23" i="13"/>
  <c r="CG23" i="13" s="1"/>
  <c r="CA23" i="13" s="1"/>
  <c r="AD23" i="13" s="1"/>
  <c r="D22" i="13"/>
  <c r="CG22" i="13" s="1"/>
  <c r="CA22" i="13" s="1"/>
  <c r="AD22" i="13" s="1"/>
  <c r="D21" i="13"/>
  <c r="CG21" i="13" s="1"/>
  <c r="CA21" i="13" s="1"/>
  <c r="AD21" i="13" s="1"/>
  <c r="D20" i="13"/>
  <c r="CG20" i="13" s="1"/>
  <c r="CA20" i="13" s="1"/>
  <c r="AD20" i="13" s="1"/>
  <c r="D19" i="13"/>
  <c r="CG19" i="13" s="1"/>
  <c r="CA19" i="13" s="1"/>
  <c r="AD19" i="13" s="1"/>
  <c r="D18" i="13"/>
  <c r="CG18" i="13" s="1"/>
  <c r="CA18" i="13" s="1"/>
  <c r="AD18" i="13" s="1"/>
  <c r="D17" i="13"/>
  <c r="CG17" i="13" s="1"/>
  <c r="CA17" i="13" s="1"/>
  <c r="AD17" i="13" s="1"/>
  <c r="D16" i="13"/>
  <c r="CG16" i="13" s="1"/>
  <c r="CA16" i="13" s="1"/>
  <c r="AD16" i="13" s="1"/>
  <c r="D15" i="13"/>
  <c r="CG15" i="13" s="1"/>
  <c r="CA15" i="13" s="1"/>
  <c r="AD15" i="13" s="1"/>
  <c r="D14" i="13"/>
  <c r="CG14" i="13" s="1"/>
  <c r="CA14" i="13" s="1"/>
  <c r="AD14" i="13" s="1"/>
  <c r="D13" i="13"/>
  <c r="CG13" i="13" s="1"/>
  <c r="CA13" i="13" s="1"/>
  <c r="AD13" i="13" s="1"/>
  <c r="D12" i="13"/>
  <c r="CG12" i="13" s="1"/>
  <c r="CA12" i="13" s="1"/>
  <c r="AD12" i="13" s="1"/>
  <c r="D11" i="13"/>
  <c r="A5" i="13"/>
  <c r="A4" i="13"/>
  <c r="A3" i="13"/>
  <c r="A2" i="13"/>
  <c r="D81" i="13" l="1"/>
  <c r="I131" i="13"/>
  <c r="D74" i="13"/>
  <c r="CG56" i="13"/>
  <c r="CA56" i="13" s="1"/>
  <c r="J56" i="13" s="1"/>
  <c r="CG70" i="13"/>
  <c r="CA70" i="13" s="1"/>
  <c r="J70" i="13" s="1"/>
  <c r="CG69" i="13"/>
  <c r="CA69" i="13" s="1"/>
  <c r="J69" i="13" s="1"/>
  <c r="CG71" i="13"/>
  <c r="CA71" i="13" s="1"/>
  <c r="J71" i="13" s="1"/>
  <c r="CG67" i="13"/>
  <c r="CA67" i="13" s="1"/>
  <c r="J67" i="13" s="1"/>
  <c r="CG50" i="13"/>
  <c r="CA50" i="13" s="1"/>
  <c r="J50" i="13" s="1"/>
  <c r="CG54" i="13"/>
  <c r="CA54" i="13" s="1"/>
  <c r="J54" i="13" s="1"/>
  <c r="CG55" i="13"/>
  <c r="CA55" i="13" s="1"/>
  <c r="J55" i="13" s="1"/>
  <c r="CG46" i="13"/>
  <c r="CA46" i="13" s="1"/>
  <c r="J46" i="13" s="1"/>
  <c r="CG48" i="13"/>
  <c r="CA48" i="13" s="1"/>
  <c r="J48" i="13" s="1"/>
  <c r="CG73" i="13"/>
  <c r="CA73" i="13" s="1"/>
  <c r="J73" i="13" s="1"/>
  <c r="CG68" i="13"/>
  <c r="CA68" i="13" s="1"/>
  <c r="J68" i="13" s="1"/>
  <c r="CG62" i="13"/>
  <c r="CA62" i="13" s="1"/>
  <c r="J62" i="13" s="1"/>
  <c r="CG64" i="13"/>
  <c r="CA64" i="13" s="1"/>
  <c r="J64" i="13" s="1"/>
  <c r="CG58" i="13"/>
  <c r="CA58" i="13" s="1"/>
  <c r="J58" i="13" s="1"/>
  <c r="CG60" i="13"/>
  <c r="CA60" i="13" s="1"/>
  <c r="J60" i="13" s="1"/>
  <c r="CG66" i="13"/>
  <c r="CA66" i="13" s="1"/>
  <c r="J66" i="13" s="1"/>
  <c r="CG57" i="13"/>
  <c r="CA57" i="13" s="1"/>
  <c r="J57" i="13" s="1"/>
  <c r="CG59" i="13"/>
  <c r="CA59" i="13" s="1"/>
  <c r="J59" i="13" s="1"/>
  <c r="CG61" i="13"/>
  <c r="CA61" i="13" s="1"/>
  <c r="J61" i="13" s="1"/>
  <c r="CG63" i="13"/>
  <c r="CA63" i="13" s="1"/>
  <c r="J63" i="13" s="1"/>
  <c r="CG65" i="13"/>
  <c r="CA65" i="13" s="1"/>
  <c r="J65" i="13" s="1"/>
  <c r="CG52" i="13"/>
  <c r="CA52" i="13" s="1"/>
  <c r="J52" i="13" s="1"/>
  <c r="D41" i="13"/>
  <c r="A196" i="13" s="1"/>
  <c r="CG45" i="13"/>
  <c r="CA45" i="13" s="1"/>
  <c r="J45" i="13" s="1"/>
  <c r="CG47" i="13"/>
  <c r="CA47" i="13" s="1"/>
  <c r="J47" i="13" s="1"/>
  <c r="CG49" i="13"/>
  <c r="CA49" i="13" s="1"/>
  <c r="J49" i="13" s="1"/>
  <c r="CG51" i="13"/>
  <c r="CA51" i="13" s="1"/>
  <c r="J51" i="13" s="1"/>
  <c r="CG53" i="13"/>
  <c r="CA53" i="13" s="1"/>
  <c r="J53" i="13" s="1"/>
  <c r="N127" i="13"/>
  <c r="CG44" i="13"/>
  <c r="CA44" i="13" s="1"/>
  <c r="J44" i="13" s="1"/>
  <c r="CG72" i="13"/>
  <c r="CA72" i="13" s="1"/>
  <c r="J72" i="13" s="1"/>
  <c r="B196" i="13" l="1"/>
</calcChain>
</file>

<file path=xl/sharedStrings.xml><?xml version="1.0" encoding="utf-8"?>
<sst xmlns="http://schemas.openxmlformats.org/spreadsheetml/2006/main" count="3354" uniqueCount="182">
  <si>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</si>
  <si>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</si>
  <si>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</si>
  <si>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</si>
  <si>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</si>
  <si>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MADRE, PADRE O CUIDADOR DE :</t>
  </si>
  <si>
    <t>GRUPO DE EDAD (en años)</t>
  </si>
  <si>
    <t>GESTANTES</t>
  </si>
  <si>
    <t>GESTANTES ALTO RIESGO OBSTÉTRICO</t>
  </si>
  <si>
    <t>MUJERES EN EDADES DE CLIMATERIO 45 A 64 AÑOS</t>
  </si>
  <si>
    <t>FAMILIAS DE RIESGO</t>
  </si>
  <si>
    <t>Menores de 1 año</t>
  </si>
  <si>
    <t>Niños 12 a 23 meses</t>
  </si>
  <si>
    <t>Niños de 2 a 5 años</t>
  </si>
  <si>
    <t>Niños de 6 a 9 años</t>
  </si>
  <si>
    <t>10 a 14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</si>
  <si>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</si>
  <si>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</si>
  <si>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</si>
  <si>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</si>
  <si>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</si>
  <si>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</si>
  <si>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</si>
  <si>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</si>
  <si>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</si>
  <si>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</si>
  <si>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</si>
  <si>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</si>
  <si>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</si>
  <si>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</si>
  <si>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</si>
  <si>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</si>
  <si>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Maternidad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</si>
  <si>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</si>
  <si>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</si>
  <si>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</si>
  <si>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</si>
  <si>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</si>
  <si>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</si>
  <si>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SIN RIESGO DE MALNUTRICIÓN</t>
  </si>
  <si>
    <t>PREVENCIÓN DE IRA - ERA</t>
  </si>
  <si>
    <t>PREVENCIÓN DE ACCIDENTES</t>
  </si>
  <si>
    <t>SALUD BUCO-DENTAL</t>
  </si>
  <si>
    <t>PREVENCIÓN VIOLENCIA DE GÉNERO</t>
  </si>
  <si>
    <t>SALUD SEXUAL Y REPRODUCTIVA</t>
  </si>
  <si>
    <t>EDUCACIÓN PRENATAL (NUTRICIÓN - LACTANCIA - CRIANZA - AUTOCUIDADO - PREPARACIÓN PARTO Y OTROS)</t>
  </si>
  <si>
    <t>PROMOCIÓN DE SALUD MENTAL</t>
  </si>
  <si>
    <t>PROMOCIÓN DEL DESARROLLO INFANTIL TEMPRANO</t>
  </si>
  <si>
    <t>DEL LENGUAJE</t>
  </si>
  <si>
    <t>MOTOR</t>
  </si>
  <si>
    <t>OTROS</t>
  </si>
  <si>
    <t>HABILIDADES PARENTALES</t>
  </si>
  <si>
    <t>NADIE ES PERFECTO</t>
  </si>
  <si>
    <t>FAMILIAS FUERTES</t>
  </si>
  <si>
    <t>APOYO MADRE A MADRE</t>
  </si>
  <si>
    <t xml:space="preserve">PREVENCIÓN DE SALUD MENTAL </t>
  </si>
  <si>
    <t>PREVENCIÓN SUICIDIO</t>
  </si>
  <si>
    <t>PREVENCIÓN TRASTORNO MENTAL</t>
  </si>
  <si>
    <t>PREVENCION ALCOHOL Y DROGAS</t>
  </si>
  <si>
    <t>ANTITABÁQUICA (excluye REM 23)</t>
  </si>
  <si>
    <t>PREVENCIÓN DE LA TRANSMISIÓN VERTICAL DE VIH-SÍFILIS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</si>
  <si>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</si>
  <si>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</si>
  <si>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</si>
  <si>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</si>
  <si>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</si>
  <si>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USO RACIONAL DE MEDICAMENTOS</t>
  </si>
  <si>
    <t>RESISTENCIA ANTIMICROBIANOS</t>
  </si>
  <si>
    <t>SECCIÓN B: ACTIVIDADES DE EDUCACIÓN PARA LA SALUD SEGÚN PERSONAL QUE LAS REALIZA (SESIONES)</t>
  </si>
  <si>
    <t>UN PROFESIONAL</t>
  </si>
  <si>
    <t>DOS O MÁS PROFESIO- NALES</t>
  </si>
  <si>
    <t>UN PROFESIONAL Y UN TÉCNICO PARAMÉDICO</t>
  </si>
  <si>
    <t>TÉCNICO 
PARAMÉ-
DICO</t>
  </si>
  <si>
    <t>FACILITADOR/A INTERCULTURAL PUEBLOS ORIGINARIOS</t>
  </si>
  <si>
    <t>PREVENCIÓN DE LA TRANSMISIÓN VERTICAL DE VIH-SIFILIS</t>
  </si>
  <si>
    <t>SECCIÓN C: ACTIVIDAD FÍSICA GRUPAL PARA PROGRAMA SALUD CARDIOVASCULAR (SESIONES)</t>
  </si>
  <si>
    <t>GRUPO DE EDAD</t>
  </si>
  <si>
    <t>TOTAL SESIONES</t>
  </si>
  <si>
    <t>PROFESOR
EDUCACIÓN FÍSICA</t>
  </si>
  <si>
    <t>KINESIÓ-
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</si>
  <si>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</si>
  <si>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</si>
  <si>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</si>
  <si>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</si>
  <si>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</si>
  <si>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</si>
  <si>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</si>
  <si>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</si>
  <si>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</si>
  <si>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</si>
  <si>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</si>
  <si>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</si>
  <si>
    <t>SECCIÓN E: TALLERES PROGRAMA "MÁS A.M AUTOVALENTES"</t>
  </si>
  <si>
    <t>TALLER</t>
  </si>
  <si>
    <t>Nº DE SESIONES</t>
  </si>
  <si>
    <t>Nº DE PARTICIPAN- TES</t>
  </si>
  <si>
    <t>ESTIMULACIÓN DE FUNCIONES MOTORAS Y PREVENCIÓN DE CAÍDAS</t>
  </si>
  <si>
    <t>ESTIMULACIÓN DE FUNCIONES  COGNITIVA</t>
  </si>
  <si>
    <t>AUTOCUIDADO Y ESTILOS DE VIDA SALUDABLE</t>
  </si>
  <si>
    <t>SECCIÓN F: TALLERES PROGRAMA ELIGE VIDA SANA</t>
  </si>
  <si>
    <t>POR EDAD</t>
  </si>
  <si>
    <t>Gestantes</t>
  </si>
  <si>
    <t>Post Parto</t>
  </si>
  <si>
    <t>menor de 2 años</t>
  </si>
  <si>
    <t>2 a 4</t>
  </si>
  <si>
    <t>5 a 9</t>
  </si>
  <si>
    <t>CIRCULO DE ACTIVIDAD FISICA</t>
  </si>
  <si>
    <t>CIRCULO DE VIDA SANA</t>
  </si>
  <si>
    <t>ACTIVIDADES MASIVAS</t>
  </si>
  <si>
    <t>SECCIÓN G: INTERVENCIONES POR PATRON DE CONSUMO DE ALCOHOL, TABACO Y OTRAS DROGAS</t>
  </si>
  <si>
    <t>TIPO DE INTERVENCIÓN</t>
  </si>
  <si>
    <t>Nº DE INTERVEN-CIONES</t>
  </si>
  <si>
    <t>SEXO</t>
  </si>
  <si>
    <t>10-14 años</t>
  </si>
  <si>
    <t>15-19 años</t>
  </si>
  <si>
    <t>20-24 años</t>
  </si>
  <si>
    <t>25-44 años</t>
  </si>
  <si>
    <t>45-64 años</t>
  </si>
  <si>
    <t>65 o más</t>
  </si>
  <si>
    <t>Hombres</t>
  </si>
  <si>
    <t>Mujeres</t>
  </si>
  <si>
    <t>INTERVENCIÓN MÍNIMA
(BAJO RIESGO)</t>
  </si>
  <si>
    <t xml:space="preserve"> ALCOHOL</t>
  </si>
  <si>
    <t xml:space="preserve"> TABACO</t>
  </si>
  <si>
    <t xml:space="preserve"> DROGAS</t>
  </si>
  <si>
    <t>INTERVENCIÓN BREVE 
(RIESGO)</t>
  </si>
  <si>
    <t>INTERVENCIÓN REFERENCIA ASISTIDA
(PERJUDICIAL O DEPENDENCIA)</t>
  </si>
  <si>
    <t>SECCIÓN H: PERSONAS QUE INGRESAN A TALLERES PARA PADRES DEL PROGRAMA DE APOYO A LA SALUD MENTAL INFANTIL (PASMI)</t>
  </si>
  <si>
    <t>Concepto</t>
  </si>
  <si>
    <t>Total de padres, madres o cuidadores de 5 a 9 años</t>
  </si>
  <si>
    <t>Total de talleres</t>
  </si>
  <si>
    <t>Total de sesiones</t>
  </si>
  <si>
    <t>Taller Nadie es Perfecto (PASMI)</t>
  </si>
  <si>
    <t>SECCIÓN I: ORGANIZACIONES SOCIALES DE LA RED DEL PROGRAMA MÁS ADULTOS MAYORES AUTOVALENTES</t>
  </si>
  <si>
    <t>POR TIPO DE ORGANIZACIÓN</t>
  </si>
  <si>
    <t>N° Total  de Organizaciones</t>
  </si>
  <si>
    <t>Clubes de Adultos Mayores</t>
  </si>
  <si>
    <t>Centros de Madres</t>
  </si>
  <si>
    <t>Clubes Deportivos</t>
  </si>
  <si>
    <t>Uniones Comunales de Adultos Mayores</t>
  </si>
  <si>
    <t>Junta de Vecinos</t>
  </si>
  <si>
    <t>Organizaciones informales</t>
  </si>
  <si>
    <t>Otras organizaciones formales</t>
  </si>
  <si>
    <t>Organizaciones ingresadas al Programa de Estimulación Funcional del programa Más Adultos Mayores Autovalentes</t>
  </si>
  <si>
    <t>Organizaciones con Líderes Comunitarios Capacitados por el Programa Más Adultos Mayores Autovalentes</t>
  </si>
  <si>
    <t>SEECCIÓN J: SERVICIOS DE LA RED DEL PROGRAMA MÁS ADULTOS MAYORES AUTOVALENTES</t>
  </si>
  <si>
    <t>POR TIPO DE SERVICIO</t>
  </si>
  <si>
    <t>N° Total de Servicios</t>
  </si>
  <si>
    <t xml:space="preserve">Unidad Municipal de Personas Mayores </t>
  </si>
  <si>
    <t>Unidad Municipal de Atención Social</t>
  </si>
  <si>
    <t>Unidad Municipal de Deportes</t>
  </si>
  <si>
    <t xml:space="preserve">Unidad Municipal Turismo </t>
  </si>
  <si>
    <t>Unidad Municipal Educación</t>
  </si>
  <si>
    <t>Biblioteca Municipal</t>
  </si>
  <si>
    <t>Unidad Cultura Minicipal</t>
  </si>
  <si>
    <t>Otras Unidades Municipales</t>
  </si>
  <si>
    <t>Escuelas o Colegios</t>
  </si>
  <si>
    <t>Universidades</t>
  </si>
  <si>
    <t>Otras Unidades Externas al Municipio</t>
  </si>
  <si>
    <t xml:space="preserve">Servicios Locales con oferta programática para personas mayores (total o parcial) </t>
  </si>
  <si>
    <t>Servicios Locales con Planes Intersectoriales para el Fomento del Autocuidado y Estimulación Funcional desarrollados junto al Programa Más Adultos Mayores Autovalentes</t>
  </si>
  <si>
    <t>SECCIÓN K: TALLER GRUPALES DE LACTANCIA MATERNA</t>
  </si>
  <si>
    <t>Nº DE TALLERES</t>
  </si>
  <si>
    <t>GRUPO DE EDAD (En años)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</si>
  <si>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</si>
  <si>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</si>
  <si>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</si>
  <si>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</si>
  <si>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</si>
  <si>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</si>
  <si>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</si>
  <si>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</si>
  <si>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PUEBLOS ORIGINARIOS</t>
  </si>
  <si>
    <t>MIGRANTES</t>
  </si>
  <si>
    <t>NUMERO DE TALLERES DE LACTANCIA MATERNA REALIZADA EN MATERNIDADES</t>
  </si>
  <si>
    <t xml:space="preserve">SECCIÓN L: TALLERES GRUPALES  DE LACTANCIA MATERNA EN ATENCIÓN PRIMARIA 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</si>
  <si>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</si>
  <si>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</si>
  <si>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</si>
  <si>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</si>
  <si>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</si>
  <si>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NUMERO DE TALLERES DE LACTANCIA MATERNA REALIZADA EN ATENCION PRIMARIA A MENORES DE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</si>
</sst>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1"/>
      <color theme="1"/>
      <name val="Verdana"/>
      <family val="2"/>
    </font>
    <font>
      <b/>
      <sz val="8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sz val="9"/>
      <color theme="1"/>
      <name val="Verdana"/>
      <family val="2"/>
    </font>
    <font>
      <b/>
      <sz val="11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5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/>
    <xf numFmtId="1" fontId="7" fillId="2" borderId="0" xfId="0" applyNumberFormat="1" applyFont="1" applyFill="1" applyAlignment="1">
      <alignment wrapText="1"/>
    </xf>
    <xf numFmtId="1" fontId="7" fillId="2" borderId="0" xfId="0" applyNumberFormat="1" applyFont="1" applyFill="1"/>
    <xf numFmtId="1" fontId="0" fillId="4" borderId="0" xfId="0" applyNumberFormat="1" applyFill="1" applyProtection="1">
      <protection locked="0"/>
    </xf>
    <xf numFmtId="1" fontId="0" fillId="5" borderId="0" xfId="0" applyNumberFormat="1" applyFill="1"/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/>
    <xf numFmtId="1" fontId="5" fillId="6" borderId="14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1" fontId="5" fillId="7" borderId="18" xfId="0" applyNumberFormat="1" applyFont="1" applyFill="1" applyBorder="1"/>
    <xf numFmtId="1" fontId="5" fillId="7" borderId="22" xfId="0" applyNumberFormat="1" applyFont="1" applyFill="1" applyBorder="1"/>
    <xf numFmtId="1" fontId="5" fillId="7" borderId="15" xfId="0" applyNumberFormat="1" applyFont="1" applyFill="1" applyBorder="1"/>
    <xf numFmtId="1" fontId="5" fillId="7" borderId="23" xfId="0" applyNumberFormat="1" applyFont="1" applyFill="1" applyBorder="1"/>
    <xf numFmtId="1" fontId="5" fillId="7" borderId="24" xfId="0" applyNumberFormat="1" applyFont="1" applyFill="1" applyBorder="1"/>
    <xf numFmtId="1" fontId="5" fillId="7" borderId="19" xfId="0" applyNumberFormat="1" applyFont="1" applyFill="1" applyBorder="1"/>
    <xf numFmtId="1" fontId="5" fillId="7" borderId="4" xfId="0" applyNumberFormat="1" applyFont="1" applyFill="1" applyBorder="1"/>
    <xf numFmtId="1" fontId="8" fillId="5" borderId="25" xfId="0" applyNumberFormat="1" applyFont="1" applyFill="1" applyBorder="1" applyAlignment="1" applyProtection="1">
      <alignment vertical="center"/>
      <protection locked="0"/>
    </xf>
    <xf numFmtId="1" fontId="8" fillId="5" borderId="0" xfId="0" applyNumberFormat="1" applyFont="1" applyFill="1" applyAlignment="1">
      <alignment vertical="center" wrapText="1"/>
    </xf>
    <xf numFmtId="1" fontId="9" fillId="0" borderId="27" xfId="0" applyNumberFormat="1" applyFont="1" applyBorder="1" applyAlignment="1">
      <alignment vertical="center"/>
    </xf>
    <xf numFmtId="1" fontId="5" fillId="0" borderId="28" xfId="0" applyNumberFormat="1" applyFont="1" applyBorder="1"/>
    <xf numFmtId="1" fontId="5" fillId="6" borderId="29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6" borderId="31" xfId="0" applyNumberFormat="1" applyFont="1" applyFill="1" applyBorder="1" applyProtection="1">
      <protection locked="0"/>
    </xf>
    <xf numFmtId="1" fontId="5" fillId="6" borderId="32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6" borderId="27" xfId="0" applyNumberFormat="1" applyFont="1" applyFill="1" applyBorder="1" applyProtection="1">
      <protection locked="0"/>
    </xf>
    <xf numFmtId="1" fontId="8" fillId="5" borderId="25" xfId="0" applyNumberFormat="1" applyFont="1" applyFill="1" applyBorder="1" applyAlignment="1">
      <alignment vertical="center"/>
    </xf>
    <xf numFmtId="1" fontId="0" fillId="3" borderId="0" xfId="0" applyNumberFormat="1" applyFill="1"/>
    <xf numFmtId="1" fontId="0" fillId="4" borderId="0" xfId="0" applyNumberFormat="1" applyFill="1"/>
    <xf numFmtId="1" fontId="9" fillId="0" borderId="34" xfId="0" applyNumberFormat="1" applyFont="1" applyBorder="1" applyAlignment="1">
      <alignment horizontal="left" vertical="center"/>
    </xf>
    <xf numFmtId="1" fontId="5" fillId="0" borderId="35" xfId="0" applyNumberFormat="1" applyFont="1" applyBorder="1"/>
    <xf numFmtId="1" fontId="5" fillId="6" borderId="36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6" borderId="38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1" fontId="5" fillId="6" borderId="40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1" fontId="5" fillId="6" borderId="41" xfId="0" applyNumberFormat="1" applyFont="1" applyFill="1" applyBorder="1" applyProtection="1">
      <protection locked="0"/>
    </xf>
    <xf numFmtId="1" fontId="9" fillId="0" borderId="35" xfId="0" applyNumberFormat="1" applyFont="1" applyBorder="1" applyAlignment="1">
      <alignment horizontal="left" vertical="center"/>
    </xf>
    <xf numFmtId="1" fontId="5" fillId="0" borderId="26" xfId="0" applyNumberFormat="1" applyFont="1" applyBorder="1"/>
    <xf numFmtId="1" fontId="5" fillId="6" borderId="4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6" borderId="44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47" xfId="0" applyNumberFormat="1" applyFont="1" applyFill="1" applyBorder="1" applyProtection="1">
      <protection locked="0"/>
    </xf>
    <xf numFmtId="1" fontId="9" fillId="0" borderId="13" xfId="0" applyNumberFormat="1" applyFont="1" applyBorder="1" applyAlignment="1">
      <alignment horizontal="left" vertical="center"/>
    </xf>
    <xf numFmtId="1" fontId="5" fillId="0" borderId="13" xfId="0" applyNumberFormat="1" applyFont="1" applyBorder="1"/>
    <xf numFmtId="1" fontId="5" fillId="6" borderId="48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6" borderId="51" xfId="0" applyNumberFormat="1" applyFont="1" applyFill="1" applyBorder="1" applyProtection="1">
      <protection locked="0"/>
    </xf>
    <xf numFmtId="1" fontId="5" fillId="6" borderId="52" xfId="0" applyNumberFormat="1" applyFont="1" applyFill="1" applyBorder="1" applyProtection="1">
      <protection locked="0"/>
    </xf>
    <xf numFmtId="1" fontId="5" fillId="6" borderId="12" xfId="0" applyNumberFormat="1" applyFont="1" applyFill="1" applyBorder="1" applyProtection="1">
      <protection locked="0"/>
    </xf>
    <xf numFmtId="1" fontId="5" fillId="0" borderId="54" xfId="0" applyNumberFormat="1" applyFont="1" applyBorder="1"/>
    <xf numFmtId="1" fontId="5" fillId="6" borderId="55" xfId="0" applyNumberFormat="1" applyFont="1" applyFill="1" applyBorder="1" applyProtection="1">
      <protection locked="0"/>
    </xf>
    <xf numFmtId="1" fontId="5" fillId="6" borderId="56" xfId="0" applyNumberFormat="1" applyFont="1" applyFill="1" applyBorder="1" applyProtection="1">
      <protection locked="0"/>
    </xf>
    <xf numFmtId="1" fontId="5" fillId="6" borderId="57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6" borderId="61" xfId="0" applyNumberFormat="1" applyFont="1" applyFill="1" applyBorder="1" applyProtection="1">
      <protection locked="0"/>
    </xf>
    <xf numFmtId="1" fontId="5" fillId="6" borderId="62" xfId="0" applyNumberFormat="1" applyFont="1" applyFill="1" applyBorder="1" applyProtection="1">
      <protection locked="0"/>
    </xf>
    <xf numFmtId="1" fontId="5" fillId="6" borderId="63" xfId="0" applyNumberFormat="1" applyFont="1" applyFill="1" applyBorder="1" applyProtection="1">
      <protection locked="0"/>
    </xf>
    <xf numFmtId="1" fontId="5" fillId="7" borderId="59" xfId="0" applyNumberFormat="1" applyFont="1" applyFill="1" applyBorder="1"/>
    <xf numFmtId="1" fontId="5" fillId="7" borderId="60" xfId="0" applyNumberFormat="1" applyFont="1" applyFill="1" applyBorder="1"/>
    <xf numFmtId="1" fontId="5" fillId="7" borderId="34" xfId="0" applyNumberFormat="1" applyFont="1" applyFill="1" applyBorder="1"/>
    <xf numFmtId="1" fontId="5" fillId="7" borderId="62" xfId="0" applyNumberFormat="1" applyFont="1" applyFill="1" applyBorder="1"/>
    <xf numFmtId="1" fontId="5" fillId="0" borderId="66" xfId="0" applyNumberFormat="1" applyFont="1" applyBorder="1"/>
    <xf numFmtId="1" fontId="5" fillId="7" borderId="67" xfId="0" applyNumberFormat="1" applyFont="1" applyFill="1" applyBorder="1"/>
    <xf numFmtId="1" fontId="5" fillId="7" borderId="68" xfId="0" applyNumberFormat="1" applyFont="1" applyFill="1" applyBorder="1"/>
    <xf numFmtId="1" fontId="5" fillId="6" borderId="68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6" borderId="69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6" borderId="71" xfId="0" applyNumberFormat="1" applyFont="1" applyFill="1" applyBorder="1" applyProtection="1">
      <protection locked="0"/>
    </xf>
    <xf numFmtId="1" fontId="5" fillId="7" borderId="65" xfId="0" applyNumberFormat="1" applyFont="1" applyFill="1" applyBorder="1"/>
    <xf numFmtId="1" fontId="5" fillId="0" borderId="4" xfId="0" applyNumberFormat="1" applyFont="1" applyBorder="1" applyAlignment="1">
      <alignment horizontal="left" vertical="center"/>
    </xf>
    <xf numFmtId="1" fontId="5" fillId="7" borderId="33" xfId="0" applyNumberFormat="1" applyFont="1" applyFill="1" applyBorder="1"/>
    <xf numFmtId="1" fontId="5" fillId="7" borderId="30" xfId="0" applyNumberFormat="1" applyFont="1" applyFill="1" applyBorder="1"/>
    <xf numFmtId="1" fontId="5" fillId="7" borderId="72" xfId="0" applyNumberFormat="1" applyFont="1" applyFill="1" applyBorder="1"/>
    <xf numFmtId="1" fontId="5" fillId="6" borderId="4" xfId="0" applyNumberFormat="1" applyFont="1" applyFill="1" applyBorder="1" applyProtection="1">
      <protection locked="0"/>
    </xf>
    <xf numFmtId="1" fontId="5" fillId="0" borderId="65" xfId="0" applyNumberFormat="1" applyFont="1" applyBorder="1" applyAlignment="1">
      <alignment horizontal="left" vertical="center"/>
    </xf>
    <xf numFmtId="1" fontId="5" fillId="7" borderId="73" xfId="0" applyNumberFormat="1" applyFont="1" applyFill="1" applyBorder="1"/>
    <xf numFmtId="1" fontId="5" fillId="7" borderId="61" xfId="0" applyNumberFormat="1" applyFont="1" applyFill="1" applyBorder="1"/>
    <xf numFmtId="1" fontId="5" fillId="7" borderId="74" xfId="0" applyNumberFormat="1" applyFont="1" applyFill="1" applyBorder="1"/>
    <xf numFmtId="1" fontId="5" fillId="7" borderId="70" xfId="0" applyNumberFormat="1" applyFont="1" applyFill="1" applyBorder="1"/>
    <xf numFmtId="1" fontId="5" fillId="7" borderId="71" xfId="0" applyNumberFormat="1" applyFont="1" applyFill="1" applyBorder="1"/>
    <xf numFmtId="1" fontId="5" fillId="0" borderId="75" xfId="0" applyNumberFormat="1" applyFont="1" applyBorder="1" applyAlignment="1">
      <alignment vertical="center" wrapText="1"/>
    </xf>
    <xf numFmtId="1" fontId="5" fillId="0" borderId="76" xfId="0" applyNumberFormat="1" applyFont="1" applyBorder="1"/>
    <xf numFmtId="1" fontId="5" fillId="6" borderId="77" xfId="0" applyNumberFormat="1" applyFont="1" applyFill="1" applyBorder="1" applyProtection="1">
      <protection locked="0"/>
    </xf>
    <xf numFmtId="1" fontId="5" fillId="6" borderId="78" xfId="0" applyNumberFormat="1" applyFont="1" applyFill="1" applyBorder="1" applyProtection="1">
      <protection locked="0"/>
    </xf>
    <xf numFmtId="1" fontId="5" fillId="7" borderId="78" xfId="0" applyNumberFormat="1" applyFont="1" applyFill="1" applyBorder="1"/>
    <xf numFmtId="1" fontId="5" fillId="7" borderId="79" xfId="0" applyNumberFormat="1" applyFont="1" applyFill="1" applyBorder="1"/>
    <xf numFmtId="1" fontId="5" fillId="7" borderId="80" xfId="0" applyNumberFormat="1" applyFont="1" applyFill="1" applyBorder="1"/>
    <xf numFmtId="1" fontId="5" fillId="7" borderId="81" xfId="0" applyNumberFormat="1" applyFont="1" applyFill="1" applyBorder="1"/>
    <xf numFmtId="1" fontId="5" fillId="7" borderId="82" xfId="0" applyNumberFormat="1" applyFont="1" applyFill="1" applyBorder="1"/>
    <xf numFmtId="1" fontId="5" fillId="7" borderId="83" xfId="0" applyNumberFormat="1" applyFont="1" applyFill="1" applyBorder="1"/>
    <xf numFmtId="1" fontId="5" fillId="6" borderId="75" xfId="0" applyNumberFormat="1" applyFont="1" applyFill="1" applyBorder="1" applyProtection="1">
      <protection locked="0"/>
    </xf>
    <xf numFmtId="1" fontId="5" fillId="0" borderId="27" xfId="0" applyNumberFormat="1" applyFont="1" applyBorder="1" applyAlignment="1">
      <alignment vertical="center" wrapText="1"/>
    </xf>
    <xf numFmtId="1" fontId="5" fillId="7" borderId="27" xfId="0" applyNumberFormat="1" applyFont="1" applyFill="1" applyBorder="1"/>
    <xf numFmtId="1" fontId="5" fillId="7" borderId="84" xfId="0" applyNumberFormat="1" applyFont="1" applyFill="1" applyBorder="1"/>
    <xf numFmtId="1" fontId="5" fillId="0" borderId="34" xfId="0" applyNumberFormat="1" applyFont="1" applyBorder="1" applyAlignment="1">
      <alignment vertical="center" wrapText="1"/>
    </xf>
    <xf numFmtId="1" fontId="5" fillId="6" borderId="80" xfId="0" applyNumberFormat="1" applyFont="1" applyFill="1" applyBorder="1" applyProtection="1">
      <protection locked="0"/>
    </xf>
    <xf numFmtId="1" fontId="5" fillId="0" borderId="28" xfId="0" applyNumberFormat="1" applyFont="1" applyBorder="1" applyAlignment="1">
      <alignment horizontal="left" vertical="center"/>
    </xf>
    <xf numFmtId="1" fontId="5" fillId="0" borderId="13" xfId="0" applyNumberFormat="1" applyFont="1" applyBorder="1" applyAlignment="1">
      <alignment horizontal="left" vertical="center"/>
    </xf>
    <xf numFmtId="1" fontId="5" fillId="6" borderId="67" xfId="0" applyNumberFormat="1" applyFont="1" applyFill="1" applyBorder="1" applyProtection="1">
      <protection locked="0"/>
    </xf>
    <xf numFmtId="1" fontId="5" fillId="6" borderId="74" xfId="0" applyNumberFormat="1" applyFont="1" applyFill="1" applyBorder="1" applyProtection="1">
      <protection locked="0"/>
    </xf>
    <xf numFmtId="1" fontId="5" fillId="0" borderId="86" xfId="0" applyNumberFormat="1" applyFont="1" applyBorder="1" applyAlignment="1">
      <alignment horizontal="left" wrapText="1"/>
    </xf>
    <xf numFmtId="1" fontId="5" fillId="7" borderId="29" xfId="0" applyNumberFormat="1" applyFont="1" applyFill="1" applyBorder="1"/>
    <xf numFmtId="1" fontId="5" fillId="6" borderId="84" xfId="0" applyNumberFormat="1" applyFont="1" applyFill="1" applyBorder="1" applyProtection="1">
      <protection locked="0"/>
    </xf>
    <xf numFmtId="1" fontId="5" fillId="7" borderId="87" xfId="0" applyNumberFormat="1" applyFont="1" applyFill="1" applyBorder="1"/>
    <xf numFmtId="1" fontId="5" fillId="7" borderId="32" xfId="0" applyNumberFormat="1" applyFont="1" applyFill="1" applyBorder="1"/>
    <xf numFmtId="1" fontId="5" fillId="2" borderId="88" xfId="0" applyNumberFormat="1" applyFont="1" applyFill="1" applyBorder="1" applyAlignment="1">
      <alignment horizontal="left" wrapText="1"/>
    </xf>
    <xf numFmtId="1" fontId="5" fillId="7" borderId="63" xfId="0" applyNumberFormat="1" applyFont="1" applyFill="1" applyBorder="1"/>
    <xf numFmtId="1" fontId="5" fillId="7" borderId="39" xfId="0" applyNumberFormat="1" applyFont="1" applyFill="1" applyBorder="1"/>
    <xf numFmtId="1" fontId="5" fillId="0" borderId="89" xfId="0" applyNumberFormat="1" applyFont="1" applyBorder="1" applyAlignment="1">
      <alignment horizontal="left" wrapText="1"/>
    </xf>
    <xf numFmtId="1" fontId="5" fillId="7" borderId="77" xfId="0" applyNumberFormat="1" applyFont="1" applyFill="1" applyBorder="1"/>
    <xf numFmtId="1" fontId="5" fillId="7" borderId="75" xfId="0" applyNumberFormat="1" applyFont="1" applyFill="1" applyBorder="1"/>
    <xf numFmtId="1" fontId="5" fillId="6" borderId="81" xfId="0" applyNumberFormat="1" applyFont="1" applyFill="1" applyBorder="1" applyProtection="1">
      <protection locked="0"/>
    </xf>
    <xf numFmtId="1" fontId="5" fillId="6" borderId="91" xfId="0" applyNumberFormat="1" applyFont="1" applyFill="1" applyBorder="1" applyProtection="1">
      <protection locked="0"/>
    </xf>
    <xf numFmtId="1" fontId="5" fillId="7" borderId="92" xfId="0" applyNumberFormat="1" applyFont="1" applyFill="1" applyBorder="1"/>
    <xf numFmtId="1" fontId="5" fillId="7" borderId="51" xfId="0" applyNumberFormat="1" applyFont="1" applyFill="1" applyBorder="1"/>
    <xf numFmtId="1" fontId="5" fillId="7" borderId="12" xfId="0" applyNumberFormat="1" applyFont="1" applyFill="1" applyBorder="1"/>
    <xf numFmtId="1" fontId="8" fillId="5" borderId="0" xfId="0" applyNumberFormat="1" applyFont="1" applyFill="1" applyAlignment="1" applyProtection="1">
      <alignment vertical="center"/>
      <protection locked="0"/>
    </xf>
    <xf numFmtId="1" fontId="5" fillId="0" borderId="85" xfId="0" applyNumberFormat="1" applyFont="1" applyBorder="1"/>
    <xf numFmtId="1" fontId="5" fillId="0" borderId="93" xfId="0" applyNumberFormat="1" applyFont="1" applyBorder="1"/>
    <xf numFmtId="1" fontId="5" fillId="0" borderId="16" xfId="0" applyNumberFormat="1" applyFont="1" applyBorder="1"/>
    <xf numFmtId="1" fontId="5" fillId="0" borderId="8" xfId="0" applyNumberFormat="1" applyFont="1" applyBorder="1"/>
    <xf numFmtId="1" fontId="5" fillId="0" borderId="94" xfId="0" applyNumberFormat="1" applyFont="1" applyBorder="1"/>
    <xf numFmtId="1" fontId="5" fillId="0" borderId="95" xfId="0" applyNumberFormat="1" applyFont="1" applyBorder="1"/>
    <xf numFmtId="1" fontId="5" fillId="0" borderId="20" xfId="0" applyNumberFormat="1" applyFont="1" applyBorder="1"/>
    <xf numFmtId="1" fontId="5" fillId="0" borderId="21" xfId="0" applyNumberFormat="1" applyFont="1" applyBorder="1"/>
    <xf numFmtId="1" fontId="10" fillId="5" borderId="0" xfId="0" applyNumberFormat="1" applyFont="1" applyFill="1"/>
    <xf numFmtId="1" fontId="11" fillId="2" borderId="1" xfId="0" applyNumberFormat="1" applyFont="1" applyFill="1" applyBorder="1"/>
    <xf numFmtId="1" fontId="12" fillId="2" borderId="1" xfId="0" applyNumberFormat="1" applyFont="1" applyFill="1" applyBorder="1"/>
    <xf numFmtId="1" fontId="12" fillId="2" borderId="0" xfId="0" applyNumberFormat="1" applyFont="1" applyFill="1"/>
    <xf numFmtId="1" fontId="5" fillId="0" borderId="85" xfId="0" applyNumberFormat="1" applyFont="1" applyBorder="1" applyAlignment="1">
      <alignment horizontal="center" vertical="center" wrapText="1"/>
    </xf>
    <xf numFmtId="1" fontId="9" fillId="0" borderId="96" xfId="0" applyNumberFormat="1" applyFont="1" applyBorder="1" applyAlignment="1">
      <alignment horizontal="center" vertical="center" wrapText="1"/>
    </xf>
    <xf numFmtId="1" fontId="5" fillId="6" borderId="23" xfId="0" applyNumberFormat="1" applyFont="1" applyFill="1" applyBorder="1" applyProtection="1">
      <protection locked="0"/>
    </xf>
    <xf numFmtId="1" fontId="5" fillId="6" borderId="97" xfId="0" applyNumberFormat="1" applyFont="1" applyFill="1" applyBorder="1" applyProtection="1">
      <protection locked="0"/>
    </xf>
    <xf numFmtId="1" fontId="8" fillId="5" borderId="0" xfId="0" applyNumberFormat="1" applyFont="1" applyFill="1" applyAlignment="1">
      <alignment vertical="center"/>
    </xf>
    <xf numFmtId="1" fontId="5" fillId="5" borderId="0" xfId="0" applyNumberFormat="1" applyFont="1" applyFill="1"/>
    <xf numFmtId="1" fontId="5" fillId="6" borderId="98" xfId="0" applyNumberFormat="1" applyFont="1" applyFill="1" applyBorder="1" applyProtection="1">
      <protection locked="0"/>
    </xf>
    <xf numFmtId="1" fontId="5" fillId="6" borderId="99" xfId="0" applyNumberFormat="1" applyFont="1" applyFill="1" applyBorder="1" applyProtection="1">
      <protection locked="0"/>
    </xf>
    <xf numFmtId="1" fontId="9" fillId="0" borderId="12" xfId="0" applyNumberFormat="1" applyFont="1" applyBorder="1" applyAlignment="1">
      <alignment horizontal="left" vertical="center"/>
    </xf>
    <xf numFmtId="1" fontId="5" fillId="6" borderId="100" xfId="0" applyNumberFormat="1" applyFont="1" applyFill="1" applyBorder="1" applyProtection="1">
      <protection locked="0"/>
    </xf>
    <xf numFmtId="1" fontId="5" fillId="6" borderId="101" xfId="0" applyNumberFormat="1" applyFont="1" applyFill="1" applyBorder="1" applyProtection="1">
      <protection locked="0"/>
    </xf>
    <xf numFmtId="1" fontId="5" fillId="6" borderId="102" xfId="0" applyNumberFormat="1" applyFont="1" applyFill="1" applyBorder="1" applyProtection="1">
      <protection locked="0"/>
    </xf>
    <xf numFmtId="1" fontId="5" fillId="6" borderId="103" xfId="0" applyNumberFormat="1" applyFont="1" applyFill="1" applyBorder="1" applyProtection="1">
      <protection locked="0"/>
    </xf>
    <xf numFmtId="1" fontId="5" fillId="0" borderId="85" xfId="0" applyNumberFormat="1" applyFont="1" applyBorder="1" applyAlignment="1">
      <alignment horizontal="left" vertical="center"/>
    </xf>
    <xf numFmtId="1" fontId="5" fillId="0" borderId="88" xfId="0" applyNumberFormat="1" applyFont="1" applyBorder="1" applyAlignment="1">
      <alignment horizontal="left" wrapText="1"/>
    </xf>
    <xf numFmtId="1" fontId="5" fillId="6" borderId="86" xfId="0" applyNumberFormat="1" applyFont="1" applyFill="1" applyBorder="1" applyProtection="1">
      <protection locked="0"/>
    </xf>
    <xf numFmtId="1" fontId="5" fillId="6" borderId="1" xfId="0" applyNumberFormat="1" applyFont="1" applyFill="1" applyBorder="1" applyProtection="1">
      <protection locked="0"/>
    </xf>
    <xf numFmtId="1" fontId="5" fillId="0" borderId="9" xfId="0" applyNumberFormat="1" applyFont="1" applyBorder="1"/>
    <xf numFmtId="1" fontId="5" fillId="0" borderId="96" xfId="0" applyNumberFormat="1" applyFont="1" applyBorder="1"/>
    <xf numFmtId="1" fontId="13" fillId="5" borderId="0" xfId="0" applyNumberFormat="1" applyFont="1" applyFill="1"/>
    <xf numFmtId="1" fontId="4" fillId="5" borderId="0" xfId="0" applyNumberFormat="1" applyFont="1" applyFill="1"/>
    <xf numFmtId="1" fontId="14" fillId="2" borderId="1" xfId="0" applyNumberFormat="1" applyFont="1" applyFill="1" applyBorder="1"/>
    <xf numFmtId="1" fontId="12" fillId="5" borderId="0" xfId="0" applyNumberFormat="1" applyFont="1" applyFill="1"/>
    <xf numFmtId="1" fontId="5" fillId="0" borderId="6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4" fillId="2" borderId="25" xfId="0" applyNumberFormat="1" applyFont="1" applyFill="1" applyBorder="1"/>
    <xf numFmtId="1" fontId="5" fillId="0" borderId="58" xfId="0" applyNumberFormat="1" applyFont="1" applyBorder="1"/>
    <xf numFmtId="1" fontId="13" fillId="2" borderId="0" xfId="0" applyNumberFormat="1" applyFont="1" applyFill="1"/>
    <xf numFmtId="1" fontId="5" fillId="6" borderId="104" xfId="0" applyNumberFormat="1" applyFont="1" applyFill="1" applyBorder="1" applyProtection="1">
      <protection locked="0"/>
    </xf>
    <xf numFmtId="1" fontId="5" fillId="0" borderId="53" xfId="0" applyNumberFormat="1" applyFont="1" applyBorder="1"/>
    <xf numFmtId="1" fontId="5" fillId="6" borderId="73" xfId="0" applyNumberFormat="1" applyFont="1" applyFill="1" applyBorder="1" applyProtection="1">
      <protection locked="0"/>
    </xf>
    <xf numFmtId="1" fontId="5" fillId="0" borderId="6" xfId="0" applyNumberFormat="1" applyFont="1" applyBorder="1"/>
    <xf numFmtId="1" fontId="5" fillId="0" borderId="17" xfId="0" applyNumberFormat="1" applyFont="1" applyBorder="1"/>
    <xf numFmtId="1" fontId="12" fillId="2" borderId="0" xfId="0" applyNumberFormat="1" applyFont="1" applyFill="1" applyAlignment="1">
      <alignment wrapText="1"/>
    </xf>
    <xf numFmtId="1" fontId="15" fillId="2" borderId="0" xfId="0" applyNumberFormat="1" applyFont="1" applyFill="1"/>
    <xf numFmtId="1" fontId="4" fillId="6" borderId="54" xfId="0" applyNumberFormat="1" applyFont="1" applyFill="1" applyBorder="1" applyProtection="1">
      <protection locked="0"/>
    </xf>
    <xf numFmtId="1" fontId="4" fillId="6" borderId="76" xfId="0" applyNumberFormat="1" applyFont="1" applyFill="1" applyBorder="1" applyProtection="1">
      <protection locked="0"/>
    </xf>
    <xf numFmtId="1" fontId="14" fillId="2" borderId="7" xfId="0" applyNumberFormat="1" applyFont="1" applyFill="1" applyBorder="1"/>
    <xf numFmtId="1" fontId="11" fillId="2" borderId="7" xfId="0" applyNumberFormat="1" applyFont="1" applyFill="1" applyBorder="1"/>
    <xf numFmtId="1" fontId="16" fillId="0" borderId="0" xfId="0" applyNumberFormat="1" applyFont="1" applyAlignment="1">
      <alignment wrapText="1"/>
    </xf>
    <xf numFmtId="1" fontId="12" fillId="0" borderId="0" xfId="0" applyNumberFormat="1" applyFont="1" applyAlignment="1">
      <alignment wrapText="1"/>
    </xf>
    <xf numFmtId="1" fontId="5" fillId="6" borderId="29" xfId="0" applyNumberFormat="1" applyFont="1" applyFill="1" applyBorder="1" applyAlignment="1" applyProtection="1">
      <alignment vertical="center"/>
      <protection locked="0"/>
    </xf>
    <xf numFmtId="1" fontId="5" fillId="6" borderId="31" xfId="0" applyNumberFormat="1" applyFont="1" applyFill="1" applyBorder="1" applyAlignment="1" applyProtection="1">
      <alignment vertical="center"/>
      <protection locked="0"/>
    </xf>
    <xf numFmtId="1" fontId="5" fillId="6" borderId="59" xfId="0" applyNumberFormat="1" applyFont="1" applyFill="1" applyBorder="1" applyAlignment="1" applyProtection="1">
      <alignment vertical="center"/>
      <protection locked="0"/>
    </xf>
    <xf numFmtId="1" fontId="5" fillId="6" borderId="104" xfId="0" applyNumberFormat="1" applyFont="1" applyFill="1" applyBorder="1" applyAlignment="1" applyProtection="1">
      <alignment vertical="center"/>
      <protection locked="0"/>
    </xf>
    <xf numFmtId="1" fontId="5" fillId="6" borderId="77" xfId="0" applyNumberFormat="1" applyFont="1" applyFill="1" applyBorder="1" applyAlignment="1" applyProtection="1">
      <alignment vertical="center"/>
      <protection locked="0"/>
    </xf>
    <xf numFmtId="1" fontId="5" fillId="6" borderId="79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/>
    <xf numFmtId="1" fontId="9" fillId="0" borderId="93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5" fillId="6" borderId="28" xfId="0" applyNumberFormat="1" applyFont="1" applyFill="1" applyBorder="1" applyAlignment="1" applyProtection="1">
      <alignment vertical="center"/>
      <protection locked="0"/>
    </xf>
    <xf numFmtId="1" fontId="5" fillId="5" borderId="27" xfId="0" applyNumberFormat="1" applyFont="1" applyFill="1" applyBorder="1" applyAlignment="1" applyProtection="1">
      <alignment vertical="center"/>
      <protection locked="0"/>
    </xf>
    <xf numFmtId="1" fontId="5" fillId="6" borderId="33" xfId="0" applyNumberFormat="1" applyFont="1" applyFill="1" applyBorder="1" applyAlignment="1" applyProtection="1">
      <alignment vertical="center"/>
      <protection locked="0"/>
    </xf>
    <xf numFmtId="1" fontId="5" fillId="8" borderId="30" xfId="0" applyNumberFormat="1" applyFont="1" applyFill="1" applyBorder="1" applyAlignment="1" applyProtection="1">
      <alignment vertical="center"/>
    </xf>
    <xf numFmtId="1" fontId="5" fillId="8" borderId="33" xfId="0" applyNumberFormat="1" applyFont="1" applyFill="1" applyBorder="1" applyAlignment="1" applyProtection="1">
      <alignment vertical="center"/>
    </xf>
    <xf numFmtId="1" fontId="5" fillId="8" borderId="27" xfId="0" applyNumberFormat="1" applyFont="1" applyFill="1" applyBorder="1" applyAlignment="1" applyProtection="1">
      <alignment vertical="center"/>
    </xf>
    <xf numFmtId="1" fontId="5" fillId="6" borderId="30" xfId="0" applyNumberFormat="1" applyFont="1" applyFill="1" applyBorder="1" applyAlignment="1" applyProtection="1">
      <alignment vertical="center"/>
      <protection locked="0"/>
    </xf>
    <xf numFmtId="1" fontId="5" fillId="6" borderId="32" xfId="0" applyNumberFormat="1" applyFont="1" applyFill="1" applyBorder="1" applyAlignment="1" applyProtection="1">
      <alignment vertical="center"/>
      <protection locked="0"/>
    </xf>
    <xf numFmtId="1" fontId="5" fillId="6" borderId="27" xfId="0" applyNumberFormat="1" applyFont="1" applyFill="1" applyBorder="1" applyAlignment="1" applyProtection="1">
      <alignment vertical="center"/>
      <protection locked="0"/>
    </xf>
    <xf numFmtId="1" fontId="5" fillId="6" borderId="35" xfId="0" applyNumberFormat="1" applyFont="1" applyFill="1" applyBorder="1" applyAlignment="1" applyProtection="1">
      <alignment vertical="center"/>
      <protection locked="0"/>
    </xf>
    <xf numFmtId="1" fontId="5" fillId="5" borderId="34" xfId="0" applyNumberFormat="1" applyFont="1" applyFill="1" applyBorder="1" applyAlignment="1" applyProtection="1">
      <alignment vertical="center"/>
      <protection locked="0"/>
    </xf>
    <xf numFmtId="1" fontId="5" fillId="6" borderId="61" xfId="0" applyNumberFormat="1" applyFont="1" applyFill="1" applyBorder="1" applyAlignment="1" applyProtection="1">
      <alignment vertical="center"/>
      <protection locked="0"/>
    </xf>
    <xf numFmtId="1" fontId="5" fillId="8" borderId="60" xfId="0" applyNumberFormat="1" applyFont="1" applyFill="1" applyBorder="1" applyAlignment="1" applyProtection="1">
      <alignment vertical="center"/>
    </xf>
    <xf numFmtId="1" fontId="5" fillId="8" borderId="61" xfId="0" applyNumberFormat="1" applyFont="1" applyFill="1" applyBorder="1" applyAlignment="1" applyProtection="1">
      <alignment vertical="center"/>
    </xf>
    <xf numFmtId="1" fontId="5" fillId="8" borderId="34" xfId="0" applyNumberFormat="1" applyFont="1" applyFill="1" applyBorder="1" applyAlignment="1" applyProtection="1">
      <alignment vertical="center"/>
    </xf>
    <xf numFmtId="1" fontId="5" fillId="6" borderId="60" xfId="0" applyNumberFormat="1" applyFont="1" applyFill="1" applyBorder="1" applyAlignment="1" applyProtection="1">
      <alignment vertical="center"/>
      <protection locked="0"/>
    </xf>
    <xf numFmtId="1" fontId="5" fillId="6" borderId="39" xfId="0" applyNumberFormat="1" applyFont="1" applyFill="1" applyBorder="1" applyAlignment="1" applyProtection="1">
      <alignment vertical="center"/>
      <protection locked="0"/>
    </xf>
    <xf numFmtId="1" fontId="5" fillId="6" borderId="34" xfId="0" applyNumberFormat="1" applyFont="1" applyFill="1" applyBorder="1" applyAlignment="1" applyProtection="1">
      <alignment vertical="center"/>
      <protection locked="0"/>
    </xf>
    <xf numFmtId="1" fontId="5" fillId="6" borderId="76" xfId="0" applyNumberFormat="1" applyFont="1" applyFill="1" applyBorder="1" applyAlignment="1" applyProtection="1">
      <alignment vertical="center"/>
      <protection locked="0"/>
    </xf>
    <xf numFmtId="1" fontId="5" fillId="5" borderId="75" xfId="0" applyNumberFormat="1" applyFont="1" applyFill="1" applyBorder="1" applyAlignment="1" applyProtection="1">
      <alignment vertical="center"/>
      <protection locked="0"/>
    </xf>
    <xf numFmtId="1" fontId="5" fillId="6" borderId="78" xfId="0" applyNumberFormat="1" applyFont="1" applyFill="1" applyBorder="1" applyAlignment="1" applyProtection="1">
      <alignment vertical="center"/>
      <protection locked="0"/>
    </xf>
    <xf numFmtId="1" fontId="5" fillId="8" borderId="80" xfId="0" applyNumberFormat="1" applyFont="1" applyFill="1" applyBorder="1" applyAlignment="1" applyProtection="1">
      <alignment vertical="center"/>
    </xf>
    <xf numFmtId="1" fontId="5" fillId="8" borderId="78" xfId="0" applyNumberFormat="1" applyFont="1" applyFill="1" applyBorder="1" applyAlignment="1" applyProtection="1">
      <alignment vertical="center"/>
    </xf>
    <xf numFmtId="1" fontId="5" fillId="8" borderId="75" xfId="0" applyNumberFormat="1" applyFont="1" applyFill="1" applyBorder="1" applyAlignment="1" applyProtection="1">
      <alignment vertical="center"/>
    </xf>
    <xf numFmtId="1" fontId="5" fillId="6" borderId="80" xfId="0" applyNumberFormat="1" applyFont="1" applyFill="1" applyBorder="1" applyAlignment="1" applyProtection="1">
      <alignment vertical="center"/>
      <protection locked="0"/>
    </xf>
    <xf numFmtId="1" fontId="5" fillId="6" borderId="83" xfId="0" applyNumberFormat="1" applyFont="1" applyFill="1" applyBorder="1" applyAlignment="1" applyProtection="1">
      <alignment vertical="center"/>
      <protection locked="0"/>
    </xf>
    <xf numFmtId="1" fontId="5" fillId="6" borderId="75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/>
    <xf numFmtId="1" fontId="5" fillId="0" borderId="94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vertical="center"/>
    </xf>
    <xf numFmtId="1" fontId="5" fillId="0" borderId="35" xfId="0" applyNumberFormat="1" applyFont="1" applyBorder="1" applyAlignment="1">
      <alignment vertical="center"/>
    </xf>
    <xf numFmtId="1" fontId="5" fillId="0" borderId="76" xfId="0" applyNumberFormat="1" applyFont="1" applyBorder="1" applyAlignment="1">
      <alignment vertical="center"/>
    </xf>
    <xf numFmtId="1" fontId="18" fillId="2" borderId="7" xfId="0" applyNumberFormat="1" applyFont="1" applyFill="1" applyBorder="1"/>
    <xf numFmtId="1" fontId="18" fillId="2" borderId="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85" xfId="0" applyNumberFormat="1" applyFont="1" applyBorder="1" applyAlignment="1">
      <alignment vertical="center"/>
    </xf>
    <xf numFmtId="1" fontId="9" fillId="6" borderId="93" xfId="0" applyNumberFormat="1" applyFont="1" applyFill="1" applyBorder="1" applyProtection="1">
      <protection locked="0"/>
    </xf>
    <xf numFmtId="1" fontId="9" fillId="6" borderId="85" xfId="0" applyNumberFormat="1" applyFont="1" applyFill="1" applyBorder="1" applyProtection="1">
      <protection locked="0"/>
    </xf>
    <xf numFmtId="1" fontId="0" fillId="2" borderId="25" xfId="0" applyNumberFormat="1" applyFill="1" applyBorder="1"/>
    <xf numFmtId="1" fontId="18" fillId="2" borderId="1" xfId="0" applyNumberFormat="1" applyFont="1" applyFill="1" applyBorder="1"/>
    <xf numFmtId="1" fontId="9" fillId="0" borderId="106" xfId="0" applyNumberFormat="1" applyFont="1" applyBorder="1" applyAlignment="1">
      <alignment horizontal="center" vertical="center" wrapText="1"/>
    </xf>
    <xf numFmtId="1" fontId="9" fillId="0" borderId="10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28" xfId="0" applyNumberFormat="1" applyFont="1" applyBorder="1" applyAlignment="1">
      <alignment vertical="center" wrapText="1"/>
    </xf>
    <xf numFmtId="1" fontId="0" fillId="2" borderId="28" xfId="0" applyNumberFormat="1" applyFill="1" applyBorder="1"/>
    <xf numFmtId="1" fontId="9" fillId="6" borderId="108" xfId="0" applyNumberFormat="1" applyFont="1" applyFill="1" applyBorder="1" applyProtection="1">
      <protection locked="0"/>
    </xf>
    <xf numFmtId="1" fontId="9" fillId="6" borderId="109" xfId="0" applyNumberFormat="1" applyFont="1" applyFill="1" applyBorder="1" applyProtection="1">
      <protection locked="0"/>
    </xf>
    <xf numFmtId="1" fontId="9" fillId="6" borderId="27" xfId="0" applyNumberFormat="1" applyFont="1" applyFill="1" applyBorder="1" applyProtection="1">
      <protection locked="0"/>
    </xf>
    <xf numFmtId="1" fontId="9" fillId="0" borderId="13" xfId="0" applyNumberFormat="1" applyFont="1" applyBorder="1" applyAlignment="1">
      <alignment vertical="center" wrapText="1"/>
    </xf>
    <xf numFmtId="1" fontId="0" fillId="2" borderId="13" xfId="0" applyNumberFormat="1" applyFill="1" applyBorder="1"/>
    <xf numFmtId="1" fontId="9" fillId="6" borderId="110" xfId="0" applyNumberFormat="1" applyFont="1" applyFill="1" applyBorder="1" applyProtection="1">
      <protection locked="0"/>
    </xf>
    <xf numFmtId="1" fontId="9" fillId="6" borderId="111" xfId="0" applyNumberFormat="1" applyFont="1" applyFill="1" applyBorder="1" applyProtection="1">
      <protection locked="0"/>
    </xf>
    <xf numFmtId="1" fontId="9" fillId="6" borderId="12" xfId="0" applyNumberFormat="1" applyFont="1" applyFill="1" applyBorder="1" applyProtection="1">
      <protection locked="0"/>
    </xf>
    <xf numFmtId="1" fontId="9" fillId="6" borderId="29" xfId="0" applyNumberFormat="1" applyFont="1" applyFill="1" applyBorder="1" applyProtection="1">
      <protection locked="0"/>
    </xf>
    <xf numFmtId="1" fontId="9" fillId="6" borderId="30" xfId="0" applyNumberFormat="1" applyFont="1" applyFill="1" applyBorder="1" applyProtection="1">
      <protection locked="0"/>
    </xf>
    <xf numFmtId="1" fontId="9" fillId="6" borderId="48" xfId="0" applyNumberFormat="1" applyFont="1" applyFill="1" applyBorder="1" applyProtection="1">
      <protection locked="0"/>
    </xf>
    <xf numFmtId="1" fontId="9" fillId="6" borderId="49" xfId="0" applyNumberFormat="1" applyFont="1" applyFill="1" applyBorder="1" applyProtection="1">
      <protection locked="0"/>
    </xf>
    <xf numFmtId="1" fontId="1" fillId="2" borderId="0" xfId="0" applyNumberFormat="1" applyFont="1" applyFill="1"/>
    <xf numFmtId="0" fontId="9" fillId="0" borderId="9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6" borderId="94" xfId="0" applyNumberFormat="1" applyFont="1" applyFill="1" applyBorder="1" applyProtection="1">
      <protection locked="0"/>
    </xf>
    <xf numFmtId="1" fontId="9" fillId="6" borderId="16" xfId="0" applyNumberFormat="1" applyFont="1" applyFill="1" applyBorder="1" applyProtection="1">
      <protection locked="0"/>
    </xf>
    <xf numFmtId="1" fontId="9" fillId="6" borderId="21" xfId="0" applyNumberFormat="1" applyFont="1" applyFill="1" applyBorder="1" applyProtection="1">
      <protection locked="0"/>
    </xf>
    <xf numFmtId="1" fontId="9" fillId="6" borderId="20" xfId="0" applyNumberFormat="1" applyFont="1" applyFill="1" applyBorder="1" applyProtection="1">
      <protection locked="0"/>
    </xf>
    <xf numFmtId="1" fontId="9" fillId="6" borderId="8" xfId="0" applyNumberFormat="1" applyFont="1" applyFill="1" applyBorder="1" applyProtection="1">
      <protection locked="0"/>
    </xf>
    <xf numFmtId="1" fontId="18" fillId="2" borderId="0" xfId="0" applyNumberFormat="1" applyFont="1" applyFill="1"/>
    <xf numFmtId="1" fontId="9" fillId="0" borderId="21" xfId="0" applyNumberFormat="1" applyFont="1" applyBorder="1" applyAlignment="1">
      <alignment horizontal="center" vertical="center" wrapText="1"/>
    </xf>
    <xf numFmtId="1" fontId="9" fillId="0" borderId="94" xfId="0" applyNumberFormat="1" applyFont="1" applyBorder="1" applyAlignment="1">
      <alignment horizontal="center" vertical="center" wrapText="1"/>
    </xf>
    <xf numFmtId="1" fontId="9" fillId="0" borderId="85" xfId="0" applyNumberFormat="1" applyFont="1" applyBorder="1" applyAlignment="1">
      <alignment vertical="center" wrapText="1"/>
    </xf>
    <xf numFmtId="1" fontId="9" fillId="6" borderId="17" xfId="0" applyNumberFormat="1" applyFont="1" applyFill="1" applyBorder="1" applyProtection="1">
      <protection locked="0"/>
    </xf>
    <xf numFmtId="1" fontId="0" fillId="9" borderId="0" xfId="0" applyNumberFormat="1" applyFill="1"/>
    <xf numFmtId="1" fontId="0" fillId="9" borderId="0" xfId="0" applyNumberFormat="1" applyFill="1" applyProtection="1">
      <protection locked="0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9" fillId="0" borderId="34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6" borderId="28" xfId="0" applyNumberFormat="1" applyFont="1" applyFill="1" applyBorder="1" applyAlignment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1" fontId="5" fillId="8" borderId="30" xfId="0" applyNumberFormat="1" applyFont="1" applyFill="1" applyBorder="1" applyAlignment="1" applyProtection="1">
      <alignment vertical="center"/>
      <protection locked="0"/>
    </xf>
    <xf numFmtId="1" fontId="5" fillId="8" borderId="33" xfId="0" applyNumberFormat="1" applyFont="1" applyFill="1" applyBorder="1" applyAlignment="1" applyProtection="1">
      <alignment vertical="center"/>
      <protection locked="0"/>
    </xf>
    <xf numFmtId="1" fontId="5" fillId="8" borderId="27" xfId="0" applyNumberFormat="1" applyFont="1" applyFill="1" applyBorder="1" applyAlignment="1" applyProtection="1">
      <alignment vertical="center"/>
      <protection locked="0"/>
    </xf>
    <xf numFmtId="1" fontId="5" fillId="8" borderId="60" xfId="0" applyNumberFormat="1" applyFont="1" applyFill="1" applyBorder="1" applyAlignment="1" applyProtection="1">
      <alignment vertical="center"/>
      <protection locked="0"/>
    </xf>
    <xf numFmtId="1" fontId="5" fillId="8" borderId="61" xfId="0" applyNumberFormat="1" applyFont="1" applyFill="1" applyBorder="1" applyAlignment="1" applyProtection="1">
      <alignment vertical="center"/>
      <protection locked="0"/>
    </xf>
    <xf numFmtId="1" fontId="5" fillId="8" borderId="34" xfId="0" applyNumberFormat="1" applyFont="1" applyFill="1" applyBorder="1" applyAlignment="1" applyProtection="1">
      <alignment vertical="center"/>
      <protection locked="0"/>
    </xf>
    <xf numFmtId="1" fontId="5" fillId="8" borderId="80" xfId="0" applyNumberFormat="1" applyFont="1" applyFill="1" applyBorder="1" applyAlignment="1" applyProtection="1">
      <alignment vertical="center"/>
      <protection locked="0"/>
    </xf>
    <xf numFmtId="1" fontId="5" fillId="8" borderId="78" xfId="0" applyNumberFormat="1" applyFont="1" applyFill="1" applyBorder="1" applyAlignment="1" applyProtection="1">
      <alignment vertical="center"/>
      <protection locked="0"/>
    </xf>
    <xf numFmtId="1" fontId="5" fillId="8" borderId="75" xfId="0" applyNumberFormat="1" applyFont="1" applyFill="1" applyBorder="1" applyAlignment="1" applyProtection="1">
      <alignment vertical="center"/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3" fontId="5" fillId="6" borderId="61" xfId="0" applyNumberFormat="1" applyFont="1" applyFill="1" applyBorder="1" applyProtection="1">
      <protection locked="0"/>
    </xf>
    <xf numFmtId="3" fontId="5" fillId="6" borderId="60" xfId="0" applyNumberFormat="1" applyFont="1" applyFill="1" applyBorder="1" applyProtection="1">
      <protection locked="0"/>
    </xf>
    <xf numFmtId="3" fontId="5" fillId="6" borderId="62" xfId="0" applyNumberFormat="1" applyFont="1" applyFill="1" applyBorder="1" applyProtection="1">
      <protection locked="0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90" xfId="0" applyNumberFormat="1" applyFont="1" applyBorder="1" applyAlignment="1">
      <alignment horizontal="left" vertical="center"/>
    </xf>
    <xf numFmtId="1" fontId="9" fillId="0" borderId="86" xfId="0" applyNumberFormat="1" applyFont="1" applyBorder="1" applyAlignment="1">
      <alignment horizontal="left" vertical="center"/>
    </xf>
    <xf numFmtId="1" fontId="9" fillId="0" borderId="27" xfId="0" applyNumberFormat="1" applyFont="1" applyBorder="1" applyAlignment="1">
      <alignment horizontal="left" vertical="center"/>
    </xf>
    <xf numFmtId="1" fontId="9" fillId="0" borderId="59" xfId="0" applyNumberFormat="1" applyFont="1" applyBorder="1" applyAlignment="1">
      <alignment horizontal="left" vertical="center" wrapText="1"/>
    </xf>
    <xf numFmtId="1" fontId="9" fillId="0" borderId="60" xfId="0" applyNumberFormat="1" applyFont="1" applyBorder="1" applyAlignment="1">
      <alignment horizontal="left" vertical="center" wrapText="1"/>
    </xf>
    <xf numFmtId="1" fontId="9" fillId="0" borderId="104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0" xfId="0" applyNumberFormat="1" applyFont="1" applyBorder="1" applyAlignment="1">
      <alignment horizontal="left" vertical="center" wrapText="1"/>
    </xf>
    <xf numFmtId="1" fontId="5" fillId="0" borderId="86" xfId="0" applyNumberFormat="1" applyFont="1" applyBorder="1" applyAlignment="1">
      <alignment horizontal="left" vertical="center" wrapText="1"/>
    </xf>
    <xf numFmtId="1" fontId="5" fillId="0" borderId="27" xfId="0" applyNumberFormat="1" applyFont="1" applyBorder="1" applyAlignment="1">
      <alignment horizontal="left" vertical="center" wrapText="1"/>
    </xf>
    <xf numFmtId="1" fontId="5" fillId="0" borderId="59" xfId="0" applyNumberFormat="1" applyFont="1" applyBorder="1" applyAlignment="1">
      <alignment horizontal="left" vertical="center" wrapText="1"/>
    </xf>
    <xf numFmtId="1" fontId="5" fillId="0" borderId="60" xfId="0" applyNumberFormat="1" applyFont="1" applyBorder="1" applyAlignment="1">
      <alignment horizontal="left" vertical="center" wrapText="1"/>
    </xf>
    <xf numFmtId="1" fontId="5" fillId="0" borderId="104" xfId="0" applyNumberFormat="1" applyFont="1" applyBorder="1" applyAlignment="1">
      <alignment horizontal="left" vertical="center" wrapText="1"/>
    </xf>
    <xf numFmtId="1" fontId="5" fillId="0" borderId="105" xfId="0" applyNumberFormat="1" applyFont="1" applyBorder="1" applyAlignment="1">
      <alignment horizontal="left" vertical="center"/>
    </xf>
    <xf numFmtId="1" fontId="5" fillId="0" borderId="89" xfId="0" applyNumberFormat="1" applyFont="1" applyBorder="1" applyAlignment="1">
      <alignment horizontal="left" vertical="center"/>
    </xf>
    <xf numFmtId="1" fontId="5" fillId="0" borderId="75" xfId="0" applyNumberFormat="1" applyFont="1" applyBorder="1" applyAlignment="1">
      <alignment horizontal="left" vertical="center"/>
    </xf>
    <xf numFmtId="1" fontId="5" fillId="0" borderId="85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left"/>
    </xf>
    <xf numFmtId="1" fontId="5" fillId="0" borderId="37" xfId="0" applyNumberFormat="1" applyFont="1" applyBorder="1" applyAlignment="1">
      <alignment horizontal="left"/>
    </xf>
    <xf numFmtId="1" fontId="5" fillId="0" borderId="55" xfId="0" applyNumberFormat="1" applyFont="1" applyBorder="1" applyAlignment="1">
      <alignment horizontal="left"/>
    </xf>
    <xf numFmtId="1" fontId="5" fillId="0" borderId="59" xfId="0" applyNumberFormat="1" applyFont="1" applyBorder="1" applyAlignment="1">
      <alignment horizontal="left"/>
    </xf>
    <xf numFmtId="1" fontId="5" fillId="0" borderId="60" xfId="0" applyNumberFormat="1" applyFont="1" applyBorder="1" applyAlignment="1">
      <alignment horizontal="left"/>
    </xf>
    <xf numFmtId="1" fontId="5" fillId="0" borderId="62" xfId="0" applyNumberFormat="1" applyFont="1" applyBorder="1" applyAlignment="1">
      <alignment horizontal="left"/>
    </xf>
    <xf numFmtId="1" fontId="5" fillId="0" borderId="67" xfId="0" applyNumberFormat="1" applyFont="1" applyBorder="1" applyAlignment="1">
      <alignment horizontal="left"/>
    </xf>
    <xf numFmtId="1" fontId="5" fillId="0" borderId="68" xfId="0" applyNumberFormat="1" applyFont="1" applyBorder="1" applyAlignment="1">
      <alignment horizontal="left"/>
    </xf>
    <xf numFmtId="1" fontId="5" fillId="0" borderId="74" xfId="0" applyNumberFormat="1" applyFont="1" applyBorder="1" applyAlignment="1">
      <alignment horizontal="left"/>
    </xf>
    <xf numFmtId="1" fontId="5" fillId="0" borderId="93" xfId="0" applyNumberFormat="1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 wrapText="1"/>
    </xf>
    <xf numFmtId="1" fontId="5" fillId="0" borderId="95" xfId="0" applyNumberFormat="1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/>
    </xf>
    <xf numFmtId="1" fontId="5" fillId="0" borderId="36" xfId="0" applyNumberFormat="1" applyFont="1" applyBorder="1"/>
    <xf numFmtId="1" fontId="5" fillId="0" borderId="37" xfId="0" applyNumberFormat="1" applyFont="1" applyBorder="1"/>
    <xf numFmtId="1" fontId="5" fillId="0" borderId="55" xfId="0" applyNumberFormat="1" applyFont="1" applyBorder="1"/>
    <xf numFmtId="1" fontId="5" fillId="0" borderId="77" xfId="0" applyNumberFormat="1" applyFont="1" applyBorder="1" applyAlignment="1">
      <alignment horizontal="left"/>
    </xf>
    <xf numFmtId="1" fontId="5" fillId="0" borderId="80" xfId="0" applyNumberFormat="1" applyFont="1" applyBorder="1" applyAlignment="1">
      <alignment horizontal="left"/>
    </xf>
    <xf numFmtId="1" fontId="5" fillId="0" borderId="79" xfId="0" applyNumberFormat="1" applyFont="1" applyBorder="1" applyAlignment="1">
      <alignment horizontal="left"/>
    </xf>
    <xf numFmtId="1" fontId="5" fillId="0" borderId="64" xfId="0" applyNumberFormat="1" applyFont="1" applyBorder="1" applyAlignment="1">
      <alignment horizontal="left" vertical="center"/>
    </xf>
    <xf numFmtId="1" fontId="5" fillId="0" borderId="65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left"/>
    </xf>
    <xf numFmtId="1" fontId="5" fillId="0" borderId="30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left"/>
    </xf>
    <xf numFmtId="1" fontId="5" fillId="0" borderId="58" xfId="0" applyNumberFormat="1" applyFont="1" applyBorder="1" applyAlignment="1">
      <alignment horizontal="left" vertical="center"/>
    </xf>
    <xf numFmtId="1" fontId="5" fillId="0" borderId="34" xfId="0" applyNumberFormat="1" applyFont="1" applyBorder="1" applyAlignment="1">
      <alignment horizontal="left" vertical="center"/>
    </xf>
    <xf numFmtId="1" fontId="5" fillId="0" borderId="85" xfId="0" applyNumberFormat="1" applyFont="1" applyBorder="1" applyAlignment="1">
      <alignment horizontal="left" vertical="center" wrapText="1"/>
    </xf>
    <xf numFmtId="1" fontId="5" fillId="2" borderId="58" xfId="0" applyNumberFormat="1" applyFont="1" applyFill="1" applyBorder="1" applyAlignment="1">
      <alignment horizontal="left" vertical="center"/>
    </xf>
    <xf numFmtId="1" fontId="5" fillId="2" borderId="34" xfId="0" applyNumberFormat="1" applyFont="1" applyFill="1" applyBorder="1" applyAlignment="1">
      <alignment horizontal="left" vertical="center"/>
    </xf>
    <xf numFmtId="1" fontId="5" fillId="0" borderId="58" xfId="0" applyNumberFormat="1" applyFont="1" applyBorder="1" applyAlignment="1">
      <alignment horizontal="left" vertical="center" wrapText="1"/>
    </xf>
    <xf numFmtId="1" fontId="5" fillId="0" borderId="34" xfId="0" applyNumberFormat="1" applyFont="1" applyBorder="1" applyAlignment="1">
      <alignment horizontal="left" vertical="center" wrapText="1"/>
    </xf>
    <xf numFmtId="1" fontId="5" fillId="2" borderId="90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1" fontId="9" fillId="2" borderId="11" xfId="0" applyNumberFormat="1" applyFont="1" applyFill="1" applyBorder="1" applyAlignment="1">
      <alignment horizontal="left" wrapText="1"/>
    </xf>
    <xf numFmtId="1" fontId="9" fillId="2" borderId="12" xfId="0" applyNumberFormat="1" applyFont="1" applyFill="1" applyBorder="1" applyAlignment="1">
      <alignment horizontal="left" wrapText="1"/>
    </xf>
    <xf numFmtId="1" fontId="5" fillId="2" borderId="90" xfId="0" applyNumberFormat="1" applyFont="1" applyFill="1" applyBorder="1" applyAlignment="1">
      <alignment horizontal="left" wrapText="1"/>
    </xf>
    <xf numFmtId="1" fontId="5" fillId="2" borderId="27" xfId="0" applyNumberFormat="1" applyFont="1" applyFill="1" applyBorder="1" applyAlignment="1">
      <alignment horizontal="left" wrapText="1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textRotation="90"/>
    </xf>
    <xf numFmtId="1" fontId="5" fillId="0" borderId="26" xfId="0" applyNumberFormat="1" applyFont="1" applyBorder="1" applyAlignment="1">
      <alignment horizontal="center" vertical="center" textRotation="90"/>
    </xf>
    <xf numFmtId="1" fontId="5" fillId="0" borderId="13" xfId="0" applyNumberFormat="1" applyFont="1" applyBorder="1" applyAlignment="1">
      <alignment horizontal="center" vertical="center" textRotation="90"/>
    </xf>
    <xf numFmtId="1" fontId="5" fillId="0" borderId="2" xfId="0" applyNumberFormat="1" applyFont="1" applyBorder="1" applyAlignment="1">
      <alignment horizontal="left" wrapText="1"/>
    </xf>
    <xf numFmtId="1" fontId="5" fillId="0" borderId="4" xfId="0" applyNumberFormat="1" applyFont="1" applyBorder="1" applyAlignment="1">
      <alignment horizontal="left" wrapText="1"/>
    </xf>
    <xf numFmtId="1" fontId="9" fillId="0" borderId="26" xfId="0" applyNumberFormat="1" applyFont="1" applyBorder="1" applyAlignment="1">
      <alignment horizontal="center" vertical="center"/>
    </xf>
    <xf numFmtId="1" fontId="9" fillId="0" borderId="53" xfId="0" applyNumberFormat="1" applyFont="1" applyBorder="1" applyAlignment="1">
      <alignment horizontal="left" vertical="center"/>
    </xf>
    <xf numFmtId="1" fontId="9" fillId="0" borderId="41" xfId="0" applyNumberFormat="1" applyFont="1" applyBorder="1" applyAlignment="1">
      <alignment horizontal="left" vertical="center"/>
    </xf>
    <xf numFmtId="1" fontId="9" fillId="0" borderId="58" xfId="0" applyNumberFormat="1" applyFont="1" applyBorder="1" applyAlignment="1">
      <alignment horizontal="left" vertical="center"/>
    </xf>
    <xf numFmtId="1" fontId="9" fillId="0" borderId="34" xfId="0" applyNumberFormat="1" applyFont="1" applyBorder="1" applyAlignment="1">
      <alignment horizontal="left" vertical="center"/>
    </xf>
    <xf numFmtId="1" fontId="9" fillId="0" borderId="58" xfId="0" applyNumberFormat="1" applyFont="1" applyBorder="1" applyAlignment="1">
      <alignment horizontal="left" vertical="center" wrapText="1"/>
    </xf>
    <xf numFmtId="1" fontId="9" fillId="0" borderId="34" xfId="0" applyNumberFormat="1" applyFont="1" applyBorder="1" applyAlignment="1">
      <alignment horizontal="left" vertical="center" wrapText="1"/>
    </xf>
    <xf numFmtId="1" fontId="5" fillId="0" borderId="28" xfId="0" applyNumberFormat="1" applyFont="1" applyBorder="1" applyAlignment="1">
      <alignment horizontal="left" vertical="center" wrapText="1"/>
    </xf>
    <xf numFmtId="1" fontId="5" fillId="0" borderId="53" xfId="0" applyNumberFormat="1" applyFont="1" applyBorder="1" applyAlignment="1">
      <alignment horizontal="left" vertical="center"/>
    </xf>
    <xf numFmtId="1" fontId="5" fillId="0" borderId="41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9" fillId="0" borderId="64" xfId="0" applyNumberFormat="1" applyFont="1" applyBorder="1" applyAlignment="1">
      <alignment horizontal="left" vertical="center"/>
    </xf>
    <xf numFmtId="1" fontId="9" fillId="0" borderId="65" xfId="0" applyNumberFormat="1" applyFont="1" applyBorder="1" applyAlignment="1">
      <alignment horizontal="left" vertical="center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6"/>
  <sheetViews>
    <sheetView workbookViewId="0">
      <selection activeCell="I73" sqref="I73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",[1]NOMBRE!B2," - ","( ",[1]NOMBRE!C2,[1]NOMBRE!D2,[1]NOMBRE!E2,[1]NOMBRE!F2,[1]NOMBRE!G2," )")</f>
        <v>COMUNA:  - ( 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",[1]NOMBRE!B6," - ","( ",[1]NOMBRE!C6,[1]NOMBRE!D6," )")</f>
        <v>MES:  - ( 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",[1]NOMBRE!B7)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18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1994</v>
      </c>
      <c r="E11" s="297">
        <f>SUM(ENERO:DICIEMBRE!E11)</f>
        <v>762</v>
      </c>
      <c r="F11" s="297">
        <f>SUM(ENERO:DICIEMBRE!F11)</f>
        <v>563</v>
      </c>
      <c r="G11" s="297">
        <f>SUM(ENERO:DICIEMBRE!G11)</f>
        <v>669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455</v>
      </c>
      <c r="E12" s="297">
        <f>SUM(ENERO:DICIEMBRE!E12)</f>
        <v>58</v>
      </c>
      <c r="F12" s="297">
        <f>SUM(ENERO:DICIEMBRE!F12)</f>
        <v>30</v>
      </c>
      <c r="G12" s="297">
        <f>SUM(ENERO:DICIEMBRE!G12)</f>
        <v>58</v>
      </c>
      <c r="H12" s="297">
        <f>SUM(ENERO:DICIEMBRE!H12)</f>
        <v>134</v>
      </c>
      <c r="I12" s="297">
        <f>SUM(ENERO:DICIEMBRE!I12)</f>
        <v>27</v>
      </c>
      <c r="J12" s="297">
        <f>SUM(ENERO:DICIEMBRE!J12)</f>
        <v>0</v>
      </c>
      <c r="K12" s="297">
        <f>SUM(ENERO:DICIEMBRE!K12)</f>
        <v>2</v>
      </c>
      <c r="L12" s="297">
        <f>SUM(ENERO:DICIEMBRE!L12)</f>
        <v>7</v>
      </c>
      <c r="M12" s="297">
        <f>SUM(ENERO:DICIEMBRE!M12)</f>
        <v>13</v>
      </c>
      <c r="N12" s="297">
        <f>SUM(ENERO:DICIEMBRE!N12)</f>
        <v>12</v>
      </c>
      <c r="O12" s="297">
        <f>SUM(ENERO:DICIEMBRE!O12)</f>
        <v>19</v>
      </c>
      <c r="P12" s="297">
        <f>SUM(ENERO:DICIEMBRE!P12)</f>
        <v>16</v>
      </c>
      <c r="Q12" s="297">
        <f>SUM(ENERO:DICIEMBRE!Q12)</f>
        <v>12</v>
      </c>
      <c r="R12" s="297">
        <f>SUM(ENERO:DICIEMBRE!R12)</f>
        <v>11</v>
      </c>
      <c r="S12" s="297">
        <f>SUM(ENERO:DICIEMBRE!S12)</f>
        <v>11</v>
      </c>
      <c r="T12" s="297">
        <f>SUM(ENERO:DICIEMBRE!T12)</f>
        <v>15</v>
      </c>
      <c r="U12" s="297">
        <f>SUM(ENERO:DICIEMBRE!U12)</f>
        <v>7</v>
      </c>
      <c r="V12" s="297">
        <f>SUM(ENERO:DICIEMBRE!V12)</f>
        <v>13</v>
      </c>
      <c r="W12" s="297">
        <f>SUM(ENERO:DICIEMBRE!W12)</f>
        <v>3</v>
      </c>
      <c r="X12" s="297">
        <f>SUM(ENERO:DICIEMBRE!X12)</f>
        <v>7</v>
      </c>
      <c r="Y12" s="297">
        <f>SUM(ENERO:DICIEMBRE!Y12)</f>
        <v>0</v>
      </c>
      <c r="Z12" s="297">
        <f>SUM(ENERO:DICIEMBRE!Z12)</f>
        <v>0</v>
      </c>
      <c r="AA12" s="297">
        <f>SUM(ENERO:DICIEMBRE!AA12)</f>
        <v>0</v>
      </c>
      <c r="AB12" s="297">
        <f>SUM(ENERO:DICIEMBRE!AB12)</f>
        <v>0</v>
      </c>
      <c r="AC12" s="297">
        <f>SUM(ENERO:DICIEMBRE!AC12)</f>
        <v>0</v>
      </c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47" t="s">
        <v>37</v>
      </c>
      <c r="D13" s="48">
        <f>SUM(E13:X13)</f>
        <v>250</v>
      </c>
      <c r="E13" s="297">
        <f>SUM(ENERO:DICIEMBRE!E13)</f>
        <v>29</v>
      </c>
      <c r="F13" s="297">
        <f>SUM(ENERO:DICIEMBRE!F13)</f>
        <v>26</v>
      </c>
      <c r="G13" s="297">
        <f>SUM(ENERO:DICIEMBRE!G13)</f>
        <v>35</v>
      </c>
      <c r="H13" s="297">
        <f>SUM(ENERO:DICIEMBRE!H13)</f>
        <v>40</v>
      </c>
      <c r="I13" s="297">
        <f>SUM(ENERO:DICIEMBRE!I13)</f>
        <v>0</v>
      </c>
      <c r="J13" s="297">
        <f>SUM(ENERO:DICIEMBRE!J13)</f>
        <v>0</v>
      </c>
      <c r="K13" s="297">
        <f>SUM(ENERO:DICIEMBRE!K13)</f>
        <v>0</v>
      </c>
      <c r="L13" s="297">
        <f>SUM(ENERO:DICIEMBRE!L13)</f>
        <v>4</v>
      </c>
      <c r="M13" s="297">
        <f>SUM(ENERO:DICIEMBRE!M13)</f>
        <v>5</v>
      </c>
      <c r="N13" s="297">
        <f>SUM(ENERO:DICIEMBRE!N13)</f>
        <v>14</v>
      </c>
      <c r="O13" s="297">
        <f>SUM(ENERO:DICIEMBRE!O13)</f>
        <v>9</v>
      </c>
      <c r="P13" s="297">
        <f>SUM(ENERO:DICIEMBRE!P13)</f>
        <v>11</v>
      </c>
      <c r="Q13" s="297">
        <f>SUM(ENERO:DICIEMBRE!Q13)</f>
        <v>8</v>
      </c>
      <c r="R13" s="297">
        <f>SUM(ENERO:DICIEMBRE!R13)</f>
        <v>17</v>
      </c>
      <c r="S13" s="297">
        <f>SUM(ENERO:DICIEMBRE!S13)</f>
        <v>14</v>
      </c>
      <c r="T13" s="297">
        <f>SUM(ENERO:DICIEMBRE!T13)</f>
        <v>17</v>
      </c>
      <c r="U13" s="297">
        <f>SUM(ENERO:DICIEMBRE!U13)</f>
        <v>8</v>
      </c>
      <c r="V13" s="297">
        <f>SUM(ENERO:DICIEMBRE!V13)</f>
        <v>4</v>
      </c>
      <c r="W13" s="297">
        <f>SUM(ENERO:DICIEMBRE!W13)</f>
        <v>1</v>
      </c>
      <c r="X13" s="297">
        <f>SUM(ENERO:DICIEMBRE!X13)</f>
        <v>8</v>
      </c>
      <c r="Y13" s="297">
        <f>SUM(ENERO:DICIEMBRE!Y13)</f>
        <v>0</v>
      </c>
      <c r="Z13" s="297">
        <f>SUM(ENERO:DICIEMBRE!Z13)</f>
        <v>0</v>
      </c>
      <c r="AA13" s="297">
        <f>SUM(ENERO:DICIEMBRE!AA13)</f>
        <v>0</v>
      </c>
      <c r="AB13" s="297">
        <f>SUM(ENERO:DICIEMBRE!AB13)</f>
        <v>0</v>
      </c>
      <c r="AC13" s="297">
        <f>SUM(ENERO:DICIEMBRE!AC13)</f>
        <v>0</v>
      </c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281</v>
      </c>
      <c r="E14" s="297">
        <f>SUM(ENERO:DICIEMBRE!E14)</f>
        <v>59</v>
      </c>
      <c r="F14" s="297">
        <f>SUM(ENERO:DICIEMBRE!F14)</f>
        <v>2</v>
      </c>
      <c r="G14" s="297">
        <f>SUM(ENERO:DICIEMBRE!G14)</f>
        <v>2</v>
      </c>
      <c r="H14" s="297">
        <f>SUM(ENERO:DICIEMBRE!H14)</f>
        <v>0</v>
      </c>
      <c r="I14" s="297">
        <f>SUM(ENERO:DICIEMBRE!I14)</f>
        <v>0</v>
      </c>
      <c r="J14" s="297">
        <f>SUM(ENERO:DICIEMBRE!J14)</f>
        <v>0</v>
      </c>
      <c r="K14" s="297">
        <f>SUM(ENERO:DICIEMBRE!K14)</f>
        <v>0</v>
      </c>
      <c r="L14" s="297">
        <f>SUM(ENERO:DICIEMBRE!L14)</f>
        <v>0</v>
      </c>
      <c r="M14" s="297">
        <f>SUM(ENERO:DICIEMBRE!M14)</f>
        <v>1</v>
      </c>
      <c r="N14" s="297">
        <f>SUM(ENERO:DICIEMBRE!N14)</f>
        <v>2</v>
      </c>
      <c r="O14" s="297">
        <f>SUM(ENERO:DICIEMBRE!O14)</f>
        <v>6</v>
      </c>
      <c r="P14" s="297">
        <f>SUM(ENERO:DICIEMBRE!P14)</f>
        <v>6</v>
      </c>
      <c r="Q14" s="297">
        <f>SUM(ENERO:DICIEMBRE!Q14)</f>
        <v>7</v>
      </c>
      <c r="R14" s="297">
        <f>SUM(ENERO:DICIEMBRE!R14)</f>
        <v>26</v>
      </c>
      <c r="S14" s="297">
        <f>SUM(ENERO:DICIEMBRE!S14)</f>
        <v>23</v>
      </c>
      <c r="T14" s="297">
        <f>SUM(ENERO:DICIEMBRE!T14)</f>
        <v>31</v>
      </c>
      <c r="U14" s="297">
        <f>SUM(ENERO:DICIEMBRE!U14)</f>
        <v>23</v>
      </c>
      <c r="V14" s="297">
        <f>SUM(ENERO:DICIEMBRE!V14)</f>
        <v>19</v>
      </c>
      <c r="W14" s="297">
        <f>SUM(ENERO:DICIEMBRE!W14)</f>
        <v>20</v>
      </c>
      <c r="X14" s="297">
        <f>SUM(ENERO:DICIEMBRE!X14)</f>
        <v>54</v>
      </c>
      <c r="Y14" s="297">
        <f>SUM(ENERO:DICIEMBRE!Y14)</f>
        <v>0</v>
      </c>
      <c r="Z14" s="297">
        <f>SUM(ENERO:DICIEMBRE!Z14)</f>
        <v>0</v>
      </c>
      <c r="AA14" s="297">
        <f>SUM(ENERO:DICIEMBRE!AA14)</f>
        <v>0</v>
      </c>
      <c r="AB14" s="297">
        <f>SUM(ENERO:DICIEMBRE!AB14)</f>
        <v>0</v>
      </c>
      <c r="AC14" s="297">
        <f>SUM(ENERO:DICIEMBRE!AC14)</f>
        <v>0</v>
      </c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646</v>
      </c>
      <c r="E15" s="297">
        <f>SUM(ENERO:DICIEMBRE!E15)</f>
        <v>130</v>
      </c>
      <c r="F15" s="297">
        <f>SUM(ENERO:DICIEMBRE!F15)</f>
        <v>6</v>
      </c>
      <c r="G15" s="297">
        <f>SUM(ENERO:DICIEMBRE!G15)</f>
        <v>5</v>
      </c>
      <c r="H15" s="297">
        <f>SUM(ENERO:DICIEMBRE!H15)</f>
        <v>1</v>
      </c>
      <c r="I15" s="297">
        <f>SUM(ENERO:DICIEMBRE!I15)</f>
        <v>0</v>
      </c>
      <c r="J15" s="297">
        <f>SUM(ENERO:DICIEMBRE!J15)</f>
        <v>0</v>
      </c>
      <c r="K15" s="297">
        <f>SUM(ENERO:DICIEMBRE!K15)</f>
        <v>17</v>
      </c>
      <c r="L15" s="297">
        <f>SUM(ENERO:DICIEMBRE!L15)</f>
        <v>50</v>
      </c>
      <c r="M15" s="297">
        <f>SUM(ENERO:DICIEMBRE!M15)</f>
        <v>77</v>
      </c>
      <c r="N15" s="297">
        <f>SUM(ENERO:DICIEMBRE!N15)</f>
        <v>75</v>
      </c>
      <c r="O15" s="297">
        <f>SUM(ENERO:DICIEMBRE!O15)</f>
        <v>59</v>
      </c>
      <c r="P15" s="297">
        <f>SUM(ENERO:DICIEMBRE!P15)</f>
        <v>38</v>
      </c>
      <c r="Q15" s="297">
        <f>SUM(ENERO:DICIEMBRE!Q15)</f>
        <v>36</v>
      </c>
      <c r="R15" s="297">
        <f>SUM(ENERO:DICIEMBRE!R15)</f>
        <v>25</v>
      </c>
      <c r="S15" s="297">
        <f>SUM(ENERO:DICIEMBRE!S15)</f>
        <v>26</v>
      </c>
      <c r="T15" s="297">
        <f>SUM(ENERO:DICIEMBRE!T15)</f>
        <v>23</v>
      </c>
      <c r="U15" s="297">
        <f>SUM(ENERO:DICIEMBRE!U15)</f>
        <v>18</v>
      </c>
      <c r="V15" s="297">
        <f>SUM(ENERO:DICIEMBRE!V15)</f>
        <v>18</v>
      </c>
      <c r="W15" s="297">
        <f>SUM(ENERO:DICIEMBRE!W15)</f>
        <v>15</v>
      </c>
      <c r="X15" s="297">
        <f>SUM(ENERO:DICIEMBRE!X15)</f>
        <v>27</v>
      </c>
      <c r="Y15" s="297">
        <f>SUM(ENERO:DICIEMBRE!Y15)</f>
        <v>0</v>
      </c>
      <c r="Z15" s="297">
        <f>SUM(ENERO:DICIEMBRE!Z15)</f>
        <v>48</v>
      </c>
      <c r="AA15" s="297">
        <f>SUM(ENERO:DICIEMBRE!AA15)</f>
        <v>51</v>
      </c>
      <c r="AB15" s="297">
        <f>SUM(ENERO:DICIEMBRE!AB15)</f>
        <v>0</v>
      </c>
      <c r="AC15" s="297">
        <f>SUM(ENERO:DICIEMBRE!AC15)</f>
        <v>0</v>
      </c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1929</v>
      </c>
      <c r="E16" s="297">
        <f>SUM(ENERO:DICIEMBRE!E16)</f>
        <v>1022</v>
      </c>
      <c r="F16" s="297">
        <f>SUM(ENERO:DICIEMBRE!F16)</f>
        <v>339</v>
      </c>
      <c r="G16" s="297">
        <f>SUM(ENERO:DICIEMBRE!G16)</f>
        <v>332</v>
      </c>
      <c r="H16" s="297">
        <f>SUM(ENERO:DICIEMBRE!H16)</f>
        <v>236</v>
      </c>
      <c r="I16" s="297">
        <f>SUM(ENERO:DICIEMBRE!I16)</f>
        <v>0</v>
      </c>
      <c r="J16" s="297">
        <f>SUM(ENERO:DICIEMBRE!J16)</f>
        <v>0</v>
      </c>
      <c r="K16" s="297">
        <f>SUM(ENERO:DICIEMBRE!K16)</f>
        <v>0</v>
      </c>
      <c r="L16" s="297">
        <f>SUM(ENERO:DICIEMBRE!L16)</f>
        <v>0</v>
      </c>
      <c r="M16" s="297">
        <f>SUM(ENERO:DICIEMBRE!M16)</f>
        <v>0</v>
      </c>
      <c r="N16" s="297">
        <f>SUM(ENERO:DICIEMBRE!N16)</f>
        <v>0</v>
      </c>
      <c r="O16" s="297">
        <f>SUM(ENERO:DICIEMBRE!O16)</f>
        <v>0</v>
      </c>
      <c r="P16" s="297">
        <f>SUM(ENERO:DICIEMBRE!P16)</f>
        <v>0</v>
      </c>
      <c r="Q16" s="297">
        <f>SUM(ENERO:DICIEMBRE!Q16)</f>
        <v>0</v>
      </c>
      <c r="R16" s="297">
        <f>SUM(ENERO:DICIEMBRE!R16)</f>
        <v>0</v>
      </c>
      <c r="S16" s="297">
        <f>SUM(ENERO:DICIEMBRE!S16)</f>
        <v>0</v>
      </c>
      <c r="T16" s="297">
        <f>SUM(ENERO:DICIEMBRE!T16)</f>
        <v>0</v>
      </c>
      <c r="U16" s="297">
        <f>SUM(ENERO:DICIEMBRE!U16)</f>
        <v>0</v>
      </c>
      <c r="V16" s="297">
        <f>SUM(ENERO:DICIEMBRE!V16)</f>
        <v>0</v>
      </c>
      <c r="W16" s="297">
        <f>SUM(ENERO:DICIEMBRE!W16)</f>
        <v>0</v>
      </c>
      <c r="X16" s="297">
        <f>SUM(ENERO:DICIEMBRE!X16)</f>
        <v>0</v>
      </c>
      <c r="Y16" s="297">
        <f>SUM(ENERO:DICIEMBRE!Y16)</f>
        <v>0</v>
      </c>
      <c r="Z16" s="297">
        <f>SUM(ENERO:DICIEMBRE!Z16)</f>
        <v>0</v>
      </c>
      <c r="AA16" s="297">
        <f>SUM(ENERO:DICIEMBRE!AA16)</f>
        <v>0</v>
      </c>
      <c r="AB16" s="297">
        <f>SUM(ENERO:DICIEMBRE!AB16)</f>
        <v>0</v>
      </c>
      <c r="AC16" s="297">
        <f>SUM(ENERO:DICIEMBRE!AC16)</f>
        <v>0</v>
      </c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1692</v>
      </c>
      <c r="E17" s="297">
        <f>SUM(ENERO:DICIEMBRE!E17)</f>
        <v>524</v>
      </c>
      <c r="F17" s="297">
        <f>SUM(ENERO:DICIEMBRE!F17)</f>
        <v>443</v>
      </c>
      <c r="G17" s="297">
        <f>SUM(ENERO:DICIEMBRE!G17)</f>
        <v>540</v>
      </c>
      <c r="H17" s="297">
        <f>SUM(ENERO:DICIEMBRE!H17)</f>
        <v>185</v>
      </c>
      <c r="I17" s="297">
        <f>SUM(ENERO:DICIEMBRE!I17)</f>
        <v>0</v>
      </c>
      <c r="J17" s="297">
        <f>SUM(ENERO:DICIEMBRE!J17)</f>
        <v>0</v>
      </c>
      <c r="K17" s="297">
        <f>SUM(ENERO:DICIEMBRE!K17)</f>
        <v>0</v>
      </c>
      <c r="L17" s="297">
        <f>SUM(ENERO:DICIEMBRE!L17)</f>
        <v>0</v>
      </c>
      <c r="M17" s="297">
        <f>SUM(ENERO:DICIEMBRE!M17)</f>
        <v>0</v>
      </c>
      <c r="N17" s="297">
        <f>SUM(ENERO:DICIEMBRE!N17)</f>
        <v>0</v>
      </c>
      <c r="O17" s="297">
        <f>SUM(ENERO:DICIEMBRE!O17)</f>
        <v>0</v>
      </c>
      <c r="P17" s="297">
        <f>SUM(ENERO:DICIEMBRE!P17)</f>
        <v>0</v>
      </c>
      <c r="Q17" s="297">
        <f>SUM(ENERO:DICIEMBRE!Q17)</f>
        <v>0</v>
      </c>
      <c r="R17" s="297">
        <f>SUM(ENERO:DICIEMBRE!R17)</f>
        <v>0</v>
      </c>
      <c r="S17" s="297">
        <f>SUM(ENERO:DICIEMBRE!S17)</f>
        <v>0</v>
      </c>
      <c r="T17" s="297">
        <f>SUM(ENERO:DICIEMBRE!T17)</f>
        <v>0</v>
      </c>
      <c r="U17" s="297">
        <f>SUM(ENERO:DICIEMBRE!U17)</f>
        <v>0</v>
      </c>
      <c r="V17" s="297">
        <f>SUM(ENERO:DICIEMBRE!V17)</f>
        <v>0</v>
      </c>
      <c r="W17" s="297">
        <f>SUM(ENERO:DICIEMBRE!W17)</f>
        <v>0</v>
      </c>
      <c r="X17" s="297">
        <f>SUM(ENERO:DICIEMBRE!X17)</f>
        <v>0</v>
      </c>
      <c r="Y17" s="297">
        <f>SUM(ENERO:DICIEMBRE!Y17)</f>
        <v>0</v>
      </c>
      <c r="Z17" s="297">
        <f>SUM(ENERO:DICIEMBRE!Z17)</f>
        <v>0</v>
      </c>
      <c r="AA17" s="297">
        <f>SUM(ENERO:DICIEMBRE!AA17)</f>
        <v>0</v>
      </c>
      <c r="AB17" s="297">
        <f>SUM(ENERO:DICIEMBRE!AB17)</f>
        <v>0</v>
      </c>
      <c r="AC17" s="297">
        <f>SUM(ENERO:DICIEMBRE!AC17)</f>
        <v>0</v>
      </c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143</v>
      </c>
      <c r="E18" s="297">
        <f>SUM(ENERO:DICIEMBRE!E18)</f>
        <v>20</v>
      </c>
      <c r="F18" s="297">
        <f>SUM(ENERO:DICIEMBRE!F18)</f>
        <v>30</v>
      </c>
      <c r="G18" s="297">
        <f>SUM(ENERO:DICIEMBRE!G18)</f>
        <v>47</v>
      </c>
      <c r="H18" s="297">
        <f>SUM(ENERO:DICIEMBRE!H18)</f>
        <v>46</v>
      </c>
      <c r="I18" s="297">
        <f>SUM(ENERO:DICIEMBRE!I18)</f>
        <v>0</v>
      </c>
      <c r="J18" s="297">
        <f>SUM(ENERO:DICIEMBRE!J18)</f>
        <v>0</v>
      </c>
      <c r="K18" s="297">
        <f>SUM(ENERO:DICIEMBRE!K18)</f>
        <v>0</v>
      </c>
      <c r="L18" s="297">
        <f>SUM(ENERO:DICIEMBRE!L18)</f>
        <v>0</v>
      </c>
      <c r="M18" s="297">
        <f>SUM(ENERO:DICIEMBRE!M18)</f>
        <v>0</v>
      </c>
      <c r="N18" s="297">
        <f>SUM(ENERO:DICIEMBRE!N18)</f>
        <v>0</v>
      </c>
      <c r="O18" s="297">
        <f>SUM(ENERO:DICIEMBRE!O18)</f>
        <v>0</v>
      </c>
      <c r="P18" s="297">
        <f>SUM(ENERO:DICIEMBRE!P18)</f>
        <v>0</v>
      </c>
      <c r="Q18" s="297">
        <f>SUM(ENERO:DICIEMBRE!Q18)</f>
        <v>0</v>
      </c>
      <c r="R18" s="297">
        <f>SUM(ENERO:DICIEMBRE!R18)</f>
        <v>0</v>
      </c>
      <c r="S18" s="297">
        <f>SUM(ENERO:DICIEMBRE!S18)</f>
        <v>0</v>
      </c>
      <c r="T18" s="297">
        <f>SUM(ENERO:DICIEMBRE!T18)</f>
        <v>0</v>
      </c>
      <c r="U18" s="297">
        <f>SUM(ENERO:DICIEMBRE!U18)</f>
        <v>0</v>
      </c>
      <c r="V18" s="297">
        <f>SUM(ENERO:DICIEMBRE!V18)</f>
        <v>0</v>
      </c>
      <c r="W18" s="297">
        <f>SUM(ENERO:DICIEMBRE!W18)</f>
        <v>0</v>
      </c>
      <c r="X18" s="297">
        <f>SUM(ENERO:DICIEMBRE!X18)</f>
        <v>0</v>
      </c>
      <c r="Y18" s="297">
        <f>SUM(ENERO:DICIEMBRE!Y18)</f>
        <v>0</v>
      </c>
      <c r="Z18" s="297">
        <f>SUM(ENERO:DICIEMBRE!Z18)</f>
        <v>0</v>
      </c>
      <c r="AA18" s="297">
        <f>SUM(ENERO:DICIEMBRE!AA18)</f>
        <v>0</v>
      </c>
      <c r="AB18" s="297">
        <f>SUM(ENERO:DICIEMBRE!AB18)</f>
        <v>0</v>
      </c>
      <c r="AC18" s="297">
        <f>SUM(ENERO:DICIEMBRE!AC18)</f>
        <v>0</v>
      </c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297">
        <f>SUM(ENERO:DICIEMBRE!E19)</f>
        <v>0</v>
      </c>
      <c r="F19" s="297">
        <f>SUM(ENERO:DICIEMBRE!F19)</f>
        <v>0</v>
      </c>
      <c r="G19" s="297">
        <f>SUM(ENERO:DICIEMBRE!G19)</f>
        <v>0</v>
      </c>
      <c r="H19" s="297">
        <f>SUM(ENERO:DICIEMBRE!H19)</f>
        <v>0</v>
      </c>
      <c r="I19" s="297">
        <f>SUM(ENERO:DICIEMBRE!I19)</f>
        <v>0</v>
      </c>
      <c r="J19" s="297">
        <f>SUM(ENERO:DICIEMBRE!J19)</f>
        <v>0</v>
      </c>
      <c r="K19" s="297">
        <f>SUM(ENERO:DICIEMBRE!K19)</f>
        <v>0</v>
      </c>
      <c r="L19" s="297">
        <f>SUM(ENERO:DICIEMBRE!L19)</f>
        <v>0</v>
      </c>
      <c r="M19" s="297">
        <f>SUM(ENERO:DICIEMBRE!M19)</f>
        <v>0</v>
      </c>
      <c r="N19" s="297">
        <f>SUM(ENERO:DICIEMBRE!N19)</f>
        <v>0</v>
      </c>
      <c r="O19" s="297">
        <f>SUM(ENERO:DICIEMBRE!O19)</f>
        <v>0</v>
      </c>
      <c r="P19" s="297">
        <f>SUM(ENERO:DICIEMBRE!P19)</f>
        <v>0</v>
      </c>
      <c r="Q19" s="297">
        <f>SUM(ENERO:DICIEMBRE!Q19)</f>
        <v>0</v>
      </c>
      <c r="R19" s="297">
        <f>SUM(ENERO:DICIEMBRE!R19)</f>
        <v>0</v>
      </c>
      <c r="S19" s="297">
        <f>SUM(ENERO:DICIEMBRE!S19)</f>
        <v>0</v>
      </c>
      <c r="T19" s="297">
        <f>SUM(ENERO:DICIEMBRE!T19)</f>
        <v>0</v>
      </c>
      <c r="U19" s="297">
        <f>SUM(ENERO:DICIEMBRE!U19)</f>
        <v>0</v>
      </c>
      <c r="V19" s="297">
        <f>SUM(ENERO:DICIEMBRE!V19)</f>
        <v>0</v>
      </c>
      <c r="W19" s="297">
        <f>SUM(ENERO:DICIEMBRE!W19)</f>
        <v>0</v>
      </c>
      <c r="X19" s="297">
        <f>SUM(ENERO:DICIEMBRE!X19)</f>
        <v>0</v>
      </c>
      <c r="Y19" s="297">
        <f>SUM(ENERO:DICIEMBRE!Y19)</f>
        <v>0</v>
      </c>
      <c r="Z19" s="297">
        <f>SUM(ENERO:DICIEMBRE!Z19)</f>
        <v>0</v>
      </c>
      <c r="AA19" s="297">
        <f>SUM(ENERO:DICIEMBRE!AA19)</f>
        <v>0</v>
      </c>
      <c r="AB19" s="297">
        <f>SUM(ENERO:DICIEMBRE!AB19)</f>
        <v>0</v>
      </c>
      <c r="AC19" s="297">
        <f>SUM(ENERO:DICIEMBRE!AC19)</f>
        <v>0</v>
      </c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263</v>
      </c>
      <c r="E20" s="297">
        <f>SUM(ENERO:DICIEMBRE!E20)</f>
        <v>263</v>
      </c>
      <c r="F20" s="297">
        <f>SUM(ENERO:DICIEMBRE!F20)</f>
        <v>0</v>
      </c>
      <c r="G20" s="297">
        <f>SUM(ENERO:DICIEMBRE!G20)</f>
        <v>0</v>
      </c>
      <c r="H20" s="297">
        <f>SUM(ENERO:DICIEMBRE!H20)</f>
        <v>0</v>
      </c>
      <c r="I20" s="297">
        <f>SUM(ENERO:DICIEMBRE!I20)</f>
        <v>0</v>
      </c>
      <c r="J20" s="297">
        <f>SUM(ENERO:DICIEMBRE!J20)</f>
        <v>0</v>
      </c>
      <c r="K20" s="297">
        <f>SUM(ENERO:DICIEMBRE!K20)</f>
        <v>0</v>
      </c>
      <c r="L20" s="297">
        <f>SUM(ENERO:DICIEMBRE!L20)</f>
        <v>0</v>
      </c>
      <c r="M20" s="297">
        <f>SUM(ENERO:DICIEMBRE!M20)</f>
        <v>0</v>
      </c>
      <c r="N20" s="297">
        <f>SUM(ENERO:DICIEMBRE!N20)</f>
        <v>0</v>
      </c>
      <c r="O20" s="297">
        <f>SUM(ENERO:DICIEMBRE!O20)</f>
        <v>0</v>
      </c>
      <c r="P20" s="297">
        <f>SUM(ENERO:DICIEMBRE!P20)</f>
        <v>0</v>
      </c>
      <c r="Q20" s="297">
        <f>SUM(ENERO:DICIEMBRE!Q20)</f>
        <v>0</v>
      </c>
      <c r="R20" s="297">
        <f>SUM(ENERO:DICIEMBRE!R20)</f>
        <v>0</v>
      </c>
      <c r="S20" s="297">
        <f>SUM(ENERO:DICIEMBRE!S20)</f>
        <v>0</v>
      </c>
      <c r="T20" s="297">
        <f>SUM(ENERO:DICIEMBRE!T20)</f>
        <v>0</v>
      </c>
      <c r="U20" s="297">
        <f>SUM(ENERO:DICIEMBRE!U20)</f>
        <v>0</v>
      </c>
      <c r="V20" s="297">
        <f>SUM(ENERO:DICIEMBRE!V20)</f>
        <v>0</v>
      </c>
      <c r="W20" s="297">
        <f>SUM(ENERO:DICIEMBRE!W20)</f>
        <v>0</v>
      </c>
      <c r="X20" s="297">
        <f>SUM(ENERO:DICIEMBRE!X20)</f>
        <v>0</v>
      </c>
      <c r="Y20" s="297">
        <f>SUM(ENERO:DICIEMBRE!Y20)</f>
        <v>0</v>
      </c>
      <c r="Z20" s="297">
        <f>SUM(ENERO:DICIEMBRE!Z20)</f>
        <v>0</v>
      </c>
      <c r="AA20" s="297">
        <f>SUM(ENERO:DICIEMBRE!AA20)</f>
        <v>0</v>
      </c>
      <c r="AB20" s="297">
        <f>SUM(ENERO:DICIEMBRE!AB20)</f>
        <v>0</v>
      </c>
      <c r="AC20" s="297">
        <f>SUM(ENERO:DICIEMBRE!AC20)</f>
        <v>0</v>
      </c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SUM(J21:T21)</f>
        <v>229</v>
      </c>
      <c r="E21" s="81"/>
      <c r="F21" s="82"/>
      <c r="G21" s="82"/>
      <c r="H21" s="82"/>
      <c r="I21" s="83"/>
      <c r="J21" s="297">
        <f>SUM(ENERO:DICIEMBRE!J21)</f>
        <v>0</v>
      </c>
      <c r="K21" s="297">
        <f>SUM(ENERO:DICIEMBRE!K21)</f>
        <v>22</v>
      </c>
      <c r="L21" s="297">
        <f>SUM(ENERO:DICIEMBRE!L21)</f>
        <v>58</v>
      </c>
      <c r="M21" s="297">
        <f>SUM(ENERO:DICIEMBRE!M21)</f>
        <v>66</v>
      </c>
      <c r="N21" s="297">
        <f>SUM(ENERO:DICIEMBRE!N21)</f>
        <v>47</v>
      </c>
      <c r="O21" s="297">
        <f>SUM(ENERO:DICIEMBRE!O21)</f>
        <v>27</v>
      </c>
      <c r="P21" s="297">
        <f>SUM(ENERO:DICIEMBRE!P21)</f>
        <v>9</v>
      </c>
      <c r="Q21" s="297">
        <f>SUM(ENERO:DICIEMBRE!Q21)</f>
        <v>0</v>
      </c>
      <c r="R21" s="297">
        <f>SUM(ENERO:DICIEMBRE!R21)</f>
        <v>0</v>
      </c>
      <c r="S21" s="297">
        <f>SUM(ENERO:DICIEMBRE!S21)</f>
        <v>0</v>
      </c>
      <c r="T21" s="297">
        <f>SUM(ENERO:DICIEMBRE!T21)</f>
        <v>0</v>
      </c>
      <c r="U21" s="84"/>
      <c r="V21" s="84"/>
      <c r="W21" s="84"/>
      <c r="X21" s="84"/>
      <c r="Y21" s="297">
        <f>SUM(ENERO:DICIEMBRE!Y21)</f>
        <v>0</v>
      </c>
      <c r="Z21" s="297">
        <f>SUM(ENERO:DICIEMBRE!Z21)</f>
        <v>229</v>
      </c>
      <c r="AA21" s="297">
        <f>SUM(ENERO:DICIEMBRE!AA21)</f>
        <v>0</v>
      </c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87"/>
      <c r="G22" s="87"/>
      <c r="H22" s="297">
        <f>SUM(ENERO:DICIEMBRE!H22)</f>
        <v>0</v>
      </c>
      <c r="I22" s="297">
        <f>SUM(ENERO:DICIEMBRE!I22)</f>
        <v>0</v>
      </c>
      <c r="J22" s="297">
        <f>SUM(ENERO:DICIEMBRE!J22)</f>
        <v>0</v>
      </c>
      <c r="K22" s="297">
        <f>SUM(ENERO:DICIEMBRE!K22)</f>
        <v>0</v>
      </c>
      <c r="L22" s="297">
        <f>SUM(ENERO:DICIEMBRE!L22)</f>
        <v>0</v>
      </c>
      <c r="M22" s="297">
        <f>SUM(ENERO:DICIEMBRE!M22)</f>
        <v>0</v>
      </c>
      <c r="N22" s="297">
        <f>SUM(ENERO:DICIEMBRE!N22)</f>
        <v>0</v>
      </c>
      <c r="O22" s="297">
        <f>SUM(ENERO:DICIEMBRE!O22)</f>
        <v>0</v>
      </c>
      <c r="P22" s="297">
        <f>SUM(ENERO:DICIEMBRE!P22)</f>
        <v>0</v>
      </c>
      <c r="Q22" s="297">
        <f>SUM(ENERO:DICIEMBRE!Q22)</f>
        <v>0</v>
      </c>
      <c r="R22" s="297">
        <f>SUM(ENERO:DICIEMBRE!R22)</f>
        <v>0</v>
      </c>
      <c r="S22" s="297">
        <f>SUM(ENERO:DICIEMBRE!S22)</f>
        <v>0</v>
      </c>
      <c r="T22" s="297">
        <f>SUM(ENERO:DICIEMBRE!T22)</f>
        <v>0</v>
      </c>
      <c r="U22" s="297">
        <f>SUM(ENERO:DICIEMBRE!U22)</f>
        <v>0</v>
      </c>
      <c r="V22" s="297">
        <f>SUM(ENERO:DICIEMBRE!V22)</f>
        <v>0</v>
      </c>
      <c r="W22" s="297">
        <f>SUM(ENERO:DICIEMBRE!W22)</f>
        <v>0</v>
      </c>
      <c r="X22" s="297">
        <f>SUM(ENERO:DICIEMBRE!X22)</f>
        <v>0</v>
      </c>
      <c r="Y22" s="297">
        <f>SUM(ENERO:DICIEMBRE!Y22)</f>
        <v>0</v>
      </c>
      <c r="Z22" s="297">
        <f>SUM(ENERO:DICIEMBRE!Z22)</f>
        <v>0</v>
      </c>
      <c r="AA22" s="297">
        <f>SUM(ENERO:DICIEMBRE!AA22)</f>
        <v>0</v>
      </c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E23</f>
        <v>289</v>
      </c>
      <c r="E23" s="297">
        <f>SUM(ENERO:DICIEMBRE!E23)</f>
        <v>289</v>
      </c>
      <c r="F23" s="29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297">
        <f>SUM(ENERO:DICIEMBRE!AA23)</f>
        <v>0</v>
      </c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99" t="s">
        <v>49</v>
      </c>
      <c r="D24" s="85">
        <f>E24</f>
        <v>364</v>
      </c>
      <c r="E24" s="297">
        <f>SUM(ENERO:DICIEMBRE!E24)</f>
        <v>364</v>
      </c>
      <c r="F24" s="87"/>
      <c r="G24" s="8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297">
        <f>SUM(ENERO:DICIEMBRE!AA24)</f>
        <v>0</v>
      </c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297">
        <f>SUM(ENERO:DICIEMBRE!E25)</f>
        <v>0</v>
      </c>
      <c r="F25" s="297">
        <f>SUM(ENERO:DICIEMBRE!F25)</f>
        <v>0</v>
      </c>
      <c r="G25" s="297">
        <f>SUM(ENERO:DICIEMBRE!G25)</f>
        <v>0</v>
      </c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297">
        <f>SUM(ENERO:DICIEMBRE!AA25)</f>
        <v>0</v>
      </c>
      <c r="AB25" s="297">
        <f>SUM(ENERO:DICIEMBRE!AB25)</f>
        <v>0</v>
      </c>
      <c r="AC25" s="297">
        <f>SUM(ENERO:DICIEMBRE!AC25)</f>
        <v>0</v>
      </c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297">
        <f>SUM(ENERO:DICIEMBRE!E26)</f>
        <v>0</v>
      </c>
      <c r="F26" s="297">
        <f>SUM(ENERO:DICIEMBRE!F26)</f>
        <v>0</v>
      </c>
      <c r="G26" s="297">
        <f>SUM(ENERO:DICIEMBRE!G26)</f>
        <v>0</v>
      </c>
      <c r="H26" s="297">
        <f>SUM(ENERO:DICIEMBRE!H26)</f>
        <v>0</v>
      </c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297">
        <f>SUM(ENERO:DICIEMBRE!AA26)</f>
        <v>0</v>
      </c>
      <c r="AB26" s="297">
        <f>SUM(ENERO:DICIEMBRE!AB26)</f>
        <v>0</v>
      </c>
      <c r="AC26" s="297">
        <f>SUM(ENERO:DICIEMBRE!AC26)</f>
        <v>0</v>
      </c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297">
        <f>SUM(ENERO:DICIEMBRE!E27)</f>
        <v>0</v>
      </c>
      <c r="F27" s="297">
        <f>SUM(ENERO:DICIEMBRE!F27)</f>
        <v>0</v>
      </c>
      <c r="G27" s="297">
        <f>SUM(ENERO:DICIEMBRE!G27)</f>
        <v>0</v>
      </c>
      <c r="H27" s="297">
        <f>SUM(ENERO:DICIEMBRE!H27)</f>
        <v>0</v>
      </c>
      <c r="I27" s="297">
        <f>SUM(ENERO:DICIEMBRE!I27)</f>
        <v>0</v>
      </c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297">
        <f>SUM(ENERO:DICIEMBRE!AA27)</f>
        <v>0</v>
      </c>
      <c r="AB27" s="297">
        <f>SUM(ENERO:DICIEMBRE!AB27)</f>
        <v>0</v>
      </c>
      <c r="AC27" s="297">
        <f>SUM(ENERO:DICIEMBRE!AC27)</f>
        <v>0</v>
      </c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297</v>
      </c>
      <c r="E28" s="297">
        <f>SUM(ENERO:DICIEMBRE!E28)</f>
        <v>171</v>
      </c>
      <c r="F28" s="297">
        <f>SUM(ENERO:DICIEMBRE!F28)</f>
        <v>72</v>
      </c>
      <c r="G28" s="297">
        <f>SUM(ENERO:DICIEMBRE!G28)</f>
        <v>54</v>
      </c>
      <c r="H28" s="297">
        <f>SUM(ENERO:DICIEMBRE!H28)</f>
        <v>0</v>
      </c>
      <c r="I28" s="297">
        <f>SUM(ENERO:DICIEMBRE!I28)</f>
        <v>0</v>
      </c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297">
        <f>SUM(ENERO:DICIEMBRE!AA28)</f>
        <v>0</v>
      </c>
      <c r="AB28" s="297">
        <f>SUM(ENERO:DICIEMBRE!AB28)</f>
        <v>0</v>
      </c>
      <c r="AC28" s="297">
        <f>SUM(ENERO:DICIEMBRE!AC28)</f>
        <v>0</v>
      </c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3142</v>
      </c>
      <c r="E29" s="297">
        <f>SUM(ENERO:DICIEMBRE!E29)</f>
        <v>2151</v>
      </c>
      <c r="F29" s="297">
        <f>SUM(ENERO:DICIEMBRE!F29)</f>
        <v>465</v>
      </c>
      <c r="G29" s="297">
        <f>SUM(ENERO:DICIEMBRE!G29)</f>
        <v>327</v>
      </c>
      <c r="H29" s="297">
        <f>SUM(ENERO:DICIEMBRE!H29)</f>
        <v>199</v>
      </c>
      <c r="I29" s="297">
        <f>SUM(ENERO:DICIEMBRE!I29)</f>
        <v>0</v>
      </c>
      <c r="J29" s="297">
        <f>SUM(ENERO:DICIEMBRE!J29)</f>
        <v>0</v>
      </c>
      <c r="K29" s="297">
        <f>SUM(ENERO:DICIEMBRE!K29)</f>
        <v>0</v>
      </c>
      <c r="L29" s="297">
        <f>SUM(ENERO:DICIEMBRE!L29)</f>
        <v>0</v>
      </c>
      <c r="M29" s="297">
        <f>SUM(ENERO:DICIEMBRE!M29)</f>
        <v>0</v>
      </c>
      <c r="N29" s="297">
        <f>SUM(ENERO:DICIEMBRE!N29)</f>
        <v>0</v>
      </c>
      <c r="O29" s="297">
        <f>SUM(ENERO:DICIEMBRE!O29)</f>
        <v>0</v>
      </c>
      <c r="P29" s="297">
        <f>SUM(ENERO:DICIEMBRE!P29)</f>
        <v>0</v>
      </c>
      <c r="Q29" s="297">
        <f>SUM(ENERO:DICIEMBRE!Q29)</f>
        <v>0</v>
      </c>
      <c r="R29" s="297">
        <f>SUM(ENERO:DICIEMBRE!R29)</f>
        <v>0</v>
      </c>
      <c r="S29" s="297">
        <f>SUM(ENERO:DICIEMBRE!S29)</f>
        <v>0</v>
      </c>
      <c r="T29" s="297">
        <f>SUM(ENERO:DICIEMBRE!T29)</f>
        <v>0</v>
      </c>
      <c r="U29" s="297">
        <f>SUM(ENERO:DICIEMBRE!U29)</f>
        <v>0</v>
      </c>
      <c r="V29" s="297">
        <f>SUM(ENERO:DICIEMBRE!V29)</f>
        <v>0</v>
      </c>
      <c r="W29" s="297">
        <f>SUM(ENERO:DICIEMBRE!W29)</f>
        <v>0</v>
      </c>
      <c r="X29" s="297">
        <f>SUM(ENERO:DICIEMBRE!X29)</f>
        <v>0</v>
      </c>
      <c r="Y29" s="297">
        <f>SUM(ENERO:DICIEMBRE!Y29)</f>
        <v>0</v>
      </c>
      <c r="Z29" s="297">
        <f>SUM(ENERO:DICIEMBRE!Z29)</f>
        <v>0</v>
      </c>
      <c r="AA29" s="297">
        <f>SUM(ENERO:DICIEMBRE!AA29)</f>
        <v>0</v>
      </c>
      <c r="AB29" s="297">
        <f>SUM(ENERO:DICIEMBRE!AB29)</f>
        <v>0</v>
      </c>
      <c r="AC29" s="297">
        <f>SUM(ENERO:DICIEMBRE!AC29)</f>
        <v>0</v>
      </c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297">
        <f>SUM(ENERO:DICIEMBRE!E30)</f>
        <v>0</v>
      </c>
      <c r="F30" s="297">
        <f>SUM(ENERO:DICIEMBRE!F30)</f>
        <v>0</v>
      </c>
      <c r="G30" s="297">
        <f>SUM(ENERO:DICIEMBRE!G30)</f>
        <v>0</v>
      </c>
      <c r="H30" s="297">
        <f>SUM(ENERO:DICIEMBRE!H30)</f>
        <v>0</v>
      </c>
      <c r="I30" s="297">
        <f>SUM(ENERO:DICIEMBRE!I30)</f>
        <v>0</v>
      </c>
      <c r="J30" s="297">
        <f>SUM(ENERO:DICIEMBRE!J30)</f>
        <v>0</v>
      </c>
      <c r="K30" s="297">
        <f>SUM(ENERO:DICIEMBRE!K30)</f>
        <v>0</v>
      </c>
      <c r="L30" s="297">
        <f>SUM(ENERO:DICIEMBRE!L30)</f>
        <v>0</v>
      </c>
      <c r="M30" s="297">
        <f>SUM(ENERO:DICIEMBRE!M30)</f>
        <v>0</v>
      </c>
      <c r="N30" s="297">
        <f>SUM(ENERO:DICIEMBRE!N30)</f>
        <v>0</v>
      </c>
      <c r="O30" s="297">
        <f>SUM(ENERO:DICIEMBRE!O30)</f>
        <v>0</v>
      </c>
      <c r="P30" s="297">
        <f>SUM(ENERO:DICIEMBRE!P30)</f>
        <v>0</v>
      </c>
      <c r="Q30" s="297">
        <f>SUM(ENERO:DICIEMBRE!Q30)</f>
        <v>0</v>
      </c>
      <c r="R30" s="297">
        <f>SUM(ENERO:DICIEMBRE!R30)</f>
        <v>0</v>
      </c>
      <c r="S30" s="297">
        <f>SUM(ENERO:DICIEMBRE!S30)</f>
        <v>0</v>
      </c>
      <c r="T30" s="297">
        <f>SUM(ENERO:DICIEMBRE!T30)</f>
        <v>0</v>
      </c>
      <c r="U30" s="297">
        <f>SUM(ENERO:DICIEMBRE!U30)</f>
        <v>0</v>
      </c>
      <c r="V30" s="297">
        <f>SUM(ENERO:DICIEMBRE!V30)</f>
        <v>0</v>
      </c>
      <c r="W30" s="297">
        <f>SUM(ENERO:DICIEMBRE!W30)</f>
        <v>0</v>
      </c>
      <c r="X30" s="297">
        <f>SUM(ENERO:DICIEMBRE!X30)</f>
        <v>0</v>
      </c>
      <c r="Y30" s="297">
        <f>SUM(ENERO:DICIEMBRE!Y30)</f>
        <v>0</v>
      </c>
      <c r="Z30" s="297">
        <f>SUM(ENERO:DICIEMBRE!Z30)</f>
        <v>0</v>
      </c>
      <c r="AA30" s="297">
        <f>SUM(ENERO:DICIEMBRE!AA30)</f>
        <v>0</v>
      </c>
      <c r="AB30" s="297">
        <f>SUM(ENERO:DICIEMBRE!AB30)</f>
        <v>0</v>
      </c>
      <c r="AC30" s="297">
        <f>SUM(ENERO:DICIEMBRE!AC30)</f>
        <v>0</v>
      </c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297">
        <f>SUM(ENERO:DICIEMBRE!E31)</f>
        <v>0</v>
      </c>
      <c r="F31" s="297">
        <f>SUM(ENERO:DICIEMBRE!F31)</f>
        <v>0</v>
      </c>
      <c r="G31" s="297">
        <f>SUM(ENERO:DICIEMBRE!G31)</f>
        <v>0</v>
      </c>
      <c r="H31" s="297">
        <f>SUM(ENERO:DICIEMBRE!H31)</f>
        <v>0</v>
      </c>
      <c r="I31" s="297">
        <f>SUM(ENERO:DICIEMBRE!I31)</f>
        <v>0</v>
      </c>
      <c r="J31" s="297">
        <f>SUM(ENERO:DICIEMBRE!J31)</f>
        <v>0</v>
      </c>
      <c r="K31" s="297">
        <f>SUM(ENERO:DICIEMBRE!K31)</f>
        <v>0</v>
      </c>
      <c r="L31" s="297">
        <f>SUM(ENERO:DICIEMBRE!L31)</f>
        <v>0</v>
      </c>
      <c r="M31" s="297">
        <f>SUM(ENERO:DICIEMBRE!M31)</f>
        <v>0</v>
      </c>
      <c r="N31" s="297">
        <f>SUM(ENERO:DICIEMBRE!N31)</f>
        <v>0</v>
      </c>
      <c r="O31" s="297">
        <f>SUM(ENERO:DICIEMBRE!O31)</f>
        <v>0</v>
      </c>
      <c r="P31" s="297">
        <f>SUM(ENERO:DICIEMBRE!P31)</f>
        <v>0</v>
      </c>
      <c r="Q31" s="297">
        <f>SUM(ENERO:DICIEMBRE!Q31)</f>
        <v>0</v>
      </c>
      <c r="R31" s="297">
        <f>SUM(ENERO:DICIEMBRE!R31)</f>
        <v>0</v>
      </c>
      <c r="S31" s="297">
        <f>SUM(ENERO:DICIEMBRE!S31)</f>
        <v>0</v>
      </c>
      <c r="T31" s="297">
        <f>SUM(ENERO:DICIEMBRE!T31)</f>
        <v>0</v>
      </c>
      <c r="U31" s="297">
        <f>SUM(ENERO:DICIEMBRE!U31)</f>
        <v>0</v>
      </c>
      <c r="V31" s="297">
        <f>SUM(ENERO:DICIEMBRE!V31)</f>
        <v>0</v>
      </c>
      <c r="W31" s="297">
        <f>SUM(ENERO:DICIEMBRE!W31)</f>
        <v>0</v>
      </c>
      <c r="X31" s="297">
        <f>SUM(ENERO:DICIEMBRE!X31)</f>
        <v>0</v>
      </c>
      <c r="Y31" s="297">
        <f>SUM(ENERO:DICIEMBRE!Y31)</f>
        <v>0</v>
      </c>
      <c r="Z31" s="297">
        <f>SUM(ENERO:DICIEMBRE!Z31)</f>
        <v>0</v>
      </c>
      <c r="AA31" s="297">
        <f>SUM(ENERO:DICIEMBRE!AA31)</f>
        <v>0</v>
      </c>
      <c r="AB31" s="297">
        <f>SUM(ENERO:DICIEMBRE!AB31)</f>
        <v>0</v>
      </c>
      <c r="AC31" s="297">
        <f>SUM(ENERO:DICIEMBRE!AC31)</f>
        <v>0</v>
      </c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297">
        <f>SUM(ENERO:DICIEMBRE!E32)</f>
        <v>0</v>
      </c>
      <c r="F32" s="297">
        <f>SUM(ENERO:DICIEMBRE!F32)</f>
        <v>0</v>
      </c>
      <c r="G32" s="297">
        <f>SUM(ENERO:DICIEMBRE!G32)</f>
        <v>0</v>
      </c>
      <c r="H32" s="297">
        <f>SUM(ENERO:DICIEMBRE!H32)</f>
        <v>0</v>
      </c>
      <c r="I32" s="297">
        <f>SUM(ENERO:DICIEMBRE!I32)</f>
        <v>0</v>
      </c>
      <c r="J32" s="297">
        <f>SUM(ENERO:DICIEMBRE!J32)</f>
        <v>0</v>
      </c>
      <c r="K32" s="297">
        <f>SUM(ENERO:DICIEMBRE!K32)</f>
        <v>0</v>
      </c>
      <c r="L32" s="297">
        <f>SUM(ENERO:DICIEMBRE!L32)</f>
        <v>0</v>
      </c>
      <c r="M32" s="297">
        <f>SUM(ENERO:DICIEMBRE!M32)</f>
        <v>0</v>
      </c>
      <c r="N32" s="297">
        <f>SUM(ENERO:DICIEMBRE!N32)</f>
        <v>0</v>
      </c>
      <c r="O32" s="297">
        <f>SUM(ENERO:DICIEMBRE!O32)</f>
        <v>0</v>
      </c>
      <c r="P32" s="297">
        <f>SUM(ENERO:DICIEMBRE!P32)</f>
        <v>0</v>
      </c>
      <c r="Q32" s="297">
        <f>SUM(ENERO:DICIEMBRE!Q32)</f>
        <v>0</v>
      </c>
      <c r="R32" s="297">
        <f>SUM(ENERO:DICIEMBRE!R32)</f>
        <v>0</v>
      </c>
      <c r="S32" s="297">
        <f>SUM(ENERO:DICIEMBRE!S32)</f>
        <v>0</v>
      </c>
      <c r="T32" s="297">
        <f>SUM(ENERO:DICIEMBRE!T32)</f>
        <v>0</v>
      </c>
      <c r="U32" s="297">
        <f>SUM(ENERO:DICIEMBRE!U32)</f>
        <v>0</v>
      </c>
      <c r="V32" s="297">
        <f>SUM(ENERO:DICIEMBRE!V32)</f>
        <v>0</v>
      </c>
      <c r="W32" s="297">
        <f>SUM(ENERO:DICIEMBRE!W32)</f>
        <v>0</v>
      </c>
      <c r="X32" s="297">
        <f>SUM(ENERO:DICIEMBRE!X32)</f>
        <v>0</v>
      </c>
      <c r="Y32" s="297">
        <f>SUM(ENERO:DICIEMBRE!Y32)</f>
        <v>0</v>
      </c>
      <c r="Z32" s="297">
        <f>SUM(ENERO:DICIEMBRE!Z32)</f>
        <v>0</v>
      </c>
      <c r="AA32" s="297">
        <f>SUM(ENERO:DICIEMBRE!AA32)</f>
        <v>0</v>
      </c>
      <c r="AB32" s="297">
        <f>SUM(ENERO:DICIEMBRE!AB32)</f>
        <v>0</v>
      </c>
      <c r="AC32" s="297">
        <f>SUM(ENERO:DICIEMBRE!AC32)</f>
        <v>0</v>
      </c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297">
        <f>SUM(ENERO:DICIEMBRE!E33)</f>
        <v>0</v>
      </c>
      <c r="F33" s="297">
        <f>SUM(ENERO:DICIEMBRE!F33)</f>
        <v>0</v>
      </c>
      <c r="G33" s="297">
        <f>SUM(ENERO:DICIEMBRE!G33)</f>
        <v>0</v>
      </c>
      <c r="H33" s="297">
        <f>SUM(ENERO:DICIEMBRE!H33)</f>
        <v>0</v>
      </c>
      <c r="I33" s="297">
        <f>SUM(ENERO:DICIEMBRE!I33)</f>
        <v>0</v>
      </c>
      <c r="J33" s="297">
        <f>SUM(ENERO:DICIEMBRE!J33)</f>
        <v>0</v>
      </c>
      <c r="K33" s="297">
        <f>SUM(ENERO:DICIEMBRE!K33)</f>
        <v>0</v>
      </c>
      <c r="L33" s="297">
        <f>SUM(ENERO:DICIEMBRE!L33)</f>
        <v>0</v>
      </c>
      <c r="M33" s="297">
        <f>SUM(ENERO:DICIEMBRE!M33)</f>
        <v>0</v>
      </c>
      <c r="N33" s="297">
        <f>SUM(ENERO:DICIEMBRE!N33)</f>
        <v>0</v>
      </c>
      <c r="O33" s="297">
        <f>SUM(ENERO:DICIEMBRE!O33)</f>
        <v>0</v>
      </c>
      <c r="P33" s="297">
        <f>SUM(ENERO:DICIEMBRE!P33)</f>
        <v>0</v>
      </c>
      <c r="Q33" s="297">
        <f>SUM(ENERO:DICIEMBRE!Q33)</f>
        <v>0</v>
      </c>
      <c r="R33" s="297">
        <f>SUM(ENERO:DICIEMBRE!R33)</f>
        <v>0</v>
      </c>
      <c r="S33" s="297">
        <f>SUM(ENERO:DICIEMBRE!S33)</f>
        <v>0</v>
      </c>
      <c r="T33" s="297">
        <f>SUM(ENERO:DICIEMBRE!T33)</f>
        <v>0</v>
      </c>
      <c r="U33" s="297">
        <f>SUM(ENERO:DICIEMBRE!U33)</f>
        <v>0</v>
      </c>
      <c r="V33" s="297">
        <f>SUM(ENERO:DICIEMBRE!V33)</f>
        <v>0</v>
      </c>
      <c r="W33" s="297">
        <f>SUM(ENERO:DICIEMBRE!W33)</f>
        <v>0</v>
      </c>
      <c r="X33" s="297">
        <f>SUM(ENERO:DICIEMBRE!X33)</f>
        <v>0</v>
      </c>
      <c r="Y33" s="297">
        <f>SUM(ENERO:DICIEMBRE!Y33)</f>
        <v>0</v>
      </c>
      <c r="Z33" s="297">
        <f>SUM(ENERO:DICIEMBRE!Z33)</f>
        <v>0</v>
      </c>
      <c r="AA33" s="297">
        <f>SUM(ENERO:DICIEMBRE!AA33)</f>
        <v>0</v>
      </c>
      <c r="AB33" s="297">
        <f>SUM(ENERO:DICIEMBRE!AB33)</f>
        <v>0</v>
      </c>
      <c r="AC33" s="297">
        <f>SUM(ENERO:DICIEMBRE!AC33)</f>
        <v>0</v>
      </c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SUM(J34:T34)</f>
        <v>0</v>
      </c>
      <c r="E34" s="81"/>
      <c r="F34" s="82"/>
      <c r="G34" s="82"/>
      <c r="H34" s="82"/>
      <c r="I34" s="83"/>
      <c r="J34" s="297">
        <f>SUM(ENERO:DICIEMBRE!J34)</f>
        <v>0</v>
      </c>
      <c r="K34" s="297">
        <f>SUM(ENERO:DICIEMBRE!K34)</f>
        <v>0</v>
      </c>
      <c r="L34" s="297">
        <f>SUM(ENERO:DICIEMBRE!L34)</f>
        <v>0</v>
      </c>
      <c r="M34" s="297">
        <f>SUM(ENERO:DICIEMBRE!M34)</f>
        <v>0</v>
      </c>
      <c r="N34" s="297">
        <f>SUM(ENERO:DICIEMBRE!N34)</f>
        <v>0</v>
      </c>
      <c r="O34" s="297">
        <f>SUM(ENERO:DICIEMBRE!O34)</f>
        <v>0</v>
      </c>
      <c r="P34" s="297">
        <f>SUM(ENERO:DICIEMBRE!P34)</f>
        <v>0</v>
      </c>
      <c r="Q34" s="297">
        <f>SUM(ENERO:DICIEMBRE!Q34)</f>
        <v>0</v>
      </c>
      <c r="R34" s="297">
        <f>SUM(ENERO:DICIEMBRE!R34)</f>
        <v>0</v>
      </c>
      <c r="S34" s="297">
        <f>SUM(ENERO:DICIEMBRE!S34)</f>
        <v>0</v>
      </c>
      <c r="T34" s="297">
        <f>SUM(ENERO:DICIEMBRE!T34)</f>
        <v>0</v>
      </c>
      <c r="U34" s="84"/>
      <c r="V34" s="84"/>
      <c r="W34" s="84"/>
      <c r="X34" s="84"/>
      <c r="Y34" s="297">
        <f>SUM(ENERO:DICIEMBRE!Y34)</f>
        <v>0</v>
      </c>
      <c r="Z34" s="297">
        <f>SUM(ENERO:DICIEMBRE!Z34)</f>
        <v>0</v>
      </c>
      <c r="AA34" s="297">
        <f>SUM(ENERO:DICIEMBRE!AA34)</f>
        <v>0</v>
      </c>
      <c r="AB34" s="297">
        <f>SUM(ENERO:DICIEMBRE!AB34)</f>
        <v>0</v>
      </c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5614</v>
      </c>
      <c r="E35" s="297">
        <f>SUM(ENERO:DICIEMBRE!E35)</f>
        <v>3387</v>
      </c>
      <c r="F35" s="297">
        <f>SUM(ENERO:DICIEMBRE!F35)</f>
        <v>0</v>
      </c>
      <c r="G35" s="297">
        <f>SUM(ENERO:DICIEMBRE!G35)</f>
        <v>11</v>
      </c>
      <c r="H35" s="297">
        <f>SUM(ENERO:DICIEMBRE!H35)</f>
        <v>10</v>
      </c>
      <c r="I35" s="297">
        <f>SUM(ENERO:DICIEMBRE!I35)</f>
        <v>0</v>
      </c>
      <c r="J35" s="297">
        <f>SUM(ENERO:DICIEMBRE!J35)</f>
        <v>6</v>
      </c>
      <c r="K35" s="297">
        <f>SUM(ENERO:DICIEMBRE!K35)</f>
        <v>74</v>
      </c>
      <c r="L35" s="297">
        <f>SUM(ENERO:DICIEMBRE!L35)</f>
        <v>85</v>
      </c>
      <c r="M35" s="297">
        <f>SUM(ENERO:DICIEMBRE!M35)</f>
        <v>76</v>
      </c>
      <c r="N35" s="297">
        <f>SUM(ENERO:DICIEMBRE!N35)</f>
        <v>54</v>
      </c>
      <c r="O35" s="297">
        <f>SUM(ENERO:DICIEMBRE!O35)</f>
        <v>82</v>
      </c>
      <c r="P35" s="297">
        <f>SUM(ENERO:DICIEMBRE!P35)</f>
        <v>93</v>
      </c>
      <c r="Q35" s="297">
        <f>SUM(ENERO:DICIEMBRE!Q35)</f>
        <v>108</v>
      </c>
      <c r="R35" s="297">
        <f>SUM(ENERO:DICIEMBRE!R35)</f>
        <v>140</v>
      </c>
      <c r="S35" s="297">
        <f>SUM(ENERO:DICIEMBRE!S35)</f>
        <v>155</v>
      </c>
      <c r="T35" s="297">
        <f>SUM(ENERO:DICIEMBRE!T35)</f>
        <v>180</v>
      </c>
      <c r="U35" s="297">
        <f>SUM(ENERO:DICIEMBRE!U35)</f>
        <v>236</v>
      </c>
      <c r="V35" s="297">
        <f>SUM(ENERO:DICIEMBRE!V35)</f>
        <v>198</v>
      </c>
      <c r="W35" s="297">
        <f>SUM(ENERO:DICIEMBRE!W35)</f>
        <v>225</v>
      </c>
      <c r="X35" s="297">
        <f>SUM(ENERO:DICIEMBRE!X35)</f>
        <v>494</v>
      </c>
      <c r="Y35" s="297">
        <f>SUM(ENERO:DICIEMBRE!Y35)</f>
        <v>0</v>
      </c>
      <c r="Z35" s="297">
        <f>SUM(ENERO:DICIEMBRE!Z35)</f>
        <v>0</v>
      </c>
      <c r="AA35" s="297">
        <f>SUM(ENERO:DICIEMBRE!AA35)</f>
        <v>0</v>
      </c>
      <c r="AB35" s="297">
        <f>SUM(ENERO:DICIEMBRE!AB35)</f>
        <v>0</v>
      </c>
      <c r="AC35" s="297">
        <f>SUM(ENERO:DICIEMBRE!AC35)</f>
        <v>0</v>
      </c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297">
        <f>SUM(ENERO:DICIEMBRE!U36)</f>
        <v>0</v>
      </c>
      <c r="V36" s="297">
        <f>SUM(ENERO:DICIEMBRE!V36)</f>
        <v>0</v>
      </c>
      <c r="W36" s="297">
        <f>SUM(ENERO:DICIEMBRE!W36)</f>
        <v>0</v>
      </c>
      <c r="X36" s="297">
        <f>SUM(ENERO:DICIEMBRE!X36)</f>
        <v>0</v>
      </c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547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297">
        <f>SUM(ENERO:DICIEMBRE!U37)</f>
        <v>133</v>
      </c>
      <c r="V37" s="297">
        <f>SUM(ENERO:DICIEMBRE!V37)</f>
        <v>104</v>
      </c>
      <c r="W37" s="297">
        <f>SUM(ENERO:DICIEMBRE!W37)</f>
        <v>118</v>
      </c>
      <c r="X37" s="297">
        <f>SUM(ENERO:DICIEMBRE!X37)</f>
        <v>192</v>
      </c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297">
        <f>SUM(ENERO:DICIEMBRE!U38)</f>
        <v>0</v>
      </c>
      <c r="V38" s="297">
        <f>SUM(ENERO:DICIEMBRE!V38)</f>
        <v>0</v>
      </c>
      <c r="W38" s="297">
        <f>SUM(ENERO:DICIEMBRE!W38)</f>
        <v>0</v>
      </c>
      <c r="X38" s="297">
        <f>SUM(ENERO:DICIEMBRE!X38)</f>
        <v>0</v>
      </c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297">
        <f>SUM(ENERO:DICIEMBRE!E39)</f>
        <v>0</v>
      </c>
      <c r="F39" s="297">
        <f>SUM(ENERO:DICIEMBRE!F39)</f>
        <v>0</v>
      </c>
      <c r="G39" s="297">
        <f>SUM(ENERO:DICIEMBRE!G39)</f>
        <v>0</v>
      </c>
      <c r="H39" s="297">
        <f>SUM(ENERO:DICIEMBRE!H39)</f>
        <v>0</v>
      </c>
      <c r="I39" s="297">
        <f>SUM(ENERO:DICIEMBRE!I39)</f>
        <v>0</v>
      </c>
      <c r="J39" s="297">
        <f>SUM(ENERO:DICIEMBRE!J39)</f>
        <v>0</v>
      </c>
      <c r="K39" s="297">
        <f>SUM(ENERO:DICIEMBRE!K39)</f>
        <v>0</v>
      </c>
      <c r="L39" s="297">
        <f>SUM(ENERO:DICIEMBRE!L39)</f>
        <v>0</v>
      </c>
      <c r="M39" s="297">
        <f>SUM(ENERO:DICIEMBRE!M39)</f>
        <v>0</v>
      </c>
      <c r="N39" s="297">
        <f>SUM(ENERO:DICIEMBRE!N39)</f>
        <v>0</v>
      </c>
      <c r="O39" s="297">
        <f>SUM(ENERO:DICIEMBRE!O39)</f>
        <v>0</v>
      </c>
      <c r="P39" s="297">
        <f>SUM(ENERO:DICIEMBRE!P39)</f>
        <v>0</v>
      </c>
      <c r="Q39" s="297">
        <f>SUM(ENERO:DICIEMBRE!Q39)</f>
        <v>0</v>
      </c>
      <c r="R39" s="297">
        <f>SUM(ENERO:DICIEMBRE!R39)</f>
        <v>0</v>
      </c>
      <c r="S39" s="297">
        <f>SUM(ENERO:DICIEMBRE!S39)</f>
        <v>0</v>
      </c>
      <c r="T39" s="297">
        <f>SUM(ENERO:DICIEMBRE!T39)</f>
        <v>0</v>
      </c>
      <c r="U39" s="297">
        <f>SUM(ENERO:DICIEMBRE!U39)</f>
        <v>0</v>
      </c>
      <c r="V39" s="297">
        <f>SUM(ENERO:DICIEMBRE!V39)</f>
        <v>0</v>
      </c>
      <c r="W39" s="297">
        <f>SUM(ENERO:DICIEMBRE!W39)</f>
        <v>0</v>
      </c>
      <c r="X39" s="297">
        <f>SUM(ENERO:DICIEMBRE!X39)</f>
        <v>0</v>
      </c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297">
        <f>SUM(ENERO:DICIEMBRE!E40)</f>
        <v>0</v>
      </c>
      <c r="F40" s="297">
        <f>SUM(ENERO:DICIEMBRE!F40)</f>
        <v>0</v>
      </c>
      <c r="G40" s="297">
        <f>SUM(ENERO:DICIEMBRE!G40)</f>
        <v>0</v>
      </c>
      <c r="H40" s="297">
        <f>SUM(ENERO:DICIEMBRE!H40)</f>
        <v>0</v>
      </c>
      <c r="I40" s="297">
        <f>SUM(ENERO:DICIEMBRE!I40)</f>
        <v>0</v>
      </c>
      <c r="J40" s="297">
        <f>SUM(ENERO:DICIEMBRE!J40)</f>
        <v>0</v>
      </c>
      <c r="K40" s="297">
        <f>SUM(ENERO:DICIEMBRE!K40)</f>
        <v>0</v>
      </c>
      <c r="L40" s="297">
        <f>SUM(ENERO:DICIEMBRE!L40)</f>
        <v>0</v>
      </c>
      <c r="M40" s="297">
        <f>SUM(ENERO:DICIEMBRE!M40)</f>
        <v>0</v>
      </c>
      <c r="N40" s="297">
        <f>SUM(ENERO:DICIEMBRE!N40)</f>
        <v>0</v>
      </c>
      <c r="O40" s="297">
        <f>SUM(ENERO:DICIEMBRE!O40)</f>
        <v>0</v>
      </c>
      <c r="P40" s="297">
        <f>SUM(ENERO:DICIEMBRE!P40)</f>
        <v>0</v>
      </c>
      <c r="Q40" s="297">
        <f>SUM(ENERO:DICIEMBRE!Q40)</f>
        <v>0</v>
      </c>
      <c r="R40" s="297">
        <f>SUM(ENERO:DICIEMBRE!R40)</f>
        <v>0</v>
      </c>
      <c r="S40" s="297">
        <f>SUM(ENERO:DICIEMBRE!S40)</f>
        <v>0</v>
      </c>
      <c r="T40" s="297">
        <f>SUM(ENERO:DICIEMBRE!T40)</f>
        <v>0</v>
      </c>
      <c r="U40" s="297">
        <f>SUM(ENERO:DICIEMBRE!U40)</f>
        <v>0</v>
      </c>
      <c r="V40" s="297">
        <f>SUM(ENERO:DICIEMBRE!V40)</f>
        <v>0</v>
      </c>
      <c r="W40" s="297">
        <f>SUM(ENERO:DICIEMBRE!W40)</f>
        <v>0</v>
      </c>
      <c r="X40" s="297">
        <f>SUM(ENERO:DICIEMBRE!X40)</f>
        <v>0</v>
      </c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18135</v>
      </c>
      <c r="E41" s="143">
        <f>SUM(E11:E40)</f>
        <v>9229</v>
      </c>
      <c r="F41" s="144">
        <f t="shared" ref="F41:AB41" si="6">SUM(F11:F40)</f>
        <v>1976</v>
      </c>
      <c r="G41" s="144">
        <f t="shared" si="6"/>
        <v>2080</v>
      </c>
      <c r="H41" s="144">
        <f t="shared" si="6"/>
        <v>851</v>
      </c>
      <c r="I41" s="145">
        <f t="shared" si="6"/>
        <v>27</v>
      </c>
      <c r="J41" s="146">
        <f t="shared" si="6"/>
        <v>6</v>
      </c>
      <c r="K41" s="144">
        <f t="shared" si="6"/>
        <v>115</v>
      </c>
      <c r="L41" s="144">
        <f t="shared" si="6"/>
        <v>204</v>
      </c>
      <c r="M41" s="147">
        <f t="shared" si="6"/>
        <v>238</v>
      </c>
      <c r="N41" s="147">
        <f t="shared" si="6"/>
        <v>204</v>
      </c>
      <c r="O41" s="147">
        <f t="shared" si="6"/>
        <v>202</v>
      </c>
      <c r="P41" s="147">
        <f t="shared" si="6"/>
        <v>173</v>
      </c>
      <c r="Q41" s="147">
        <f t="shared" si="6"/>
        <v>171</v>
      </c>
      <c r="R41" s="147">
        <f t="shared" si="6"/>
        <v>219</v>
      </c>
      <c r="S41" s="147">
        <f t="shared" si="6"/>
        <v>229</v>
      </c>
      <c r="T41" s="147">
        <f t="shared" si="6"/>
        <v>266</v>
      </c>
      <c r="U41" s="147">
        <f t="shared" si="6"/>
        <v>425</v>
      </c>
      <c r="V41" s="147">
        <f t="shared" si="6"/>
        <v>356</v>
      </c>
      <c r="W41" s="147">
        <f>SUM(W11:W40)</f>
        <v>382</v>
      </c>
      <c r="X41" s="147">
        <f t="shared" si="6"/>
        <v>782</v>
      </c>
      <c r="Y41" s="148">
        <f t="shared" si="6"/>
        <v>0</v>
      </c>
      <c r="Z41" s="149">
        <f t="shared" si="6"/>
        <v>277</v>
      </c>
      <c r="AA41" s="145">
        <f t="shared" si="6"/>
        <v>51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154" t="s">
        <v>4</v>
      </c>
      <c r="E43" s="16" t="s">
        <v>69</v>
      </c>
      <c r="F43" s="18" t="s">
        <v>70</v>
      </c>
      <c r="G43" s="18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1865</v>
      </c>
      <c r="E44" s="297">
        <f>SUM(ENERO:DICIEMBRE!E44)</f>
        <v>1235</v>
      </c>
      <c r="F44" s="297">
        <f>SUM(ENERO:DICIEMBRE!F44)</f>
        <v>65</v>
      </c>
      <c r="G44" s="297">
        <f>SUM(ENERO:DICIEMBRE!G44)</f>
        <v>0</v>
      </c>
      <c r="H44" s="297">
        <f>SUM(ENERO:DICIEMBRE!H44)</f>
        <v>565</v>
      </c>
      <c r="I44" s="297">
        <f>SUM(ENERO:DICIEMBRE!I44)</f>
        <v>0</v>
      </c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548</v>
      </c>
      <c r="E45" s="297">
        <f>SUM(ENERO:DICIEMBRE!E45)</f>
        <v>413</v>
      </c>
      <c r="F45" s="297">
        <f>SUM(ENERO:DICIEMBRE!F45)</f>
        <v>51</v>
      </c>
      <c r="G45" s="297">
        <f>SUM(ENERO:DICIEMBRE!G45)</f>
        <v>0</v>
      </c>
      <c r="H45" s="297">
        <f>SUM(ENERO:DICIEMBRE!H45)</f>
        <v>84</v>
      </c>
      <c r="I45" s="297">
        <f>SUM(ENERO:DICIEMBRE!I45)</f>
        <v>0</v>
      </c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47" t="s">
        <v>37</v>
      </c>
      <c r="D46" s="85">
        <f t="shared" si="7"/>
        <v>239</v>
      </c>
      <c r="E46" s="297">
        <f>SUM(ENERO:DICIEMBRE!E46)</f>
        <v>182</v>
      </c>
      <c r="F46" s="297">
        <f>SUM(ENERO:DICIEMBRE!F46)</f>
        <v>25</v>
      </c>
      <c r="G46" s="297">
        <f>SUM(ENERO:DICIEMBRE!G46)</f>
        <v>0</v>
      </c>
      <c r="H46" s="297">
        <f>SUM(ENERO:DICIEMBRE!H46)</f>
        <v>32</v>
      </c>
      <c r="I46" s="297">
        <f>SUM(ENERO:DICIEMBRE!I46)</f>
        <v>0</v>
      </c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47" t="s">
        <v>38</v>
      </c>
      <c r="D47" s="48">
        <f t="shared" si="7"/>
        <v>290</v>
      </c>
      <c r="E47" s="297">
        <f>SUM(ENERO:DICIEMBRE!E47)</f>
        <v>254</v>
      </c>
      <c r="F47" s="297">
        <f>SUM(ENERO:DICIEMBRE!F47)</f>
        <v>18</v>
      </c>
      <c r="G47" s="297">
        <f>SUM(ENERO:DICIEMBRE!G47)</f>
        <v>0</v>
      </c>
      <c r="H47" s="297">
        <f>SUM(ENERO:DICIEMBRE!H47)</f>
        <v>18</v>
      </c>
      <c r="I47" s="297">
        <f>SUM(ENERO:DICIEMBRE!I47)</f>
        <v>0</v>
      </c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646</v>
      </c>
      <c r="E48" s="297">
        <f>SUM(ENERO:DICIEMBRE!E48)</f>
        <v>646</v>
      </c>
      <c r="F48" s="297">
        <f>SUM(ENERO:DICIEMBRE!F48)</f>
        <v>0</v>
      </c>
      <c r="G48" s="297">
        <f>SUM(ENERO:DICIEMBRE!G48)</f>
        <v>0</v>
      </c>
      <c r="H48" s="297">
        <f>SUM(ENERO:DICIEMBRE!H48)</f>
        <v>0</v>
      </c>
      <c r="I48" s="297">
        <f>SUM(ENERO:DICIEMBRE!I48)</f>
        <v>0</v>
      </c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2268</v>
      </c>
      <c r="E49" s="297">
        <f>SUM(ENERO:DICIEMBRE!E49)</f>
        <v>1669</v>
      </c>
      <c r="F49" s="297">
        <f>SUM(ENERO:DICIEMBRE!F49)</f>
        <v>73</v>
      </c>
      <c r="G49" s="297">
        <f>SUM(ENERO:DICIEMBRE!G49)</f>
        <v>0</v>
      </c>
      <c r="H49" s="297">
        <f>SUM(ENERO:DICIEMBRE!H49)</f>
        <v>526</v>
      </c>
      <c r="I49" s="297">
        <f>SUM(ENERO:DICIEMBRE!I49)</f>
        <v>0</v>
      </c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2235</v>
      </c>
      <c r="E50" s="297">
        <f>SUM(ENERO:DICIEMBRE!E50)</f>
        <v>1642</v>
      </c>
      <c r="F50" s="297">
        <f>SUM(ENERO:DICIEMBRE!F50)</f>
        <v>55</v>
      </c>
      <c r="G50" s="297">
        <f>SUM(ENERO:DICIEMBRE!G50)</f>
        <v>0</v>
      </c>
      <c r="H50" s="297">
        <f>SUM(ENERO:DICIEMBRE!H50)</f>
        <v>538</v>
      </c>
      <c r="I50" s="297">
        <f>SUM(ENERO:DICIEMBRE!I50)</f>
        <v>0</v>
      </c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112</v>
      </c>
      <c r="E51" s="297">
        <f>SUM(ENERO:DICIEMBRE!E51)</f>
        <v>57</v>
      </c>
      <c r="F51" s="297">
        <f>SUM(ENERO:DICIEMBRE!F51)</f>
        <v>22</v>
      </c>
      <c r="G51" s="297">
        <f>SUM(ENERO:DICIEMBRE!G51)</f>
        <v>0</v>
      </c>
      <c r="H51" s="297">
        <f>SUM(ENERO:DICIEMBRE!H51)</f>
        <v>33</v>
      </c>
      <c r="I51" s="297">
        <f>SUM(ENERO:DICIEMBRE!I51)</f>
        <v>0</v>
      </c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297">
        <f>SUM(ENERO:DICIEMBRE!E52)</f>
        <v>0</v>
      </c>
      <c r="F52" s="297">
        <f>SUM(ENERO:DICIEMBRE!F52)</f>
        <v>0</v>
      </c>
      <c r="G52" s="297">
        <f>SUM(ENERO:DICIEMBRE!G52)</f>
        <v>0</v>
      </c>
      <c r="H52" s="297">
        <f>SUM(ENERO:DICIEMBRE!H52)</f>
        <v>0</v>
      </c>
      <c r="I52" s="297">
        <f>SUM(ENERO:DICIEMBRE!I52)</f>
        <v>0</v>
      </c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242</v>
      </c>
      <c r="E53" s="297">
        <f>SUM(ENERO:DICIEMBRE!E53)</f>
        <v>165</v>
      </c>
      <c r="F53" s="297">
        <f>SUM(ENERO:DICIEMBRE!F53)</f>
        <v>1</v>
      </c>
      <c r="G53" s="297">
        <f>SUM(ENERO:DICIEMBRE!G53)</f>
        <v>0</v>
      </c>
      <c r="H53" s="297">
        <f>SUM(ENERO:DICIEMBRE!H53)</f>
        <v>76</v>
      </c>
      <c r="I53" s="297">
        <f>SUM(ENERO:DICIEMBRE!I53)</f>
        <v>0</v>
      </c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121</v>
      </c>
      <c r="E54" s="297">
        <f>SUM(ENERO:DICIEMBRE!E54)</f>
        <v>45</v>
      </c>
      <c r="F54" s="297">
        <f>SUM(ENERO:DICIEMBRE!F54)</f>
        <v>76</v>
      </c>
      <c r="G54" s="297">
        <f>SUM(ENERO:DICIEMBRE!G54)</f>
        <v>0</v>
      </c>
      <c r="H54" s="297">
        <f>SUM(ENERO:DICIEMBRE!H54)</f>
        <v>0</v>
      </c>
      <c r="I54" s="297">
        <f>SUM(ENERO:DICIEMBRE!I54)</f>
        <v>0</v>
      </c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297">
        <f>SUM(ENERO:DICIEMBRE!E55)</f>
        <v>0</v>
      </c>
      <c r="F55" s="297">
        <f>SUM(ENERO:DICIEMBRE!F55)</f>
        <v>0</v>
      </c>
      <c r="G55" s="297">
        <f>SUM(ENERO:DICIEMBRE!G55)</f>
        <v>0</v>
      </c>
      <c r="H55" s="297">
        <f>SUM(ENERO:DICIEMBRE!H55)</f>
        <v>0</v>
      </c>
      <c r="I55" s="297">
        <f>SUM(ENERO:DICIEMBRE!I55)</f>
        <v>0</v>
      </c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535</v>
      </c>
      <c r="E56" s="297">
        <f>SUM(ENERO:DICIEMBRE!E56)</f>
        <v>413</v>
      </c>
      <c r="F56" s="297">
        <f>SUM(ENERO:DICIEMBRE!F56)</f>
        <v>44</v>
      </c>
      <c r="G56" s="297">
        <f>SUM(ENERO:DICIEMBRE!G56)</f>
        <v>0</v>
      </c>
      <c r="H56" s="297">
        <f>SUM(ENERO:DICIEMBRE!H56)</f>
        <v>78</v>
      </c>
      <c r="I56" s="297">
        <f>SUM(ENERO:DICIEMBRE!I56)</f>
        <v>0</v>
      </c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99" t="s">
        <v>49</v>
      </c>
      <c r="D57" s="48">
        <f t="shared" si="7"/>
        <v>825</v>
      </c>
      <c r="E57" s="297">
        <f>SUM(ENERO:DICIEMBRE!E57)</f>
        <v>553</v>
      </c>
      <c r="F57" s="297">
        <f>SUM(ENERO:DICIEMBRE!F57)</f>
        <v>48</v>
      </c>
      <c r="G57" s="297">
        <f>SUM(ENERO:DICIEMBRE!G57)</f>
        <v>0</v>
      </c>
      <c r="H57" s="297">
        <f>SUM(ENERO:DICIEMBRE!H57)</f>
        <v>224</v>
      </c>
      <c r="I57" s="297">
        <f>SUM(ENERO:DICIEMBRE!I57)</f>
        <v>0</v>
      </c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297">
        <f>SUM(ENERO:DICIEMBRE!E58)</f>
        <v>0</v>
      </c>
      <c r="F58" s="297">
        <f>SUM(ENERO:DICIEMBRE!F58)</f>
        <v>0</v>
      </c>
      <c r="G58" s="297">
        <f>SUM(ENERO:DICIEMBRE!G58)</f>
        <v>0</v>
      </c>
      <c r="H58" s="297">
        <f>SUM(ENERO:DICIEMBRE!H58)</f>
        <v>0</v>
      </c>
      <c r="I58" s="297">
        <f>SUM(ENERO:DICIEMBRE!I58)</f>
        <v>0</v>
      </c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297">
        <f>SUM(ENERO:DICIEMBRE!E59)</f>
        <v>0</v>
      </c>
      <c r="F59" s="297">
        <f>SUM(ENERO:DICIEMBRE!F59)</f>
        <v>0</v>
      </c>
      <c r="G59" s="297">
        <f>SUM(ENERO:DICIEMBRE!G59)</f>
        <v>0</v>
      </c>
      <c r="H59" s="297">
        <f>SUM(ENERO:DICIEMBRE!H59)</f>
        <v>0</v>
      </c>
      <c r="I59" s="297">
        <f>SUM(ENERO:DICIEMBRE!I59)</f>
        <v>0</v>
      </c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297">
        <f>SUM(ENERO:DICIEMBRE!E60)</f>
        <v>0</v>
      </c>
      <c r="F60" s="297">
        <f>SUM(ENERO:DICIEMBRE!F60)</f>
        <v>0</v>
      </c>
      <c r="G60" s="297">
        <f>SUM(ENERO:DICIEMBRE!G60)</f>
        <v>0</v>
      </c>
      <c r="H60" s="297">
        <f>SUM(ENERO:DICIEMBRE!H60)</f>
        <v>0</v>
      </c>
      <c r="I60" s="297">
        <f>SUM(ENERO:DICIEMBRE!I60)</f>
        <v>0</v>
      </c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437</v>
      </c>
      <c r="E61" s="297">
        <f>SUM(ENERO:DICIEMBRE!E61)</f>
        <v>356</v>
      </c>
      <c r="F61" s="297">
        <f>SUM(ENERO:DICIEMBRE!F61)</f>
        <v>39</v>
      </c>
      <c r="G61" s="297">
        <f>SUM(ENERO:DICIEMBRE!G61)</f>
        <v>0</v>
      </c>
      <c r="H61" s="297">
        <f>SUM(ENERO:DICIEMBRE!H61)</f>
        <v>42</v>
      </c>
      <c r="I61" s="297">
        <f>SUM(ENERO:DICIEMBRE!I61)</f>
        <v>0</v>
      </c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3744</v>
      </c>
      <c r="E62" s="297">
        <f>SUM(ENERO:DICIEMBRE!E62)</f>
        <v>1998</v>
      </c>
      <c r="F62" s="297">
        <f>SUM(ENERO:DICIEMBRE!F62)</f>
        <v>211</v>
      </c>
      <c r="G62" s="297">
        <f>SUM(ENERO:DICIEMBRE!G62)</f>
        <v>0</v>
      </c>
      <c r="H62" s="297">
        <f>SUM(ENERO:DICIEMBRE!H62)</f>
        <v>1535</v>
      </c>
      <c r="I62" s="297">
        <f>SUM(ENERO:DICIEMBRE!I62)</f>
        <v>0</v>
      </c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297">
        <f>SUM(ENERO:DICIEMBRE!E63)</f>
        <v>0</v>
      </c>
      <c r="F63" s="297">
        <f>SUM(ENERO:DICIEMBRE!F63)</f>
        <v>0</v>
      </c>
      <c r="G63" s="297">
        <f>SUM(ENERO:DICIEMBRE!G63)</f>
        <v>0</v>
      </c>
      <c r="H63" s="297">
        <f>SUM(ENERO:DICIEMBRE!H63)</f>
        <v>0</v>
      </c>
      <c r="I63" s="297">
        <f>SUM(ENERO:DICIEMBRE!I63)</f>
        <v>0</v>
      </c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297">
        <f>SUM(ENERO:DICIEMBRE!E64)</f>
        <v>0</v>
      </c>
      <c r="F64" s="297">
        <f>SUM(ENERO:DICIEMBRE!F64)</f>
        <v>0</v>
      </c>
      <c r="G64" s="297">
        <f>SUM(ENERO:DICIEMBRE!G64)</f>
        <v>0</v>
      </c>
      <c r="H64" s="297">
        <f>SUM(ENERO:DICIEMBRE!H64)</f>
        <v>0</v>
      </c>
      <c r="I64" s="297">
        <f>SUM(ENERO:DICIEMBRE!I64)</f>
        <v>0</v>
      </c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297">
        <f>SUM(ENERO:DICIEMBRE!E65)</f>
        <v>0</v>
      </c>
      <c r="F65" s="297">
        <f>SUM(ENERO:DICIEMBRE!F65)</f>
        <v>0</v>
      </c>
      <c r="G65" s="297">
        <f>SUM(ENERO:DICIEMBRE!G65)</f>
        <v>0</v>
      </c>
      <c r="H65" s="297">
        <f>SUM(ENERO:DICIEMBRE!H65)</f>
        <v>0</v>
      </c>
      <c r="I65" s="297">
        <f>SUM(ENERO:DICIEMBRE!I65)</f>
        <v>0</v>
      </c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297">
        <f>SUM(ENERO:DICIEMBRE!E66)</f>
        <v>0</v>
      </c>
      <c r="F66" s="297">
        <f>SUM(ENERO:DICIEMBRE!F66)</f>
        <v>0</v>
      </c>
      <c r="G66" s="297">
        <f>SUM(ENERO:DICIEMBRE!G66)</f>
        <v>0</v>
      </c>
      <c r="H66" s="297">
        <f>SUM(ENERO:DICIEMBRE!H66)</f>
        <v>0</v>
      </c>
      <c r="I66" s="297">
        <f>SUM(ENERO:DICIEMBRE!I66)</f>
        <v>0</v>
      </c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297">
        <f>SUM(ENERO:DICIEMBRE!E67)</f>
        <v>0</v>
      </c>
      <c r="F67" s="297">
        <f>SUM(ENERO:DICIEMBRE!F67)</f>
        <v>0</v>
      </c>
      <c r="G67" s="297">
        <f>SUM(ENERO:DICIEMBRE!G67)</f>
        <v>0</v>
      </c>
      <c r="H67" s="297">
        <f>SUM(ENERO:DICIEMBRE!H67)</f>
        <v>0</v>
      </c>
      <c r="I67" s="297">
        <f>SUM(ENERO:DICIEMBRE!I67)</f>
        <v>0</v>
      </c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3205</v>
      </c>
      <c r="E68" s="297">
        <f>SUM(ENERO:DICIEMBRE!E68)</f>
        <v>1351</v>
      </c>
      <c r="F68" s="297">
        <f>SUM(ENERO:DICIEMBRE!F68)</f>
        <v>634</v>
      </c>
      <c r="G68" s="297">
        <f>SUM(ENERO:DICIEMBRE!G68)</f>
        <v>492</v>
      </c>
      <c r="H68" s="297">
        <f>SUM(ENERO:DICIEMBRE!H68)</f>
        <v>728</v>
      </c>
      <c r="I68" s="297">
        <f>SUM(ENERO:DICIEMBRE!I68)</f>
        <v>0</v>
      </c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297">
        <f>SUM(ENERO:DICIEMBRE!E69)</f>
        <v>0</v>
      </c>
      <c r="F69" s="297">
        <f>SUM(ENERO:DICIEMBRE!F69)</f>
        <v>0</v>
      </c>
      <c r="G69" s="297">
        <f>SUM(ENERO:DICIEMBRE!G69)</f>
        <v>0</v>
      </c>
      <c r="H69" s="297">
        <f>SUM(ENERO:DICIEMBRE!H69)</f>
        <v>0</v>
      </c>
      <c r="I69" s="297">
        <f>SUM(ENERO:DICIEMBRE!I69)</f>
        <v>0</v>
      </c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55</v>
      </c>
      <c r="E70" s="297">
        <f>SUM(ENERO:DICIEMBRE!E70)</f>
        <v>55</v>
      </c>
      <c r="F70" s="297">
        <f>SUM(ENERO:DICIEMBRE!F70)</f>
        <v>0</v>
      </c>
      <c r="G70" s="297">
        <f>SUM(ENERO:DICIEMBRE!G70)</f>
        <v>0</v>
      </c>
      <c r="H70" s="297">
        <f>SUM(ENERO:DICIEMBRE!H70)</f>
        <v>0</v>
      </c>
      <c r="I70" s="297">
        <f>SUM(ENERO:DICIEMBRE!I70)</f>
        <v>0</v>
      </c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297">
        <f>SUM(ENERO:DICIEMBRE!E71)</f>
        <v>0</v>
      </c>
      <c r="F71" s="297">
        <f>SUM(ENERO:DICIEMBRE!F71)</f>
        <v>0</v>
      </c>
      <c r="G71" s="297">
        <f>SUM(ENERO:DICIEMBRE!G71)</f>
        <v>0</v>
      </c>
      <c r="H71" s="297">
        <f>SUM(ENERO:DICIEMBRE!H71)</f>
        <v>0</v>
      </c>
      <c r="I71" s="297">
        <f>SUM(ENERO:DICIEMBRE!I71)</f>
        <v>0</v>
      </c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297">
        <f>SUM(ENERO:DICIEMBRE!E72)</f>
        <v>0</v>
      </c>
      <c r="F72" s="297">
        <f>SUM(ENERO:DICIEMBRE!F72)</f>
        <v>0</v>
      </c>
      <c r="G72" s="297">
        <f>SUM(ENERO:DICIEMBRE!G72)</f>
        <v>0</v>
      </c>
      <c r="H72" s="297">
        <f>SUM(ENERO:DICIEMBRE!H72)</f>
        <v>0</v>
      </c>
      <c r="I72" s="297">
        <f>SUM(ENERO:DICIEMBRE!I72)</f>
        <v>0</v>
      </c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297">
        <f>SUM(ENERO:DICIEMBRE!E73)</f>
        <v>0</v>
      </c>
      <c r="F73" s="297">
        <f>SUM(ENERO:DICIEMBRE!F73)</f>
        <v>0</v>
      </c>
      <c r="G73" s="297">
        <f>SUM(ENERO:DICIEMBRE!G73)</f>
        <v>0</v>
      </c>
      <c r="H73" s="297">
        <f>SUM(ENERO:DICIEMBRE!H73)</f>
        <v>0</v>
      </c>
      <c r="I73" s="297">
        <f>SUM(ENERO:DICIEMBRE!I73)</f>
        <v>0</v>
      </c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17367</v>
      </c>
      <c r="E74" s="143">
        <f>SUM(E44:E73)</f>
        <v>11034</v>
      </c>
      <c r="F74" s="146">
        <f t="shared" ref="F74:I74" si="11">SUM(F44:F73)</f>
        <v>1362</v>
      </c>
      <c r="G74" s="146">
        <f t="shared" si="11"/>
        <v>492</v>
      </c>
      <c r="H74" s="171">
        <f t="shared" si="11"/>
        <v>4479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177" t="s">
        <v>77</v>
      </c>
      <c r="E76" s="178" t="s">
        <v>78</v>
      </c>
      <c r="F76" s="18" t="s">
        <v>79</v>
      </c>
      <c r="G76" s="18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154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20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SUM(F96:X96)</f>
        <v>0</v>
      </c>
      <c r="F96" s="195"/>
      <c r="G96" s="208"/>
      <c r="H96" s="209"/>
      <c r="I96" s="210"/>
      <c r="J96" s="211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>SUM(F97:X97)</f>
        <v>0</v>
      </c>
      <c r="F97" s="197"/>
      <c r="G97" s="217"/>
      <c r="H97" s="218"/>
      <c r="I97" s="219"/>
      <c r="J97" s="220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2">CA97</f>
        <v/>
      </c>
      <c r="BK97" s="8"/>
      <c r="BL97" s="8"/>
      <c r="CA97" s="45" t="str">
        <f t="shared" ref="CA97:CA98" si="13">IF(CG97=1," * No olvide agregar la columna Gestantes y/o Post Parto (Digite Cero si no tiene). ","")</f>
        <v/>
      </c>
      <c r="CG97" s="46">
        <f t="shared" ref="CG97:CG98" si="14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>SUM(F98:X98)</f>
        <v>0</v>
      </c>
      <c r="F98" s="199"/>
      <c r="G98" s="226"/>
      <c r="H98" s="227"/>
      <c r="I98" s="228"/>
      <c r="J98" s="229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2"/>
        <v/>
      </c>
      <c r="BK98" s="8"/>
      <c r="BL98" s="8"/>
      <c r="CA98" s="45" t="str">
        <f t="shared" si="13"/>
        <v/>
      </c>
      <c r="CG98" s="46">
        <f t="shared" si="14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178" t="s">
        <v>113</v>
      </c>
      <c r="F101" s="234" t="s">
        <v>114</v>
      </c>
      <c r="G101" s="18" t="s">
        <v>115</v>
      </c>
      <c r="H101" s="18" t="s">
        <v>116</v>
      </c>
      <c r="I101" s="235" t="s">
        <v>117</v>
      </c>
      <c r="J101" s="19" t="s">
        <v>118</v>
      </c>
      <c r="K101" s="178" t="s">
        <v>119</v>
      </c>
      <c r="L101" s="236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5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6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7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8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5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6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7"/>
        <v/>
      </c>
      <c r="CB104" s="45"/>
      <c r="CC104" s="45"/>
      <c r="CD104" s="45"/>
      <c r="CE104" s="45"/>
      <c r="CF104" s="45"/>
      <c r="CG104" s="46">
        <f t="shared" si="18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5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6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7"/>
        <v/>
      </c>
      <c r="CB105" s="45"/>
      <c r="CC105" s="45"/>
      <c r="CD105" s="45"/>
      <c r="CE105" s="45"/>
      <c r="CF105" s="45"/>
      <c r="CG105" s="46">
        <f t="shared" si="18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5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6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7"/>
        <v/>
      </c>
      <c r="CB106" s="45"/>
      <c r="CC106" s="45"/>
      <c r="CD106" s="45"/>
      <c r="CE106" s="45"/>
      <c r="CF106" s="45"/>
      <c r="CG106" s="46">
        <f t="shared" si="18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5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6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7"/>
        <v/>
      </c>
      <c r="CB107" s="45"/>
      <c r="CC107" s="45"/>
      <c r="CD107" s="45"/>
      <c r="CE107" s="45"/>
      <c r="CF107" s="45"/>
      <c r="CG107" s="46">
        <f t="shared" si="18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5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6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7"/>
        <v/>
      </c>
      <c r="CB108" s="45"/>
      <c r="CC108" s="45"/>
      <c r="CD108" s="45"/>
      <c r="CE108" s="45"/>
      <c r="CF108" s="45"/>
      <c r="CG108" s="46">
        <f t="shared" si="18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5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6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7"/>
        <v/>
      </c>
      <c r="CB109" s="45"/>
      <c r="CC109" s="45"/>
      <c r="CD109" s="45"/>
      <c r="CE109" s="45"/>
      <c r="CF109" s="45"/>
      <c r="CG109" s="46">
        <f t="shared" si="18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5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6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7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242" t="s">
        <v>128</v>
      </c>
      <c r="B112" s="243" t="s">
        <v>129</v>
      </c>
      <c r="C112" s="243" t="s">
        <v>130</v>
      </c>
      <c r="D112" s="243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251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251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271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251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35502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3">
    <dataValidation type="whole" operator="greaterThan" allowBlank="1" showInputMessage="1" showErrorMessage="1" errorTitle="Números Enteros" error="Sólo puede ingresar números enteros" sqref="A1:D131 E1:G10 E21:E22 F21:G24 H23:H25 I23:I26 E34:I34 H21:I21 Y36:AC131 U21:X21 U34:X34 E36:T38 J23:Z28 H1:AC11 AB21:AC24 AC34 J41:X131 E41:I43 E74:I131" xr:uid="{00000000-0002-0000-0000-000000000000}">
      <formula1>-1</formula1>
    </dataValidation>
    <dataValidation allowBlank="1" showInputMessage="1" showErrorMessage="1" errorTitle="ERROR" error="Por Favor Ingrese solo Números." sqref="CA94:XFD98 AD96:BL98 AD99:XFD129 A132:AC1048576 AD130:BW130 CA130:XFD130 AD1:XFD93 AD131:XFD1048576 AD95:BN95 AK94:BX94" xr:uid="{00000000-0002-0000-0000-000001000000}"/>
    <dataValidation type="whole" allowBlank="1" showInputMessage="1" showErrorMessage="1" errorTitle="Error de ingreso" error="Debe ingresar sólo números." sqref="E11:G20 E23:E33 F25:G33 H26:H33 I27:I33 E35:AC35 H12:I20 H22:AA22 J12:S21 J29:S34 T12:X20 T21 T29:X33 T34 U36:X40 E39:T40 Y29:Z34 Y12:Z21 AA12:AC20 AA21 AA23:AA34 AB25:AC33 AB34 E44:I73" xr:uid="{00000000-0002-0000-0000-000002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",[2]NOMBRE!B2," - ","( ",[2]NOMBRE!C2,[2]NOMBRE!D2,[2]NOMBRE!E2,[2]NOMBRE!F2,[2]NOMBRE!G2,"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",[2]NOMBRE!B6," - ","( ",[2]NOMBRE!C6,[2]NOMBRE!D6," )")</f>
        <v>MES: ENERO - ( 01 )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",[2]NOMBRE!B7)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291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60</v>
      </c>
      <c r="E11" s="25">
        <v>40</v>
      </c>
      <c r="F11" s="26">
        <v>12</v>
      </c>
      <c r="G11" s="26">
        <v>8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30</v>
      </c>
      <c r="E12" s="38">
        <v>3</v>
      </c>
      <c r="F12" s="39">
        <v>2</v>
      </c>
      <c r="G12" s="39">
        <v>8</v>
      </c>
      <c r="H12" s="39">
        <v>17</v>
      </c>
      <c r="I12" s="40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293" t="s">
        <v>37</v>
      </c>
      <c r="D13" s="48">
        <f>SUM(E13:X13)</f>
        <v>3</v>
      </c>
      <c r="E13" s="49">
        <v>1</v>
      </c>
      <c r="F13" s="50"/>
      <c r="G13" s="50"/>
      <c r="H13" s="50">
        <v>2</v>
      </c>
      <c r="I13" s="51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2"/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0</v>
      </c>
      <c r="E14" s="58"/>
      <c r="F14" s="59"/>
      <c r="G14" s="59"/>
      <c r="H14" s="59"/>
      <c r="I14" s="60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1"/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86</v>
      </c>
      <c r="E15" s="66">
        <v>10</v>
      </c>
      <c r="F15" s="67"/>
      <c r="G15" s="67"/>
      <c r="H15" s="67"/>
      <c r="I15" s="68"/>
      <c r="J15" s="67"/>
      <c r="K15" s="67"/>
      <c r="L15" s="67"/>
      <c r="M15" s="67">
        <v>7</v>
      </c>
      <c r="N15" s="67">
        <v>5</v>
      </c>
      <c r="O15" s="67">
        <v>4</v>
      </c>
      <c r="P15" s="67">
        <v>7</v>
      </c>
      <c r="Q15" s="67">
        <v>10</v>
      </c>
      <c r="R15" s="67">
        <v>8</v>
      </c>
      <c r="S15" s="67">
        <v>7</v>
      </c>
      <c r="T15" s="67">
        <v>9</v>
      </c>
      <c r="U15" s="67">
        <v>3</v>
      </c>
      <c r="V15" s="67">
        <v>7</v>
      </c>
      <c r="W15" s="67">
        <v>6</v>
      </c>
      <c r="X15" s="69">
        <v>3</v>
      </c>
      <c r="Y15" s="70"/>
      <c r="Z15" s="69"/>
      <c r="AA15" s="71"/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125</v>
      </c>
      <c r="E16" s="49">
        <v>49</v>
      </c>
      <c r="F16" s="50">
        <v>16</v>
      </c>
      <c r="G16" s="50">
        <v>32</v>
      </c>
      <c r="H16" s="50">
        <v>28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72</v>
      </c>
      <c r="E17" s="76">
        <v>42</v>
      </c>
      <c r="F17" s="77">
        <v>10</v>
      </c>
      <c r="G17" s="77">
        <v>5</v>
      </c>
      <c r="H17" s="77">
        <v>15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24</v>
      </c>
      <c r="E18" s="76">
        <v>2</v>
      </c>
      <c r="F18" s="77">
        <v>4</v>
      </c>
      <c r="G18" s="77">
        <v>8</v>
      </c>
      <c r="H18" s="77">
        <v>10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30</v>
      </c>
      <c r="E20" s="76">
        <v>30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SUM(J21:T21)</f>
        <v>32</v>
      </c>
      <c r="E21" s="81"/>
      <c r="F21" s="82"/>
      <c r="G21" s="82"/>
      <c r="H21" s="82"/>
      <c r="I21" s="83"/>
      <c r="J21" s="78"/>
      <c r="K21" s="77">
        <v>6</v>
      </c>
      <c r="L21" s="77">
        <v>9</v>
      </c>
      <c r="M21" s="77">
        <v>7</v>
      </c>
      <c r="N21" s="77">
        <v>6</v>
      </c>
      <c r="O21" s="77">
        <v>2</v>
      </c>
      <c r="P21" s="77">
        <v>2</v>
      </c>
      <c r="Q21" s="77"/>
      <c r="R21" s="77"/>
      <c r="S21" s="77"/>
      <c r="T21" s="77"/>
      <c r="U21" s="84"/>
      <c r="V21" s="84"/>
      <c r="W21" s="84"/>
      <c r="X21" s="84"/>
      <c r="Y21" s="80"/>
      <c r="Z21" s="52">
        <v>32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87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E23</f>
        <v>18</v>
      </c>
      <c r="E23" s="38">
        <v>18</v>
      </c>
      <c r="F23" s="29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292" t="s">
        <v>49</v>
      </c>
      <c r="D24" s="85">
        <f>E24</f>
        <v>22</v>
      </c>
      <c r="E24" s="76">
        <v>22</v>
      </c>
      <c r="F24" s="87"/>
      <c r="G24" s="8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108"/>
      <c r="G25" s="108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53</v>
      </c>
      <c r="E28" s="107">
        <v>35</v>
      </c>
      <c r="F28" s="120">
        <v>10</v>
      </c>
      <c r="G28" s="120">
        <v>8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204</v>
      </c>
      <c r="E29" s="76">
        <v>156</v>
      </c>
      <c r="F29" s="77">
        <v>20</v>
      </c>
      <c r="G29" s="77">
        <v>18</v>
      </c>
      <c r="H29" s="77">
        <v>10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SUM(J34:T34)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79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877</v>
      </c>
      <c r="E35" s="123">
        <v>298</v>
      </c>
      <c r="F35" s="88"/>
      <c r="G35" s="88">
        <v>2</v>
      </c>
      <c r="H35" s="88">
        <v>4</v>
      </c>
      <c r="I35" s="89"/>
      <c r="J35" s="90">
        <v>4</v>
      </c>
      <c r="K35" s="88">
        <v>22</v>
      </c>
      <c r="L35" s="88">
        <v>29</v>
      </c>
      <c r="M35" s="124">
        <v>26</v>
      </c>
      <c r="N35" s="124">
        <v>17</v>
      </c>
      <c r="O35" s="124">
        <v>13</v>
      </c>
      <c r="P35" s="124">
        <v>21</v>
      </c>
      <c r="Q35" s="124">
        <v>27</v>
      </c>
      <c r="R35" s="124">
        <v>47</v>
      </c>
      <c r="S35" s="124">
        <v>47</v>
      </c>
      <c r="T35" s="124">
        <v>57</v>
      </c>
      <c r="U35" s="124">
        <v>59</v>
      </c>
      <c r="V35" s="124">
        <v>42</v>
      </c>
      <c r="W35" s="124">
        <v>51</v>
      </c>
      <c r="X35" s="124">
        <v>111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231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>
        <v>55</v>
      </c>
      <c r="V37" s="79">
        <v>38</v>
      </c>
      <c r="W37" s="79">
        <v>45</v>
      </c>
      <c r="X37" s="79">
        <v>93</v>
      </c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1867</v>
      </c>
      <c r="E41" s="143">
        <f>SUM(E11:E40)</f>
        <v>706</v>
      </c>
      <c r="F41" s="144">
        <f t="shared" ref="F41:AB41" si="6">SUM(F11:F40)</f>
        <v>74</v>
      </c>
      <c r="G41" s="144">
        <f t="shared" si="6"/>
        <v>89</v>
      </c>
      <c r="H41" s="144">
        <f t="shared" si="6"/>
        <v>86</v>
      </c>
      <c r="I41" s="145">
        <f t="shared" si="6"/>
        <v>0</v>
      </c>
      <c r="J41" s="146">
        <f t="shared" si="6"/>
        <v>4</v>
      </c>
      <c r="K41" s="144">
        <f t="shared" si="6"/>
        <v>28</v>
      </c>
      <c r="L41" s="144">
        <f t="shared" si="6"/>
        <v>38</v>
      </c>
      <c r="M41" s="147">
        <f t="shared" si="6"/>
        <v>40</v>
      </c>
      <c r="N41" s="147">
        <f t="shared" si="6"/>
        <v>28</v>
      </c>
      <c r="O41" s="147">
        <f t="shared" si="6"/>
        <v>19</v>
      </c>
      <c r="P41" s="147">
        <f t="shared" si="6"/>
        <v>30</v>
      </c>
      <c r="Q41" s="147">
        <f t="shared" si="6"/>
        <v>37</v>
      </c>
      <c r="R41" s="147">
        <f t="shared" si="6"/>
        <v>55</v>
      </c>
      <c r="S41" s="147">
        <f t="shared" si="6"/>
        <v>54</v>
      </c>
      <c r="T41" s="147">
        <f t="shared" si="6"/>
        <v>66</v>
      </c>
      <c r="U41" s="147">
        <f t="shared" si="6"/>
        <v>117</v>
      </c>
      <c r="V41" s="147">
        <f t="shared" si="6"/>
        <v>87</v>
      </c>
      <c r="W41" s="147">
        <f>SUM(W11:W40)</f>
        <v>102</v>
      </c>
      <c r="X41" s="147">
        <f t="shared" si="6"/>
        <v>207</v>
      </c>
      <c r="Y41" s="148">
        <f t="shared" si="6"/>
        <v>0</v>
      </c>
      <c r="Z41" s="149">
        <f t="shared" si="6"/>
        <v>32</v>
      </c>
      <c r="AA41" s="145">
        <f t="shared" si="6"/>
        <v>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287" t="s">
        <v>4</v>
      </c>
      <c r="E43" s="16" t="s">
        <v>69</v>
      </c>
      <c r="F43" s="291" t="s">
        <v>70</v>
      </c>
      <c r="G43" s="291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57</v>
      </c>
      <c r="E44" s="25">
        <v>30</v>
      </c>
      <c r="F44" s="26">
        <v>7</v>
      </c>
      <c r="G44" s="26"/>
      <c r="H44" s="156">
        <v>20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23</v>
      </c>
      <c r="E45" s="38">
        <v>10</v>
      </c>
      <c r="F45" s="39">
        <v>7</v>
      </c>
      <c r="G45" s="39"/>
      <c r="H45" s="127">
        <v>6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293" t="s">
        <v>37</v>
      </c>
      <c r="D46" s="85">
        <f t="shared" si="7"/>
        <v>3</v>
      </c>
      <c r="E46" s="76"/>
      <c r="F46" s="77"/>
      <c r="G46" s="77"/>
      <c r="H46" s="79">
        <v>3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293" t="s">
        <v>38</v>
      </c>
      <c r="D47" s="48">
        <f t="shared" si="7"/>
        <v>0</v>
      </c>
      <c r="E47" s="76"/>
      <c r="F47" s="77"/>
      <c r="G47" s="77"/>
      <c r="H47" s="79"/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86</v>
      </c>
      <c r="E48" s="66">
        <v>86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85</v>
      </c>
      <c r="E49" s="49">
        <v>65</v>
      </c>
      <c r="F49" s="50"/>
      <c r="G49" s="50"/>
      <c r="H49" s="73">
        <v>20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62</v>
      </c>
      <c r="E50" s="76">
        <v>50</v>
      </c>
      <c r="F50" s="77"/>
      <c r="G50" s="77"/>
      <c r="H50" s="79">
        <v>12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8</v>
      </c>
      <c r="E51" s="76">
        <v>2</v>
      </c>
      <c r="F51" s="77"/>
      <c r="G51" s="77"/>
      <c r="H51" s="79">
        <v>6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20</v>
      </c>
      <c r="E53" s="76">
        <v>10</v>
      </c>
      <c r="F53" s="77"/>
      <c r="G53" s="77"/>
      <c r="H53" s="79">
        <v>10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12</v>
      </c>
      <c r="E54" s="123">
        <v>4</v>
      </c>
      <c r="F54" s="88">
        <v>8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47</v>
      </c>
      <c r="E56" s="42">
        <v>30</v>
      </c>
      <c r="F56" s="39">
        <v>5</v>
      </c>
      <c r="G56" s="39"/>
      <c r="H56" s="127">
        <v>12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292" t="s">
        <v>49</v>
      </c>
      <c r="D57" s="48">
        <f t="shared" si="7"/>
        <v>30</v>
      </c>
      <c r="E57" s="78">
        <v>20</v>
      </c>
      <c r="F57" s="77">
        <v>4</v>
      </c>
      <c r="G57" s="77"/>
      <c r="H57" s="79">
        <v>6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35</v>
      </c>
      <c r="E61" s="107">
        <v>33</v>
      </c>
      <c r="F61" s="120"/>
      <c r="G61" s="120"/>
      <c r="H61" s="136">
        <v>2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160</v>
      </c>
      <c r="E62" s="76">
        <v>98</v>
      </c>
      <c r="F62" s="77"/>
      <c r="G62" s="77"/>
      <c r="H62" s="79">
        <v>62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220</v>
      </c>
      <c r="E68" s="123">
        <v>172</v>
      </c>
      <c r="F68" s="88"/>
      <c r="G68" s="88">
        <v>48</v>
      </c>
      <c r="H68" s="124"/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23</v>
      </c>
      <c r="E70" s="76">
        <v>23</v>
      </c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871</v>
      </c>
      <c r="E74" s="143">
        <f>SUM(E44:E73)</f>
        <v>633</v>
      </c>
      <c r="F74" s="146">
        <f t="shared" ref="F74:I74" si="11">SUM(F44:F73)</f>
        <v>31</v>
      </c>
      <c r="G74" s="146">
        <f t="shared" si="11"/>
        <v>48</v>
      </c>
      <c r="H74" s="171">
        <f t="shared" si="11"/>
        <v>159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294" t="s">
        <v>77</v>
      </c>
      <c r="E76" s="290" t="s">
        <v>78</v>
      </c>
      <c r="F76" s="291" t="s">
        <v>79</v>
      </c>
      <c r="G76" s="291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287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20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SUM(F96:X96)</f>
        <v>0</v>
      </c>
      <c r="F96" s="195"/>
      <c r="G96" s="208"/>
      <c r="H96" s="209"/>
      <c r="I96" s="210"/>
      <c r="J96" s="211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>SUM(F97:X97)</f>
        <v>0</v>
      </c>
      <c r="F97" s="197"/>
      <c r="G97" s="217"/>
      <c r="H97" s="218"/>
      <c r="I97" s="219"/>
      <c r="J97" s="220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2">CA97</f>
        <v/>
      </c>
      <c r="BK97" s="8"/>
      <c r="BL97" s="8"/>
      <c r="CA97" s="45" t="str">
        <f t="shared" ref="CA97:CA98" si="13">IF(CG97=1," * No olvide agregar la columna Gestantes y/o Post Parto (Digite Cero si no tiene). ","")</f>
        <v/>
      </c>
      <c r="CG97" s="46">
        <f t="shared" ref="CG97:CG98" si="14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>SUM(F98:X98)</f>
        <v>0</v>
      </c>
      <c r="F98" s="199"/>
      <c r="G98" s="226"/>
      <c r="H98" s="227"/>
      <c r="I98" s="228"/>
      <c r="J98" s="229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2"/>
        <v/>
      </c>
      <c r="BK98" s="8"/>
      <c r="BL98" s="8"/>
      <c r="CA98" s="45" t="str">
        <f t="shared" si="13"/>
        <v/>
      </c>
      <c r="CG98" s="46">
        <f t="shared" si="14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290" t="s">
        <v>113</v>
      </c>
      <c r="F101" s="234" t="s">
        <v>114</v>
      </c>
      <c r="G101" s="291" t="s">
        <v>115</v>
      </c>
      <c r="H101" s="291" t="s">
        <v>116</v>
      </c>
      <c r="I101" s="295" t="s">
        <v>117</v>
      </c>
      <c r="J101" s="19" t="s">
        <v>118</v>
      </c>
      <c r="K101" s="290" t="s">
        <v>119</v>
      </c>
      <c r="L101" s="289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5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6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7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8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5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6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7"/>
        <v/>
      </c>
      <c r="CB104" s="45"/>
      <c r="CC104" s="45"/>
      <c r="CD104" s="45"/>
      <c r="CE104" s="45"/>
      <c r="CF104" s="45"/>
      <c r="CG104" s="46">
        <f t="shared" si="18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5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6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7"/>
        <v/>
      </c>
      <c r="CB105" s="45"/>
      <c r="CC105" s="45"/>
      <c r="CD105" s="45"/>
      <c r="CE105" s="45"/>
      <c r="CF105" s="45"/>
      <c r="CG105" s="46">
        <f t="shared" si="18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5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6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7"/>
        <v/>
      </c>
      <c r="CB106" s="45"/>
      <c r="CC106" s="45"/>
      <c r="CD106" s="45"/>
      <c r="CE106" s="45"/>
      <c r="CF106" s="45"/>
      <c r="CG106" s="46">
        <f t="shared" si="18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5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6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7"/>
        <v/>
      </c>
      <c r="CB107" s="45"/>
      <c r="CC107" s="45"/>
      <c r="CD107" s="45"/>
      <c r="CE107" s="45"/>
      <c r="CF107" s="45"/>
      <c r="CG107" s="46">
        <f t="shared" si="18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5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6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7"/>
        <v/>
      </c>
      <c r="CB108" s="45"/>
      <c r="CC108" s="45"/>
      <c r="CD108" s="45"/>
      <c r="CE108" s="45"/>
      <c r="CF108" s="45"/>
      <c r="CG108" s="46">
        <f t="shared" si="18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5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6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7"/>
        <v/>
      </c>
      <c r="CB109" s="45"/>
      <c r="CC109" s="45"/>
      <c r="CD109" s="45"/>
      <c r="CE109" s="45"/>
      <c r="CF109" s="45"/>
      <c r="CG109" s="46">
        <f t="shared" si="18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5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6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7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288" t="s">
        <v>128</v>
      </c>
      <c r="B112" s="284" t="s">
        <v>129</v>
      </c>
      <c r="C112" s="284" t="s">
        <v>130</v>
      </c>
      <c r="D112" s="284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286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286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285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286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2738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type="whole" operator="greaterThan" allowBlank="1" showInputMessage="1" showErrorMessage="1" errorTitle="Números Enteros" error="Sólo puede ingresar números enteros" sqref="A1:AC131" xr:uid="{00000000-0002-0000-0100-000000000000}">
      <formula1>-1</formula1>
    </dataValidation>
    <dataValidation allowBlank="1" showInputMessage="1" showErrorMessage="1" errorTitle="ERROR" error="Por Favor Ingrese solo Números." sqref="CA94:XFD98 AD96:BL98 AD99:XFD129 A132:AC1048576 AD130:BW130 CA130:XFD130 AD1:XFD93 AD131:XFD1048576 AD95:BN95 AK94:BX94" xr:uid="{00000000-0002-0000-0100-000001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",[3]NOMBRE!B2," - ","( ",[3]NOMBRE!C2,[3]NOMBRE!D2,[3]NOMBRE!E2,[3]NOMBRE!F2,[3]NOMBRE!G2,"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",[3]NOMBRE!B6," - ","( ",[3]NOMBRE!C6,[3]NOMBRE!D6," )")</f>
        <v>MES: FEBRERO - ( 02 )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",[3]NOMBRE!B7)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291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154</v>
      </c>
      <c r="E11" s="25">
        <v>58</v>
      </c>
      <c r="F11" s="26">
        <v>42</v>
      </c>
      <c r="G11" s="26">
        <v>54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39</v>
      </c>
      <c r="E12" s="38">
        <v>4</v>
      </c>
      <c r="F12" s="39">
        <v>4</v>
      </c>
      <c r="G12" s="39">
        <v>6</v>
      </c>
      <c r="H12" s="39">
        <v>15</v>
      </c>
      <c r="I12" s="40"/>
      <c r="J12" s="39"/>
      <c r="K12" s="39"/>
      <c r="L12" s="39"/>
      <c r="M12" s="39"/>
      <c r="N12" s="39"/>
      <c r="O12" s="39">
        <v>1</v>
      </c>
      <c r="P12" s="39">
        <v>2</v>
      </c>
      <c r="Q12" s="39">
        <v>1</v>
      </c>
      <c r="R12" s="39">
        <v>1</v>
      </c>
      <c r="S12" s="39"/>
      <c r="T12" s="39">
        <v>2</v>
      </c>
      <c r="U12" s="39">
        <v>2</v>
      </c>
      <c r="V12" s="39">
        <v>1</v>
      </c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293" t="s">
        <v>37</v>
      </c>
      <c r="D13" s="48">
        <f>SUM(E13:X13)</f>
        <v>9</v>
      </c>
      <c r="E13" s="49">
        <v>1</v>
      </c>
      <c r="F13" s="50"/>
      <c r="G13" s="50">
        <v>2</v>
      </c>
      <c r="H13" s="50"/>
      <c r="I13" s="51"/>
      <c r="J13" s="50"/>
      <c r="K13" s="50"/>
      <c r="L13" s="50"/>
      <c r="M13" s="50">
        <v>1</v>
      </c>
      <c r="N13" s="50"/>
      <c r="O13" s="50"/>
      <c r="P13" s="50">
        <v>1</v>
      </c>
      <c r="Q13" s="50">
        <v>1</v>
      </c>
      <c r="R13" s="50">
        <v>3</v>
      </c>
      <c r="S13" s="50"/>
      <c r="T13" s="50"/>
      <c r="U13" s="50"/>
      <c r="V13" s="50"/>
      <c r="W13" s="50"/>
      <c r="X13" s="52"/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20</v>
      </c>
      <c r="E14" s="58">
        <v>5</v>
      </c>
      <c r="F14" s="59"/>
      <c r="G14" s="59"/>
      <c r="H14" s="59"/>
      <c r="I14" s="60"/>
      <c r="J14" s="59"/>
      <c r="K14" s="59"/>
      <c r="L14" s="59"/>
      <c r="M14" s="59"/>
      <c r="N14" s="59">
        <v>1</v>
      </c>
      <c r="O14" s="59">
        <v>1</v>
      </c>
      <c r="P14" s="59"/>
      <c r="Q14" s="59">
        <v>2</v>
      </c>
      <c r="R14" s="59">
        <v>2</v>
      </c>
      <c r="S14" s="59">
        <v>1</v>
      </c>
      <c r="T14" s="59"/>
      <c r="U14" s="59">
        <v>2</v>
      </c>
      <c r="V14" s="59">
        <v>3</v>
      </c>
      <c r="W14" s="59">
        <v>2</v>
      </c>
      <c r="X14" s="61">
        <v>1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57</v>
      </c>
      <c r="E15" s="66">
        <v>10</v>
      </c>
      <c r="F15" s="67"/>
      <c r="G15" s="67"/>
      <c r="H15" s="67"/>
      <c r="I15" s="68"/>
      <c r="J15" s="67"/>
      <c r="K15" s="67"/>
      <c r="L15" s="67">
        <v>1</v>
      </c>
      <c r="M15" s="67">
        <v>9</v>
      </c>
      <c r="N15" s="67">
        <v>8</v>
      </c>
      <c r="O15" s="67">
        <v>10</v>
      </c>
      <c r="P15" s="67">
        <v>5</v>
      </c>
      <c r="Q15" s="67">
        <v>4</v>
      </c>
      <c r="R15" s="67">
        <v>3</v>
      </c>
      <c r="S15" s="67">
        <v>1</v>
      </c>
      <c r="T15" s="67">
        <v>3</v>
      </c>
      <c r="U15" s="67">
        <v>3</v>
      </c>
      <c r="V15" s="67"/>
      <c r="W15" s="67"/>
      <c r="X15" s="69"/>
      <c r="Y15" s="70"/>
      <c r="Z15" s="69">
        <v>17</v>
      </c>
      <c r="AA15" s="71">
        <v>12</v>
      </c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126</v>
      </c>
      <c r="E16" s="49">
        <v>55</v>
      </c>
      <c r="F16" s="50">
        <v>14</v>
      </c>
      <c r="G16" s="50">
        <v>30</v>
      </c>
      <c r="H16" s="50">
        <v>27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126</v>
      </c>
      <c r="E17" s="76">
        <v>40</v>
      </c>
      <c r="F17" s="77">
        <v>31</v>
      </c>
      <c r="G17" s="77">
        <v>38</v>
      </c>
      <c r="H17" s="77">
        <v>17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16</v>
      </c>
      <c r="E18" s="76">
        <v>2</v>
      </c>
      <c r="F18" s="77">
        <v>4</v>
      </c>
      <c r="G18" s="77">
        <v>6</v>
      </c>
      <c r="H18" s="77">
        <v>4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20</v>
      </c>
      <c r="E20" s="76">
        <v>20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SUM(J21:T21)</f>
        <v>15</v>
      </c>
      <c r="E21" s="81"/>
      <c r="F21" s="82"/>
      <c r="G21" s="82"/>
      <c r="H21" s="82"/>
      <c r="I21" s="83"/>
      <c r="J21" s="78"/>
      <c r="K21" s="77"/>
      <c r="L21" s="77">
        <v>3</v>
      </c>
      <c r="M21" s="77">
        <v>8</v>
      </c>
      <c r="N21" s="77">
        <v>2</v>
      </c>
      <c r="O21" s="77"/>
      <c r="P21" s="77">
        <v>2</v>
      </c>
      <c r="Q21" s="77"/>
      <c r="R21" s="77"/>
      <c r="S21" s="77"/>
      <c r="T21" s="77"/>
      <c r="U21" s="84"/>
      <c r="V21" s="84"/>
      <c r="W21" s="84"/>
      <c r="X21" s="84"/>
      <c r="Y21" s="80"/>
      <c r="Z21" s="52">
        <v>15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87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E23</f>
        <v>20</v>
      </c>
      <c r="E23" s="38">
        <v>20</v>
      </c>
      <c r="F23" s="29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292" t="s">
        <v>49</v>
      </c>
      <c r="D24" s="85">
        <f>E24</f>
        <v>25</v>
      </c>
      <c r="E24" s="76">
        <v>25</v>
      </c>
      <c r="F24" s="87"/>
      <c r="G24" s="8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108"/>
      <c r="G25" s="108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21</v>
      </c>
      <c r="E28" s="107">
        <v>12</v>
      </c>
      <c r="F28" s="120">
        <v>5</v>
      </c>
      <c r="G28" s="120">
        <v>4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228</v>
      </c>
      <c r="E29" s="76">
        <v>162</v>
      </c>
      <c r="F29" s="77">
        <v>35</v>
      </c>
      <c r="G29" s="77">
        <v>21</v>
      </c>
      <c r="H29" s="77">
        <v>10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SUM(J34:T34)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79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671</v>
      </c>
      <c r="E35" s="123">
        <v>354</v>
      </c>
      <c r="F35" s="88"/>
      <c r="G35" s="88">
        <v>1</v>
      </c>
      <c r="H35" s="88">
        <v>3</v>
      </c>
      <c r="I35" s="89"/>
      <c r="J35" s="90">
        <v>1</v>
      </c>
      <c r="K35" s="88">
        <v>15</v>
      </c>
      <c r="L35" s="88">
        <v>18</v>
      </c>
      <c r="M35" s="124">
        <v>16</v>
      </c>
      <c r="N35" s="124">
        <v>16</v>
      </c>
      <c r="O35" s="124">
        <v>16</v>
      </c>
      <c r="P35" s="124">
        <v>23</v>
      </c>
      <c r="Q35" s="124">
        <v>19</v>
      </c>
      <c r="R35" s="124">
        <v>20</v>
      </c>
      <c r="S35" s="124">
        <v>27</v>
      </c>
      <c r="T35" s="124">
        <v>29</v>
      </c>
      <c r="U35" s="124">
        <v>26</v>
      </c>
      <c r="V35" s="124">
        <v>26</v>
      </c>
      <c r="W35" s="124">
        <v>17</v>
      </c>
      <c r="X35" s="124">
        <v>44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89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>
        <v>20</v>
      </c>
      <c r="V37" s="79">
        <v>20</v>
      </c>
      <c r="W37" s="79">
        <v>17</v>
      </c>
      <c r="X37" s="79">
        <v>32</v>
      </c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1636</v>
      </c>
      <c r="E41" s="143">
        <f>SUM(E11:E40)</f>
        <v>768</v>
      </c>
      <c r="F41" s="144">
        <f t="shared" ref="F41:AB41" si="6">SUM(F11:F40)</f>
        <v>135</v>
      </c>
      <c r="G41" s="144">
        <f t="shared" si="6"/>
        <v>162</v>
      </c>
      <c r="H41" s="144">
        <f t="shared" si="6"/>
        <v>76</v>
      </c>
      <c r="I41" s="145">
        <f t="shared" si="6"/>
        <v>0</v>
      </c>
      <c r="J41" s="146">
        <f t="shared" si="6"/>
        <v>1</v>
      </c>
      <c r="K41" s="144">
        <f t="shared" si="6"/>
        <v>15</v>
      </c>
      <c r="L41" s="144">
        <f t="shared" si="6"/>
        <v>22</v>
      </c>
      <c r="M41" s="147">
        <f t="shared" si="6"/>
        <v>34</v>
      </c>
      <c r="N41" s="147">
        <f t="shared" si="6"/>
        <v>27</v>
      </c>
      <c r="O41" s="147">
        <f t="shared" si="6"/>
        <v>28</v>
      </c>
      <c r="P41" s="147">
        <f t="shared" si="6"/>
        <v>33</v>
      </c>
      <c r="Q41" s="147">
        <f t="shared" si="6"/>
        <v>27</v>
      </c>
      <c r="R41" s="147">
        <f t="shared" si="6"/>
        <v>29</v>
      </c>
      <c r="S41" s="147">
        <f t="shared" si="6"/>
        <v>29</v>
      </c>
      <c r="T41" s="147">
        <f t="shared" si="6"/>
        <v>34</v>
      </c>
      <c r="U41" s="147">
        <f t="shared" si="6"/>
        <v>53</v>
      </c>
      <c r="V41" s="147">
        <f t="shared" si="6"/>
        <v>50</v>
      </c>
      <c r="W41" s="147">
        <f>SUM(W11:W40)</f>
        <v>36</v>
      </c>
      <c r="X41" s="147">
        <f t="shared" si="6"/>
        <v>77</v>
      </c>
      <c r="Y41" s="148">
        <f t="shared" si="6"/>
        <v>0</v>
      </c>
      <c r="Z41" s="149">
        <f t="shared" si="6"/>
        <v>32</v>
      </c>
      <c r="AA41" s="145">
        <f t="shared" si="6"/>
        <v>12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287" t="s">
        <v>4</v>
      </c>
      <c r="E43" s="16" t="s">
        <v>69</v>
      </c>
      <c r="F43" s="291" t="s">
        <v>70</v>
      </c>
      <c r="G43" s="291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148</v>
      </c>
      <c r="E44" s="25">
        <v>85</v>
      </c>
      <c r="F44" s="26">
        <v>5</v>
      </c>
      <c r="G44" s="26"/>
      <c r="H44" s="156">
        <v>58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38</v>
      </c>
      <c r="E45" s="38">
        <v>28</v>
      </c>
      <c r="F45" s="39">
        <v>2</v>
      </c>
      <c r="G45" s="39"/>
      <c r="H45" s="127">
        <v>8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293" t="s">
        <v>37</v>
      </c>
      <c r="D46" s="85">
        <f t="shared" si="7"/>
        <v>15</v>
      </c>
      <c r="E46" s="76">
        <v>11</v>
      </c>
      <c r="F46" s="77">
        <v>1</v>
      </c>
      <c r="G46" s="77"/>
      <c r="H46" s="79">
        <v>3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293" t="s">
        <v>38</v>
      </c>
      <c r="D47" s="48">
        <f t="shared" si="7"/>
        <v>20</v>
      </c>
      <c r="E47" s="76">
        <v>18</v>
      </c>
      <c r="F47" s="77">
        <v>1</v>
      </c>
      <c r="G47" s="77"/>
      <c r="H47" s="79">
        <v>1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57</v>
      </c>
      <c r="E48" s="66">
        <v>57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160</v>
      </c>
      <c r="E49" s="49">
        <v>121</v>
      </c>
      <c r="F49" s="50">
        <v>4</v>
      </c>
      <c r="G49" s="50"/>
      <c r="H49" s="73">
        <v>35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180</v>
      </c>
      <c r="E50" s="76">
        <v>125</v>
      </c>
      <c r="F50" s="77">
        <v>6</v>
      </c>
      <c r="G50" s="77"/>
      <c r="H50" s="79">
        <v>49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11</v>
      </c>
      <c r="E51" s="76">
        <v>6</v>
      </c>
      <c r="F51" s="77">
        <v>3</v>
      </c>
      <c r="G51" s="77"/>
      <c r="H51" s="79">
        <v>2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32</v>
      </c>
      <c r="E53" s="76">
        <v>20</v>
      </c>
      <c r="F53" s="77"/>
      <c r="G53" s="77"/>
      <c r="H53" s="79">
        <v>12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10</v>
      </c>
      <c r="E54" s="123">
        <v>5</v>
      </c>
      <c r="F54" s="88">
        <v>5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46</v>
      </c>
      <c r="E56" s="42">
        <v>32</v>
      </c>
      <c r="F56" s="39">
        <v>4</v>
      </c>
      <c r="G56" s="39"/>
      <c r="H56" s="127">
        <v>10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292" t="s">
        <v>49</v>
      </c>
      <c r="D57" s="48">
        <f t="shared" si="7"/>
        <v>70</v>
      </c>
      <c r="E57" s="78">
        <v>45</v>
      </c>
      <c r="F57" s="77">
        <v>4</v>
      </c>
      <c r="G57" s="77"/>
      <c r="H57" s="79">
        <v>21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34</v>
      </c>
      <c r="E61" s="107">
        <v>30</v>
      </c>
      <c r="F61" s="120">
        <v>2</v>
      </c>
      <c r="G61" s="120"/>
      <c r="H61" s="136">
        <v>2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267</v>
      </c>
      <c r="E62" s="76">
        <v>162</v>
      </c>
      <c r="F62" s="77"/>
      <c r="G62" s="77"/>
      <c r="H62" s="79">
        <v>105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267</v>
      </c>
      <c r="E68" s="123">
        <v>171</v>
      </c>
      <c r="F68" s="88">
        <v>48</v>
      </c>
      <c r="G68" s="88"/>
      <c r="H68" s="124">
        <v>48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9</v>
      </c>
      <c r="E70" s="76">
        <v>9</v>
      </c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1364</v>
      </c>
      <c r="E74" s="143">
        <f>SUM(E44:E73)</f>
        <v>925</v>
      </c>
      <c r="F74" s="146">
        <f t="shared" ref="F74:I74" si="11">SUM(F44:F73)</f>
        <v>85</v>
      </c>
      <c r="G74" s="146">
        <f t="shared" si="11"/>
        <v>0</v>
      </c>
      <c r="H74" s="171">
        <f t="shared" si="11"/>
        <v>354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294" t="s">
        <v>77</v>
      </c>
      <c r="E76" s="290" t="s">
        <v>78</v>
      </c>
      <c r="F76" s="291" t="s">
        <v>79</v>
      </c>
      <c r="G76" s="291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287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20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SUM(F96:X96)</f>
        <v>0</v>
      </c>
      <c r="F96" s="195"/>
      <c r="G96" s="208"/>
      <c r="H96" s="209"/>
      <c r="I96" s="210"/>
      <c r="J96" s="211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>SUM(F97:X97)</f>
        <v>0</v>
      </c>
      <c r="F97" s="197"/>
      <c r="G97" s="217"/>
      <c r="H97" s="218"/>
      <c r="I97" s="219"/>
      <c r="J97" s="220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2">CA97</f>
        <v/>
      </c>
      <c r="BK97" s="8"/>
      <c r="BL97" s="8"/>
      <c r="CA97" s="45" t="str">
        <f t="shared" ref="CA97:CA98" si="13">IF(CG97=1," * No olvide agregar la columna Gestantes y/o Post Parto (Digite Cero si no tiene). ","")</f>
        <v/>
      </c>
      <c r="CG97" s="46">
        <f t="shared" ref="CG97:CG98" si="14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>SUM(F98:X98)</f>
        <v>0</v>
      </c>
      <c r="F98" s="199"/>
      <c r="G98" s="226"/>
      <c r="H98" s="227"/>
      <c r="I98" s="228"/>
      <c r="J98" s="229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2"/>
        <v/>
      </c>
      <c r="BK98" s="8"/>
      <c r="BL98" s="8"/>
      <c r="CA98" s="45" t="str">
        <f t="shared" si="13"/>
        <v/>
      </c>
      <c r="CG98" s="46">
        <f t="shared" si="14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290" t="s">
        <v>113</v>
      </c>
      <c r="F101" s="234" t="s">
        <v>114</v>
      </c>
      <c r="G101" s="291" t="s">
        <v>115</v>
      </c>
      <c r="H101" s="291" t="s">
        <v>116</v>
      </c>
      <c r="I101" s="295" t="s">
        <v>117</v>
      </c>
      <c r="J101" s="19" t="s">
        <v>118</v>
      </c>
      <c r="K101" s="290" t="s">
        <v>119</v>
      </c>
      <c r="L101" s="289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5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6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7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8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5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6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7"/>
        <v/>
      </c>
      <c r="CB104" s="45"/>
      <c r="CC104" s="45"/>
      <c r="CD104" s="45"/>
      <c r="CE104" s="45"/>
      <c r="CF104" s="45"/>
      <c r="CG104" s="46">
        <f t="shared" si="18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5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6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7"/>
        <v/>
      </c>
      <c r="CB105" s="45"/>
      <c r="CC105" s="45"/>
      <c r="CD105" s="45"/>
      <c r="CE105" s="45"/>
      <c r="CF105" s="45"/>
      <c r="CG105" s="46">
        <f t="shared" si="18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5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6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7"/>
        <v/>
      </c>
      <c r="CB106" s="45"/>
      <c r="CC106" s="45"/>
      <c r="CD106" s="45"/>
      <c r="CE106" s="45"/>
      <c r="CF106" s="45"/>
      <c r="CG106" s="46">
        <f t="shared" si="18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5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6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7"/>
        <v/>
      </c>
      <c r="CB107" s="45"/>
      <c r="CC107" s="45"/>
      <c r="CD107" s="45"/>
      <c r="CE107" s="45"/>
      <c r="CF107" s="45"/>
      <c r="CG107" s="46">
        <f t="shared" si="18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5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6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7"/>
        <v/>
      </c>
      <c r="CB108" s="45"/>
      <c r="CC108" s="45"/>
      <c r="CD108" s="45"/>
      <c r="CE108" s="45"/>
      <c r="CF108" s="45"/>
      <c r="CG108" s="46">
        <f t="shared" si="18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5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6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7"/>
        <v/>
      </c>
      <c r="CB109" s="45"/>
      <c r="CC109" s="45"/>
      <c r="CD109" s="45"/>
      <c r="CE109" s="45"/>
      <c r="CF109" s="45"/>
      <c r="CG109" s="46">
        <f t="shared" si="18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5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6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7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288" t="s">
        <v>128</v>
      </c>
      <c r="B112" s="284" t="s">
        <v>129</v>
      </c>
      <c r="C112" s="284" t="s">
        <v>130</v>
      </c>
      <c r="D112" s="284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286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286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285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286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3000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type="whole" operator="greaterThan" allowBlank="1" showInputMessage="1" showErrorMessage="1" errorTitle="Números Enteros" error="Sólo puede ingresar números enteros" sqref="A1:AC131" xr:uid="{00000000-0002-0000-0200-000000000000}">
      <formula1>-1</formula1>
    </dataValidation>
    <dataValidation allowBlank="1" showInputMessage="1" showErrorMessage="1" errorTitle="ERROR" error="Por Favor Ingrese solo Números." sqref="CA94:XFD98 AD96:BL98 AD99:XFD129 A132:AC1048576 AD130:BW130 CA130:XFD130 AD1:XFD93 AD131:XFD1048576 AD95:BN95 AK94:BX94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",[4]NOMBRE!B2," - ","( ",[4]NOMBRE!C2,[4]NOMBRE!D2,[4]NOMBRE!E2,[4]NOMBRE!F2,[4]NOMBRE!G2,"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",[4]NOMBRE!B6," - ","( ",[4]NOMBRE!C6,[4]NOMBRE!D6," )")</f>
        <v>MES: MARZO - ( 03 )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",[4]NOMBRE!B7)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307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165</v>
      </c>
      <c r="E11" s="25">
        <v>63</v>
      </c>
      <c r="F11" s="26">
        <v>45</v>
      </c>
      <c r="G11" s="26">
        <v>57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36</v>
      </c>
      <c r="E12" s="38">
        <v>6</v>
      </c>
      <c r="F12" s="39">
        <v>2</v>
      </c>
      <c r="G12" s="39">
        <v>4</v>
      </c>
      <c r="H12" s="39">
        <v>16</v>
      </c>
      <c r="I12" s="40"/>
      <c r="J12" s="39"/>
      <c r="K12" s="39"/>
      <c r="L12" s="39"/>
      <c r="M12" s="39"/>
      <c r="N12" s="39"/>
      <c r="O12" s="39">
        <v>1</v>
      </c>
      <c r="P12" s="39"/>
      <c r="Q12" s="39">
        <v>2</v>
      </c>
      <c r="R12" s="39"/>
      <c r="S12" s="39"/>
      <c r="T12" s="39"/>
      <c r="U12" s="39">
        <v>3</v>
      </c>
      <c r="V12" s="39">
        <v>2</v>
      </c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300" t="s">
        <v>37</v>
      </c>
      <c r="D13" s="48">
        <f>SUM(E13:X13)</f>
        <v>9</v>
      </c>
      <c r="E13" s="49">
        <v>2</v>
      </c>
      <c r="F13" s="50"/>
      <c r="G13" s="50">
        <v>3</v>
      </c>
      <c r="H13" s="50"/>
      <c r="I13" s="51"/>
      <c r="J13" s="50"/>
      <c r="K13" s="50"/>
      <c r="L13" s="50">
        <v>1</v>
      </c>
      <c r="M13" s="50"/>
      <c r="N13" s="50"/>
      <c r="O13" s="50"/>
      <c r="P13" s="50"/>
      <c r="Q13" s="50">
        <v>1</v>
      </c>
      <c r="R13" s="50"/>
      <c r="S13" s="50"/>
      <c r="T13" s="50">
        <v>1</v>
      </c>
      <c r="U13" s="50"/>
      <c r="V13" s="50"/>
      <c r="W13" s="50"/>
      <c r="X13" s="52">
        <v>1</v>
      </c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35</v>
      </c>
      <c r="E14" s="58">
        <v>4</v>
      </c>
      <c r="F14" s="59"/>
      <c r="G14" s="59"/>
      <c r="H14" s="59"/>
      <c r="I14" s="60"/>
      <c r="J14" s="59"/>
      <c r="K14" s="59"/>
      <c r="L14" s="59"/>
      <c r="M14" s="59"/>
      <c r="N14" s="59"/>
      <c r="O14" s="59">
        <v>2</v>
      </c>
      <c r="P14" s="59">
        <v>1</v>
      </c>
      <c r="Q14" s="59"/>
      <c r="R14" s="59">
        <v>7</v>
      </c>
      <c r="S14" s="59">
        <v>2</v>
      </c>
      <c r="T14" s="59">
        <v>4</v>
      </c>
      <c r="U14" s="59">
        <v>4</v>
      </c>
      <c r="V14" s="59">
        <v>2</v>
      </c>
      <c r="W14" s="59">
        <v>3</v>
      </c>
      <c r="X14" s="61">
        <v>6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54</v>
      </c>
      <c r="E15" s="66">
        <v>15</v>
      </c>
      <c r="F15" s="67"/>
      <c r="G15" s="67"/>
      <c r="H15" s="67"/>
      <c r="I15" s="68"/>
      <c r="J15" s="67"/>
      <c r="K15" s="67">
        <v>1</v>
      </c>
      <c r="L15" s="67">
        <v>8</v>
      </c>
      <c r="M15" s="67">
        <v>7</v>
      </c>
      <c r="N15" s="67">
        <v>10</v>
      </c>
      <c r="O15" s="67">
        <v>2</v>
      </c>
      <c r="P15" s="67">
        <v>5</v>
      </c>
      <c r="Q15" s="67">
        <v>4</v>
      </c>
      <c r="R15" s="67"/>
      <c r="S15" s="67">
        <v>2</v>
      </c>
      <c r="T15" s="67"/>
      <c r="U15" s="67"/>
      <c r="V15" s="67"/>
      <c r="W15" s="67"/>
      <c r="X15" s="69"/>
      <c r="Y15" s="70"/>
      <c r="Z15" s="69">
        <v>10</v>
      </c>
      <c r="AA15" s="71">
        <v>20</v>
      </c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151</v>
      </c>
      <c r="E16" s="49">
        <v>66</v>
      </c>
      <c r="F16" s="50">
        <v>18</v>
      </c>
      <c r="G16" s="50">
        <v>35</v>
      </c>
      <c r="H16" s="50">
        <v>32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123</v>
      </c>
      <c r="E17" s="76">
        <v>30</v>
      </c>
      <c r="F17" s="77">
        <v>36</v>
      </c>
      <c r="G17" s="77">
        <v>42</v>
      </c>
      <c r="H17" s="77">
        <v>15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13</v>
      </c>
      <c r="E18" s="76">
        <v>1</v>
      </c>
      <c r="F18" s="77">
        <v>2</v>
      </c>
      <c r="G18" s="77">
        <v>5</v>
      </c>
      <c r="H18" s="77">
        <v>5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25</v>
      </c>
      <c r="E20" s="76">
        <v>25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SUM(J21:T21)</f>
        <v>20</v>
      </c>
      <c r="E21" s="81"/>
      <c r="F21" s="82"/>
      <c r="G21" s="82"/>
      <c r="H21" s="82"/>
      <c r="I21" s="83"/>
      <c r="J21" s="78"/>
      <c r="K21" s="77">
        <v>2</v>
      </c>
      <c r="L21" s="77">
        <v>6</v>
      </c>
      <c r="M21" s="77">
        <v>7</v>
      </c>
      <c r="N21" s="77">
        <v>4</v>
      </c>
      <c r="O21" s="77">
        <v>1</v>
      </c>
      <c r="P21" s="77"/>
      <c r="Q21" s="77"/>
      <c r="R21" s="77"/>
      <c r="S21" s="77"/>
      <c r="T21" s="77"/>
      <c r="U21" s="84"/>
      <c r="V21" s="84"/>
      <c r="W21" s="84"/>
      <c r="X21" s="84"/>
      <c r="Y21" s="80"/>
      <c r="Z21" s="52">
        <v>20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87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E23</f>
        <v>25</v>
      </c>
      <c r="E23" s="38">
        <v>25</v>
      </c>
      <c r="F23" s="29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302" t="s">
        <v>49</v>
      </c>
      <c r="D24" s="85">
        <f>E24</f>
        <v>23</v>
      </c>
      <c r="E24" s="76">
        <v>23</v>
      </c>
      <c r="F24" s="87"/>
      <c r="G24" s="8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108"/>
      <c r="G25" s="108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24</v>
      </c>
      <c r="E28" s="107">
        <v>15</v>
      </c>
      <c r="F28" s="120">
        <v>4</v>
      </c>
      <c r="G28" s="120">
        <v>5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235</v>
      </c>
      <c r="E29" s="76">
        <v>162</v>
      </c>
      <c r="F29" s="77">
        <v>41</v>
      </c>
      <c r="G29" s="77">
        <v>20</v>
      </c>
      <c r="H29" s="77">
        <v>12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SUM(J34:T34)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79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906</v>
      </c>
      <c r="E35" s="123">
        <v>299</v>
      </c>
      <c r="F35" s="88"/>
      <c r="G35" s="88">
        <v>8</v>
      </c>
      <c r="H35" s="88">
        <v>3</v>
      </c>
      <c r="I35" s="89"/>
      <c r="J35" s="90">
        <v>1</v>
      </c>
      <c r="K35" s="88">
        <v>23</v>
      </c>
      <c r="L35" s="88">
        <v>23</v>
      </c>
      <c r="M35" s="124">
        <v>32</v>
      </c>
      <c r="N35" s="124">
        <v>13</v>
      </c>
      <c r="O35" s="124">
        <v>29</v>
      </c>
      <c r="P35" s="124">
        <v>26</v>
      </c>
      <c r="Q35" s="124">
        <v>35</v>
      </c>
      <c r="R35" s="124">
        <v>53</v>
      </c>
      <c r="S35" s="124">
        <v>41</v>
      </c>
      <c r="T35" s="124">
        <v>52</v>
      </c>
      <c r="U35" s="124">
        <v>67</v>
      </c>
      <c r="V35" s="124">
        <v>50</v>
      </c>
      <c r="W35" s="124">
        <v>66</v>
      </c>
      <c r="X35" s="124">
        <v>85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227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>
        <v>58</v>
      </c>
      <c r="V37" s="79">
        <v>46</v>
      </c>
      <c r="W37" s="79">
        <v>56</v>
      </c>
      <c r="X37" s="79">
        <v>67</v>
      </c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2071</v>
      </c>
      <c r="E41" s="143">
        <f>SUM(E11:E40)</f>
        <v>736</v>
      </c>
      <c r="F41" s="144">
        <f t="shared" ref="F41:AB41" si="6">SUM(F11:F40)</f>
        <v>148</v>
      </c>
      <c r="G41" s="144">
        <f t="shared" si="6"/>
        <v>179</v>
      </c>
      <c r="H41" s="144">
        <f t="shared" si="6"/>
        <v>83</v>
      </c>
      <c r="I41" s="145">
        <f t="shared" si="6"/>
        <v>0</v>
      </c>
      <c r="J41" s="146">
        <f t="shared" si="6"/>
        <v>1</v>
      </c>
      <c r="K41" s="144">
        <f t="shared" si="6"/>
        <v>26</v>
      </c>
      <c r="L41" s="144">
        <f t="shared" si="6"/>
        <v>38</v>
      </c>
      <c r="M41" s="147">
        <f t="shared" si="6"/>
        <v>46</v>
      </c>
      <c r="N41" s="147">
        <f t="shared" si="6"/>
        <v>27</v>
      </c>
      <c r="O41" s="147">
        <f t="shared" si="6"/>
        <v>35</v>
      </c>
      <c r="P41" s="147">
        <f t="shared" si="6"/>
        <v>32</v>
      </c>
      <c r="Q41" s="147">
        <f t="shared" si="6"/>
        <v>42</v>
      </c>
      <c r="R41" s="147">
        <f t="shared" si="6"/>
        <v>60</v>
      </c>
      <c r="S41" s="147">
        <f t="shared" si="6"/>
        <v>45</v>
      </c>
      <c r="T41" s="147">
        <f t="shared" si="6"/>
        <v>57</v>
      </c>
      <c r="U41" s="147">
        <f t="shared" si="6"/>
        <v>132</v>
      </c>
      <c r="V41" s="147">
        <f t="shared" si="6"/>
        <v>100</v>
      </c>
      <c r="W41" s="147">
        <f>SUM(W11:W40)</f>
        <v>125</v>
      </c>
      <c r="X41" s="147">
        <f t="shared" si="6"/>
        <v>159</v>
      </c>
      <c r="Y41" s="148">
        <f t="shared" si="6"/>
        <v>0</v>
      </c>
      <c r="Z41" s="149">
        <f t="shared" si="6"/>
        <v>30</v>
      </c>
      <c r="AA41" s="145">
        <f t="shared" si="6"/>
        <v>20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301" t="s">
        <v>4</v>
      </c>
      <c r="E43" s="16" t="s">
        <v>69</v>
      </c>
      <c r="F43" s="307" t="s">
        <v>70</v>
      </c>
      <c r="G43" s="307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148</v>
      </c>
      <c r="E44" s="25">
        <v>97</v>
      </c>
      <c r="F44" s="26">
        <v>6</v>
      </c>
      <c r="G44" s="26"/>
      <c r="H44" s="156">
        <v>45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38</v>
      </c>
      <c r="E45" s="38">
        <v>24</v>
      </c>
      <c r="F45" s="39">
        <v>4</v>
      </c>
      <c r="G45" s="39"/>
      <c r="H45" s="127">
        <v>10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300" t="s">
        <v>37</v>
      </c>
      <c r="D46" s="85">
        <f t="shared" si="7"/>
        <v>11</v>
      </c>
      <c r="E46" s="76">
        <v>8</v>
      </c>
      <c r="F46" s="77">
        <v>1</v>
      </c>
      <c r="G46" s="77"/>
      <c r="H46" s="79">
        <v>2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300" t="s">
        <v>38</v>
      </c>
      <c r="D47" s="48">
        <f t="shared" si="7"/>
        <v>35</v>
      </c>
      <c r="E47" s="76">
        <v>33</v>
      </c>
      <c r="F47" s="77">
        <v>1</v>
      </c>
      <c r="G47" s="77"/>
      <c r="H47" s="79">
        <v>1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54</v>
      </c>
      <c r="E48" s="66">
        <v>54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191</v>
      </c>
      <c r="E49" s="49">
        <v>141</v>
      </c>
      <c r="F49" s="50">
        <v>5</v>
      </c>
      <c r="G49" s="50"/>
      <c r="H49" s="73">
        <v>45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198</v>
      </c>
      <c r="E50" s="76">
        <v>137</v>
      </c>
      <c r="F50" s="77">
        <v>5</v>
      </c>
      <c r="G50" s="77"/>
      <c r="H50" s="79">
        <v>56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9</v>
      </c>
      <c r="E51" s="76">
        <v>4</v>
      </c>
      <c r="F51" s="77">
        <v>2</v>
      </c>
      <c r="G51" s="77"/>
      <c r="H51" s="79">
        <v>3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29</v>
      </c>
      <c r="E53" s="76">
        <v>18</v>
      </c>
      <c r="F53" s="77"/>
      <c r="G53" s="77"/>
      <c r="H53" s="79">
        <v>11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13</v>
      </c>
      <c r="E54" s="123">
        <v>5</v>
      </c>
      <c r="F54" s="88">
        <v>8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47</v>
      </c>
      <c r="E56" s="42">
        <v>35</v>
      </c>
      <c r="F56" s="39">
        <v>4</v>
      </c>
      <c r="G56" s="39"/>
      <c r="H56" s="127">
        <v>8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302" t="s">
        <v>49</v>
      </c>
      <c r="D57" s="48">
        <f t="shared" si="7"/>
        <v>72</v>
      </c>
      <c r="E57" s="78">
        <v>47</v>
      </c>
      <c r="F57" s="77">
        <v>5</v>
      </c>
      <c r="G57" s="77"/>
      <c r="H57" s="79">
        <v>20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39</v>
      </c>
      <c r="E61" s="107">
        <v>32</v>
      </c>
      <c r="F61" s="120">
        <v>4</v>
      </c>
      <c r="G61" s="120"/>
      <c r="H61" s="136">
        <v>3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292</v>
      </c>
      <c r="E62" s="76">
        <v>170</v>
      </c>
      <c r="F62" s="77"/>
      <c r="G62" s="77"/>
      <c r="H62" s="79">
        <v>122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316</v>
      </c>
      <c r="E68" s="123">
        <v>180</v>
      </c>
      <c r="F68" s="88">
        <v>68</v>
      </c>
      <c r="G68" s="88">
        <v>68</v>
      </c>
      <c r="H68" s="124"/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23</v>
      </c>
      <c r="E70" s="76">
        <v>23</v>
      </c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1515</v>
      </c>
      <c r="E74" s="143">
        <f>SUM(E44:E73)</f>
        <v>1008</v>
      </c>
      <c r="F74" s="146">
        <f t="shared" ref="F74:I74" si="11">SUM(F44:F73)</f>
        <v>113</v>
      </c>
      <c r="G74" s="146">
        <f t="shared" si="11"/>
        <v>68</v>
      </c>
      <c r="H74" s="171">
        <f t="shared" si="11"/>
        <v>326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303" t="s">
        <v>77</v>
      </c>
      <c r="E76" s="306" t="s">
        <v>78</v>
      </c>
      <c r="F76" s="307" t="s">
        <v>79</v>
      </c>
      <c r="G76" s="307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301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306" t="s">
        <v>113</v>
      </c>
      <c r="F101" s="234" t="s">
        <v>114</v>
      </c>
      <c r="G101" s="307" t="s">
        <v>115</v>
      </c>
      <c r="H101" s="307" t="s">
        <v>116</v>
      </c>
      <c r="I101" s="304" t="s">
        <v>117</v>
      </c>
      <c r="J101" s="19" t="s">
        <v>118</v>
      </c>
      <c r="K101" s="306" t="s">
        <v>119</v>
      </c>
      <c r="L101" s="305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299" t="s">
        <v>128</v>
      </c>
      <c r="B112" s="309" t="s">
        <v>129</v>
      </c>
      <c r="C112" s="309" t="s">
        <v>130</v>
      </c>
      <c r="D112" s="309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308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308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10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308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3586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00000000-0002-0000-0300-000000000000}"/>
    <dataValidation type="whole" operator="greaterThanOrEqual" allowBlank="1" showInputMessage="1" showErrorMessage="1" error="Valor no Permitido" sqref="A9:AC131" xr:uid="{00000000-0002-0000-0300-000001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",[5]NOMBRE!B2," - ","( ",[5]NOMBRE!C2,[5]NOMBRE!D2,[5]NOMBRE!E2,[5]NOMBRE!F2,[5]NOMBRE!G2,"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",[5]NOMBRE!B6," - ","( ",[5]NOMBRE!C6,[5]NOMBRE!D6," )")</f>
        <v>MES: ABRIL - ( 04 )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",[5]NOMBRE!B7)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318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181</v>
      </c>
      <c r="E11" s="25">
        <v>68</v>
      </c>
      <c r="F11" s="26">
        <v>51</v>
      </c>
      <c r="G11" s="26">
        <v>62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37</v>
      </c>
      <c r="E12" s="38">
        <v>6</v>
      </c>
      <c r="F12" s="39">
        <v>1</v>
      </c>
      <c r="G12" s="39">
        <v>4</v>
      </c>
      <c r="H12" s="39">
        <v>14</v>
      </c>
      <c r="I12" s="40"/>
      <c r="J12" s="39"/>
      <c r="K12" s="39"/>
      <c r="L12" s="39"/>
      <c r="M12" s="39"/>
      <c r="N12" s="39">
        <v>2</v>
      </c>
      <c r="O12" s="39">
        <v>3</v>
      </c>
      <c r="P12" s="39">
        <v>1</v>
      </c>
      <c r="Q12" s="39"/>
      <c r="R12" s="39">
        <v>1</v>
      </c>
      <c r="S12" s="39">
        <v>1</v>
      </c>
      <c r="T12" s="39">
        <v>4</v>
      </c>
      <c r="U12" s="39"/>
      <c r="V12" s="39"/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322" t="s">
        <v>37</v>
      </c>
      <c r="D13" s="48">
        <f>SUM(E13:X13)</f>
        <v>24</v>
      </c>
      <c r="E13" s="49">
        <v>4</v>
      </c>
      <c r="F13" s="50">
        <v>2</v>
      </c>
      <c r="G13" s="50">
        <v>4</v>
      </c>
      <c r="H13" s="50"/>
      <c r="I13" s="51"/>
      <c r="J13" s="50"/>
      <c r="K13" s="50"/>
      <c r="L13" s="50"/>
      <c r="M13" s="50">
        <v>1</v>
      </c>
      <c r="N13" s="50">
        <v>1</v>
      </c>
      <c r="O13" s="50">
        <v>2</v>
      </c>
      <c r="P13" s="50">
        <v>3</v>
      </c>
      <c r="Q13" s="50"/>
      <c r="R13" s="50"/>
      <c r="S13" s="50">
        <v>2</v>
      </c>
      <c r="T13" s="50">
        <v>4</v>
      </c>
      <c r="U13" s="50"/>
      <c r="V13" s="50"/>
      <c r="W13" s="50"/>
      <c r="X13" s="52">
        <v>1</v>
      </c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26</v>
      </c>
      <c r="E14" s="58">
        <v>4</v>
      </c>
      <c r="F14" s="59"/>
      <c r="G14" s="59"/>
      <c r="H14" s="59"/>
      <c r="I14" s="60"/>
      <c r="J14" s="59"/>
      <c r="K14" s="59"/>
      <c r="L14" s="59"/>
      <c r="M14" s="59"/>
      <c r="N14" s="59"/>
      <c r="O14" s="59">
        <v>1</v>
      </c>
      <c r="P14" s="59"/>
      <c r="Q14" s="59"/>
      <c r="R14" s="59">
        <v>4</v>
      </c>
      <c r="S14" s="59">
        <v>1</v>
      </c>
      <c r="T14" s="59">
        <v>5</v>
      </c>
      <c r="U14" s="59">
        <v>3</v>
      </c>
      <c r="V14" s="59">
        <v>4</v>
      </c>
      <c r="W14" s="59">
        <v>3</v>
      </c>
      <c r="X14" s="61">
        <v>1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73</v>
      </c>
      <c r="E15" s="66">
        <v>10</v>
      </c>
      <c r="F15" s="67"/>
      <c r="G15" s="67"/>
      <c r="H15" s="67"/>
      <c r="I15" s="68"/>
      <c r="J15" s="67"/>
      <c r="K15" s="67">
        <v>3</v>
      </c>
      <c r="L15" s="67">
        <v>12</v>
      </c>
      <c r="M15" s="67">
        <v>21</v>
      </c>
      <c r="N15" s="67">
        <v>9</v>
      </c>
      <c r="O15" s="67">
        <v>4</v>
      </c>
      <c r="P15" s="67">
        <v>2</v>
      </c>
      <c r="Q15" s="67">
        <v>4</v>
      </c>
      <c r="R15" s="67">
        <v>2</v>
      </c>
      <c r="S15" s="67">
        <v>1</v>
      </c>
      <c r="T15" s="67"/>
      <c r="U15" s="67">
        <v>2</v>
      </c>
      <c r="V15" s="67">
        <v>2</v>
      </c>
      <c r="W15" s="67"/>
      <c r="X15" s="69">
        <v>1</v>
      </c>
      <c r="Y15" s="70"/>
      <c r="Z15" s="69"/>
      <c r="AA15" s="71"/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151</v>
      </c>
      <c r="E16" s="49">
        <v>72</v>
      </c>
      <c r="F16" s="50">
        <v>21</v>
      </c>
      <c r="G16" s="50">
        <v>33</v>
      </c>
      <c r="H16" s="50">
        <v>25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137</v>
      </c>
      <c r="E17" s="76">
        <v>41</v>
      </c>
      <c r="F17" s="77">
        <v>35</v>
      </c>
      <c r="G17" s="77">
        <v>48</v>
      </c>
      <c r="H17" s="77">
        <v>13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12</v>
      </c>
      <c r="E18" s="76">
        <v>2</v>
      </c>
      <c r="F18" s="77">
        <v>2</v>
      </c>
      <c r="G18" s="77">
        <v>4</v>
      </c>
      <c r="H18" s="77">
        <v>4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22</v>
      </c>
      <c r="E20" s="76">
        <v>22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28</v>
      </c>
      <c r="E21" s="81"/>
      <c r="F21" s="82"/>
      <c r="G21" s="82"/>
      <c r="H21" s="82"/>
      <c r="I21" s="83"/>
      <c r="J21" s="78"/>
      <c r="K21" s="77">
        <v>3</v>
      </c>
      <c r="L21" s="77">
        <v>8</v>
      </c>
      <c r="M21" s="77">
        <v>6</v>
      </c>
      <c r="N21" s="77">
        <v>7</v>
      </c>
      <c r="O21" s="77">
        <v>4</v>
      </c>
      <c r="P21" s="77"/>
      <c r="Q21" s="77"/>
      <c r="R21" s="77"/>
      <c r="S21" s="77"/>
      <c r="T21" s="84"/>
      <c r="U21" s="84"/>
      <c r="V21" s="84"/>
      <c r="W21" s="84"/>
      <c r="X21" s="84"/>
      <c r="Y21" s="80"/>
      <c r="Z21" s="52">
        <v>28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22</v>
      </c>
      <c r="E23" s="38">
        <v>22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319" t="s">
        <v>49</v>
      </c>
      <c r="D24" s="85">
        <f>SUM(E24:G24)</f>
        <v>31</v>
      </c>
      <c r="E24" s="76">
        <v>31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22</v>
      </c>
      <c r="E28" s="107">
        <v>12</v>
      </c>
      <c r="F28" s="120">
        <v>5</v>
      </c>
      <c r="G28" s="120">
        <v>5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252</v>
      </c>
      <c r="E29" s="76">
        <v>167</v>
      </c>
      <c r="F29" s="77">
        <v>46</v>
      </c>
      <c r="G29" s="77">
        <v>25</v>
      </c>
      <c r="H29" s="77">
        <v>14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347</v>
      </c>
      <c r="E35" s="123">
        <v>287</v>
      </c>
      <c r="F35" s="88"/>
      <c r="G35" s="88"/>
      <c r="H35" s="88"/>
      <c r="I35" s="89"/>
      <c r="J35" s="90"/>
      <c r="K35" s="88">
        <v>2</v>
      </c>
      <c r="L35" s="88">
        <v>4</v>
      </c>
      <c r="M35" s="124"/>
      <c r="N35" s="124"/>
      <c r="O35" s="124"/>
      <c r="P35" s="124">
        <v>2</v>
      </c>
      <c r="Q35" s="124">
        <v>4</v>
      </c>
      <c r="R35" s="124"/>
      <c r="S35" s="124">
        <v>3</v>
      </c>
      <c r="T35" s="124">
        <v>4</v>
      </c>
      <c r="U35" s="124"/>
      <c r="V35" s="124">
        <v>8</v>
      </c>
      <c r="W35" s="124">
        <v>13</v>
      </c>
      <c r="X35" s="124">
        <v>20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1365</v>
      </c>
      <c r="E41" s="143">
        <f>SUM(E11:E40)</f>
        <v>748</v>
      </c>
      <c r="F41" s="144">
        <f t="shared" ref="F41:AB41" si="6">SUM(F11:F40)</f>
        <v>163</v>
      </c>
      <c r="G41" s="144">
        <f t="shared" si="6"/>
        <v>185</v>
      </c>
      <c r="H41" s="144">
        <f t="shared" si="6"/>
        <v>70</v>
      </c>
      <c r="I41" s="145">
        <f t="shared" si="6"/>
        <v>0</v>
      </c>
      <c r="J41" s="146">
        <f t="shared" si="6"/>
        <v>0</v>
      </c>
      <c r="K41" s="144">
        <f t="shared" si="6"/>
        <v>8</v>
      </c>
      <c r="L41" s="144">
        <f t="shared" si="6"/>
        <v>24</v>
      </c>
      <c r="M41" s="147">
        <f t="shared" si="6"/>
        <v>28</v>
      </c>
      <c r="N41" s="147">
        <f t="shared" si="6"/>
        <v>19</v>
      </c>
      <c r="O41" s="147">
        <f t="shared" si="6"/>
        <v>14</v>
      </c>
      <c r="P41" s="147">
        <f t="shared" si="6"/>
        <v>8</v>
      </c>
      <c r="Q41" s="147">
        <f t="shared" si="6"/>
        <v>8</v>
      </c>
      <c r="R41" s="147">
        <f t="shared" si="6"/>
        <v>7</v>
      </c>
      <c r="S41" s="147">
        <f t="shared" si="6"/>
        <v>8</v>
      </c>
      <c r="T41" s="147">
        <f t="shared" si="6"/>
        <v>17</v>
      </c>
      <c r="U41" s="147">
        <f t="shared" si="6"/>
        <v>5</v>
      </c>
      <c r="V41" s="147">
        <f t="shared" si="6"/>
        <v>14</v>
      </c>
      <c r="W41" s="147">
        <f>SUM(W11:W40)</f>
        <v>16</v>
      </c>
      <c r="X41" s="147">
        <f t="shared" si="6"/>
        <v>23</v>
      </c>
      <c r="Y41" s="148">
        <f t="shared" si="6"/>
        <v>0</v>
      </c>
      <c r="Z41" s="149">
        <f t="shared" si="6"/>
        <v>28</v>
      </c>
      <c r="AA41" s="145">
        <f t="shared" si="6"/>
        <v>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316" t="s">
        <v>4</v>
      </c>
      <c r="E43" s="16" t="s">
        <v>69</v>
      </c>
      <c r="F43" s="318" t="s">
        <v>70</v>
      </c>
      <c r="G43" s="318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157</v>
      </c>
      <c r="E44" s="25">
        <v>101</v>
      </c>
      <c r="F44" s="26">
        <v>4</v>
      </c>
      <c r="G44" s="26"/>
      <c r="H44" s="156">
        <v>52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40</v>
      </c>
      <c r="E45" s="38">
        <v>27</v>
      </c>
      <c r="F45" s="39">
        <v>5</v>
      </c>
      <c r="G45" s="39"/>
      <c r="H45" s="127">
        <v>8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322" t="s">
        <v>37</v>
      </c>
      <c r="D46" s="85">
        <f t="shared" si="7"/>
        <v>25</v>
      </c>
      <c r="E46" s="76">
        <v>19</v>
      </c>
      <c r="F46" s="77">
        <v>2</v>
      </c>
      <c r="G46" s="77"/>
      <c r="H46" s="79">
        <v>4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322" t="s">
        <v>38</v>
      </c>
      <c r="D47" s="48">
        <f t="shared" si="7"/>
        <v>26</v>
      </c>
      <c r="E47" s="76">
        <v>23</v>
      </c>
      <c r="F47" s="77">
        <v>1</v>
      </c>
      <c r="G47" s="77"/>
      <c r="H47" s="79">
        <v>2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73</v>
      </c>
      <c r="E48" s="66">
        <v>73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204</v>
      </c>
      <c r="E49" s="49">
        <v>150</v>
      </c>
      <c r="F49" s="50">
        <v>6</v>
      </c>
      <c r="G49" s="50"/>
      <c r="H49" s="73">
        <v>48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201</v>
      </c>
      <c r="E50" s="76">
        <v>142</v>
      </c>
      <c r="F50" s="77">
        <v>4</v>
      </c>
      <c r="G50" s="77"/>
      <c r="H50" s="79">
        <v>55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9</v>
      </c>
      <c r="E51" s="76">
        <v>4</v>
      </c>
      <c r="F51" s="77">
        <v>2</v>
      </c>
      <c r="G51" s="77"/>
      <c r="H51" s="79">
        <v>3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24</v>
      </c>
      <c r="E53" s="76">
        <v>16</v>
      </c>
      <c r="F53" s="77"/>
      <c r="G53" s="77"/>
      <c r="H53" s="79">
        <v>8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13</v>
      </c>
      <c r="E54" s="123"/>
      <c r="F54" s="88">
        <v>13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48</v>
      </c>
      <c r="E56" s="42">
        <v>38</v>
      </c>
      <c r="F56" s="39">
        <v>4</v>
      </c>
      <c r="G56" s="39"/>
      <c r="H56" s="127">
        <v>6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319" t="s">
        <v>49</v>
      </c>
      <c r="D57" s="48">
        <f t="shared" si="7"/>
        <v>78</v>
      </c>
      <c r="E57" s="78">
        <v>51</v>
      </c>
      <c r="F57" s="77">
        <v>4</v>
      </c>
      <c r="G57" s="77"/>
      <c r="H57" s="79">
        <v>23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33</v>
      </c>
      <c r="E61" s="107">
        <v>28</v>
      </c>
      <c r="F61" s="120">
        <v>2</v>
      </c>
      <c r="G61" s="120"/>
      <c r="H61" s="136">
        <v>3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323</v>
      </c>
      <c r="E62" s="76">
        <v>182</v>
      </c>
      <c r="F62" s="77">
        <v>16</v>
      </c>
      <c r="G62" s="77"/>
      <c r="H62" s="79">
        <v>125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202</v>
      </c>
      <c r="E68" s="123">
        <v>90</v>
      </c>
      <c r="F68" s="88">
        <v>56</v>
      </c>
      <c r="G68" s="88"/>
      <c r="H68" s="124">
        <v>56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1456</v>
      </c>
      <c r="E74" s="143">
        <f>SUM(E44:E73)</f>
        <v>944</v>
      </c>
      <c r="F74" s="146">
        <f t="shared" ref="F74:I74" si="11">SUM(F44:F73)</f>
        <v>119</v>
      </c>
      <c r="G74" s="146">
        <f t="shared" si="11"/>
        <v>0</v>
      </c>
      <c r="H74" s="171">
        <f t="shared" si="11"/>
        <v>393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320" t="s">
        <v>77</v>
      </c>
      <c r="E76" s="317" t="s">
        <v>78</v>
      </c>
      <c r="F76" s="318" t="s">
        <v>79</v>
      </c>
      <c r="G76" s="318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316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317" t="s">
        <v>113</v>
      </c>
      <c r="F101" s="234" t="s">
        <v>114</v>
      </c>
      <c r="G101" s="318" t="s">
        <v>115</v>
      </c>
      <c r="H101" s="318" t="s">
        <v>116</v>
      </c>
      <c r="I101" s="321" t="s">
        <v>117</v>
      </c>
      <c r="J101" s="19" t="s">
        <v>118</v>
      </c>
      <c r="K101" s="317" t="s">
        <v>119</v>
      </c>
      <c r="L101" s="315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314" t="s">
        <v>128</v>
      </c>
      <c r="B112" s="311" t="s">
        <v>129</v>
      </c>
      <c r="C112" s="311" t="s">
        <v>130</v>
      </c>
      <c r="D112" s="311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313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313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12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313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2821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00000000-0002-0000-0400-000000000000}"/>
    <dataValidation type="whole" operator="greaterThanOrEqual" allowBlank="1" showInputMessage="1" showErrorMessage="1" error="Valor no Permitido" sqref="A9:AC131" xr:uid="{00000000-0002-0000-0400-000001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",[6]NOMBRE!B2," - ","( ",[6]NOMBRE!C2,[6]NOMBRE!D2,[6]NOMBRE!E2,[6]NOMBRE!F2,[6]NOMBRE!G2,"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",[6]NOMBRE!B6," - ","( ",[6]NOMBRE!C6,[6]NOMBRE!D6," )")</f>
        <v>MES: MAYO - ( 05 )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",[6]NOMBRE!B7)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342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168</v>
      </c>
      <c r="E11" s="25">
        <v>63</v>
      </c>
      <c r="F11" s="26">
        <v>45</v>
      </c>
      <c r="G11" s="26">
        <v>60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38</v>
      </c>
      <c r="E12" s="38">
        <v>9</v>
      </c>
      <c r="F12" s="39">
        <v>1</v>
      </c>
      <c r="G12" s="39">
        <v>4</v>
      </c>
      <c r="H12" s="39">
        <v>15</v>
      </c>
      <c r="I12" s="40"/>
      <c r="J12" s="39"/>
      <c r="K12" s="39"/>
      <c r="L12" s="39"/>
      <c r="M12" s="39">
        <v>1</v>
      </c>
      <c r="N12" s="39">
        <v>1</v>
      </c>
      <c r="O12" s="39">
        <v>1</v>
      </c>
      <c r="P12" s="39"/>
      <c r="Q12" s="39">
        <v>1</v>
      </c>
      <c r="R12" s="39">
        <v>2</v>
      </c>
      <c r="S12" s="39">
        <v>1</v>
      </c>
      <c r="T12" s="39"/>
      <c r="U12" s="39"/>
      <c r="V12" s="39">
        <v>2</v>
      </c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335" t="s">
        <v>37</v>
      </c>
      <c r="D13" s="48">
        <f>SUM(E13:X13)</f>
        <v>29</v>
      </c>
      <c r="E13" s="49">
        <v>4</v>
      </c>
      <c r="F13" s="50">
        <v>2</v>
      </c>
      <c r="G13" s="50">
        <v>4</v>
      </c>
      <c r="H13" s="50">
        <v>8</v>
      </c>
      <c r="I13" s="51"/>
      <c r="J13" s="50"/>
      <c r="K13" s="50"/>
      <c r="L13" s="50">
        <v>1</v>
      </c>
      <c r="M13" s="50"/>
      <c r="N13" s="50">
        <v>4</v>
      </c>
      <c r="O13" s="50">
        <v>1</v>
      </c>
      <c r="P13" s="50"/>
      <c r="Q13" s="50">
        <v>1</v>
      </c>
      <c r="R13" s="50">
        <v>2</v>
      </c>
      <c r="S13" s="50">
        <v>1</v>
      </c>
      <c r="T13" s="50"/>
      <c r="U13" s="50"/>
      <c r="V13" s="50"/>
      <c r="W13" s="50"/>
      <c r="X13" s="52">
        <v>1</v>
      </c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31</v>
      </c>
      <c r="E14" s="58">
        <v>6</v>
      </c>
      <c r="F14" s="59"/>
      <c r="G14" s="59"/>
      <c r="H14" s="59"/>
      <c r="I14" s="60"/>
      <c r="J14" s="59"/>
      <c r="K14" s="59"/>
      <c r="L14" s="59"/>
      <c r="M14" s="59"/>
      <c r="N14" s="59"/>
      <c r="O14" s="59"/>
      <c r="P14" s="59"/>
      <c r="Q14" s="59">
        <v>2</v>
      </c>
      <c r="R14" s="59">
        <v>3</v>
      </c>
      <c r="S14" s="59">
        <v>5</v>
      </c>
      <c r="T14" s="59">
        <v>5</v>
      </c>
      <c r="U14" s="59">
        <v>2</v>
      </c>
      <c r="V14" s="59">
        <v>2</v>
      </c>
      <c r="W14" s="59">
        <v>1</v>
      </c>
      <c r="X14" s="61">
        <v>5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51</v>
      </c>
      <c r="E15" s="66">
        <v>5</v>
      </c>
      <c r="F15" s="67"/>
      <c r="G15" s="67"/>
      <c r="H15" s="67"/>
      <c r="I15" s="68"/>
      <c r="J15" s="67"/>
      <c r="K15" s="67">
        <v>4</v>
      </c>
      <c r="L15" s="67">
        <v>5</v>
      </c>
      <c r="M15" s="67">
        <v>3</v>
      </c>
      <c r="N15" s="67">
        <v>9</v>
      </c>
      <c r="O15" s="67">
        <v>8</v>
      </c>
      <c r="P15" s="67">
        <v>3</v>
      </c>
      <c r="Q15" s="67">
        <v>3</v>
      </c>
      <c r="R15" s="67">
        <v>2</v>
      </c>
      <c r="S15" s="67">
        <v>1</v>
      </c>
      <c r="T15" s="67">
        <v>2</v>
      </c>
      <c r="U15" s="67"/>
      <c r="V15" s="67"/>
      <c r="W15" s="67">
        <v>1</v>
      </c>
      <c r="X15" s="69">
        <v>5</v>
      </c>
      <c r="Y15" s="70"/>
      <c r="Z15" s="69"/>
      <c r="AA15" s="71"/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169</v>
      </c>
      <c r="E16" s="49">
        <v>85</v>
      </c>
      <c r="F16" s="50">
        <v>35</v>
      </c>
      <c r="G16" s="50">
        <v>29</v>
      </c>
      <c r="H16" s="50">
        <v>20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139</v>
      </c>
      <c r="E17" s="76">
        <v>42</v>
      </c>
      <c r="F17" s="77">
        <v>37</v>
      </c>
      <c r="G17" s="77">
        <v>45</v>
      </c>
      <c r="H17" s="77">
        <v>15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11</v>
      </c>
      <c r="E18" s="76">
        <v>2</v>
      </c>
      <c r="F18" s="77">
        <v>2</v>
      </c>
      <c r="G18" s="77">
        <v>5</v>
      </c>
      <c r="H18" s="77">
        <v>2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18</v>
      </c>
      <c r="E20" s="76">
        <v>18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17</v>
      </c>
      <c r="E21" s="81"/>
      <c r="F21" s="82"/>
      <c r="G21" s="82"/>
      <c r="H21" s="82"/>
      <c r="I21" s="83"/>
      <c r="J21" s="78"/>
      <c r="K21" s="77"/>
      <c r="L21" s="77">
        <v>2</v>
      </c>
      <c r="M21" s="77">
        <v>7</v>
      </c>
      <c r="N21" s="77">
        <v>6</v>
      </c>
      <c r="O21" s="77">
        <v>1</v>
      </c>
      <c r="P21" s="77">
        <v>1</v>
      </c>
      <c r="Q21" s="77"/>
      <c r="R21" s="77"/>
      <c r="S21" s="77"/>
      <c r="T21" s="84"/>
      <c r="U21" s="84"/>
      <c r="V21" s="84"/>
      <c r="W21" s="84"/>
      <c r="X21" s="84"/>
      <c r="Y21" s="80"/>
      <c r="Z21" s="52">
        <v>17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20</v>
      </c>
      <c r="E23" s="38">
        <v>20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337" t="s">
        <v>49</v>
      </c>
      <c r="D24" s="85">
        <f>SUM(E24:G24)</f>
        <v>34</v>
      </c>
      <c r="E24" s="76">
        <v>34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22</v>
      </c>
      <c r="E28" s="107">
        <v>10</v>
      </c>
      <c r="F28" s="120">
        <v>6</v>
      </c>
      <c r="G28" s="120">
        <v>6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258</v>
      </c>
      <c r="E29" s="76">
        <v>171</v>
      </c>
      <c r="F29" s="77">
        <v>44</v>
      </c>
      <c r="G29" s="77">
        <v>27</v>
      </c>
      <c r="H29" s="77">
        <v>16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403</v>
      </c>
      <c r="E35" s="123">
        <v>344</v>
      </c>
      <c r="F35" s="88"/>
      <c r="G35" s="88"/>
      <c r="H35" s="88"/>
      <c r="I35" s="89"/>
      <c r="J35" s="90"/>
      <c r="K35" s="88">
        <v>2</v>
      </c>
      <c r="L35" s="88">
        <v>4</v>
      </c>
      <c r="M35" s="124"/>
      <c r="N35" s="124">
        <v>2</v>
      </c>
      <c r="O35" s="124"/>
      <c r="P35" s="124">
        <v>2</v>
      </c>
      <c r="Q35" s="124">
        <v>4</v>
      </c>
      <c r="R35" s="124"/>
      <c r="S35" s="124">
        <v>2</v>
      </c>
      <c r="T35" s="124">
        <v>4</v>
      </c>
      <c r="U35" s="124">
        <v>8</v>
      </c>
      <c r="V35" s="124">
        <v>6</v>
      </c>
      <c r="W35" s="124">
        <v>9</v>
      </c>
      <c r="X35" s="124">
        <v>16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1408</v>
      </c>
      <c r="E41" s="143">
        <f>SUM(E11:E40)</f>
        <v>813</v>
      </c>
      <c r="F41" s="144">
        <f t="shared" ref="F41:AB41" si="6">SUM(F11:F40)</f>
        <v>172</v>
      </c>
      <c r="G41" s="144">
        <f t="shared" si="6"/>
        <v>180</v>
      </c>
      <c r="H41" s="144">
        <f t="shared" si="6"/>
        <v>76</v>
      </c>
      <c r="I41" s="145">
        <f t="shared" si="6"/>
        <v>0</v>
      </c>
      <c r="J41" s="146">
        <f t="shared" si="6"/>
        <v>0</v>
      </c>
      <c r="K41" s="144">
        <f t="shared" si="6"/>
        <v>6</v>
      </c>
      <c r="L41" s="144">
        <f t="shared" si="6"/>
        <v>12</v>
      </c>
      <c r="M41" s="147">
        <f t="shared" si="6"/>
        <v>11</v>
      </c>
      <c r="N41" s="147">
        <f t="shared" si="6"/>
        <v>22</v>
      </c>
      <c r="O41" s="147">
        <f t="shared" si="6"/>
        <v>11</v>
      </c>
      <c r="P41" s="147">
        <f t="shared" si="6"/>
        <v>6</v>
      </c>
      <c r="Q41" s="147">
        <f t="shared" si="6"/>
        <v>11</v>
      </c>
      <c r="R41" s="147">
        <f t="shared" si="6"/>
        <v>9</v>
      </c>
      <c r="S41" s="147">
        <f t="shared" si="6"/>
        <v>10</v>
      </c>
      <c r="T41" s="147">
        <f t="shared" si="6"/>
        <v>11</v>
      </c>
      <c r="U41" s="147">
        <f t="shared" si="6"/>
        <v>10</v>
      </c>
      <c r="V41" s="147">
        <f t="shared" si="6"/>
        <v>10</v>
      </c>
      <c r="W41" s="147">
        <f>SUM(W11:W40)</f>
        <v>11</v>
      </c>
      <c r="X41" s="147">
        <f t="shared" si="6"/>
        <v>27</v>
      </c>
      <c r="Y41" s="148">
        <f t="shared" si="6"/>
        <v>0</v>
      </c>
      <c r="Z41" s="149">
        <f t="shared" si="6"/>
        <v>17</v>
      </c>
      <c r="AA41" s="145">
        <f t="shared" si="6"/>
        <v>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336" t="s">
        <v>4</v>
      </c>
      <c r="E43" s="16" t="s">
        <v>69</v>
      </c>
      <c r="F43" s="342" t="s">
        <v>70</v>
      </c>
      <c r="G43" s="342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172</v>
      </c>
      <c r="E44" s="25">
        <v>110</v>
      </c>
      <c r="F44" s="26">
        <v>5</v>
      </c>
      <c r="G44" s="26"/>
      <c r="H44" s="156">
        <v>57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46</v>
      </c>
      <c r="E45" s="38">
        <v>30</v>
      </c>
      <c r="F45" s="39">
        <v>7</v>
      </c>
      <c r="G45" s="39"/>
      <c r="H45" s="127">
        <v>9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335" t="s">
        <v>37</v>
      </c>
      <c r="D46" s="85">
        <f t="shared" si="7"/>
        <v>27</v>
      </c>
      <c r="E46" s="76">
        <v>20</v>
      </c>
      <c r="F46" s="77">
        <v>3</v>
      </c>
      <c r="G46" s="77"/>
      <c r="H46" s="79">
        <v>4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335" t="s">
        <v>38</v>
      </c>
      <c r="D47" s="48">
        <f t="shared" si="7"/>
        <v>31</v>
      </c>
      <c r="E47" s="76">
        <v>29</v>
      </c>
      <c r="F47" s="77">
        <v>1</v>
      </c>
      <c r="G47" s="77"/>
      <c r="H47" s="79">
        <v>1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51</v>
      </c>
      <c r="E48" s="66">
        <v>51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217</v>
      </c>
      <c r="E49" s="49">
        <v>158</v>
      </c>
      <c r="F49" s="50">
        <v>8</v>
      </c>
      <c r="G49" s="50"/>
      <c r="H49" s="73">
        <v>51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200</v>
      </c>
      <c r="E50" s="76">
        <v>145</v>
      </c>
      <c r="F50" s="77">
        <v>6</v>
      </c>
      <c r="G50" s="77"/>
      <c r="H50" s="79">
        <v>49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8</v>
      </c>
      <c r="E51" s="76">
        <v>5</v>
      </c>
      <c r="F51" s="77">
        <v>1</v>
      </c>
      <c r="G51" s="77"/>
      <c r="H51" s="79">
        <v>2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21</v>
      </c>
      <c r="E53" s="76">
        <v>15</v>
      </c>
      <c r="F53" s="77"/>
      <c r="G53" s="77"/>
      <c r="H53" s="79">
        <v>6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9</v>
      </c>
      <c r="E54" s="123">
        <v>2</v>
      </c>
      <c r="F54" s="88">
        <v>7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46</v>
      </c>
      <c r="E56" s="42">
        <v>35</v>
      </c>
      <c r="F56" s="39">
        <v>4</v>
      </c>
      <c r="G56" s="39"/>
      <c r="H56" s="127">
        <v>7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337" t="s">
        <v>49</v>
      </c>
      <c r="D57" s="48">
        <f t="shared" si="7"/>
        <v>74</v>
      </c>
      <c r="E57" s="78">
        <v>50</v>
      </c>
      <c r="F57" s="77">
        <v>3</v>
      </c>
      <c r="G57" s="77"/>
      <c r="H57" s="79">
        <v>21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35</v>
      </c>
      <c r="E61" s="107">
        <v>31</v>
      </c>
      <c r="F61" s="120">
        <v>2</v>
      </c>
      <c r="G61" s="120"/>
      <c r="H61" s="136">
        <v>2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359</v>
      </c>
      <c r="E62" s="76">
        <v>185</v>
      </c>
      <c r="F62" s="77">
        <v>22</v>
      </c>
      <c r="G62" s="77"/>
      <c r="H62" s="79">
        <v>152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246</v>
      </c>
      <c r="E68" s="123">
        <v>130</v>
      </c>
      <c r="F68" s="88">
        <v>58</v>
      </c>
      <c r="G68" s="88"/>
      <c r="H68" s="124">
        <v>58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1542</v>
      </c>
      <c r="E74" s="143">
        <f>SUM(E44:E73)</f>
        <v>996</v>
      </c>
      <c r="F74" s="146">
        <f t="shared" ref="F74:I74" si="11">SUM(F44:F73)</f>
        <v>127</v>
      </c>
      <c r="G74" s="146">
        <f t="shared" si="11"/>
        <v>0</v>
      </c>
      <c r="H74" s="171">
        <f t="shared" si="11"/>
        <v>419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338" t="s">
        <v>77</v>
      </c>
      <c r="E76" s="341" t="s">
        <v>78</v>
      </c>
      <c r="F76" s="342" t="s">
        <v>79</v>
      </c>
      <c r="G76" s="342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336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341" t="s">
        <v>113</v>
      </c>
      <c r="F101" s="234" t="s">
        <v>114</v>
      </c>
      <c r="G101" s="342" t="s">
        <v>115</v>
      </c>
      <c r="H101" s="342" t="s">
        <v>116</v>
      </c>
      <c r="I101" s="339" t="s">
        <v>117</v>
      </c>
      <c r="J101" s="19" t="s">
        <v>118</v>
      </c>
      <c r="K101" s="341" t="s">
        <v>119</v>
      </c>
      <c r="L101" s="340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334" t="s">
        <v>128</v>
      </c>
      <c r="B112" s="344" t="s">
        <v>129</v>
      </c>
      <c r="C112" s="344" t="s">
        <v>130</v>
      </c>
      <c r="D112" s="344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343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343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45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343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2950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00000000-0002-0000-0500-000000000000}"/>
    <dataValidation type="whole" operator="greaterThanOrEqual" allowBlank="1" showInputMessage="1" showErrorMessage="1" error="Valor no Permitido" sqref="A9:AC131" xr:uid="{00000000-0002-0000-0500-000001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",[7]NOMBRE!B2," - ","( ",[7]NOMBRE!C2,[7]NOMBRE!D2,[7]NOMBRE!E2,[7]NOMBRE!F2,[7]NOMBRE!G2,"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",[7]NOMBRE!B6," - ","( ",[7]NOMBRE!C6,[7]NOMBRE!D6," )")</f>
        <v>MES: JUNIO - ( 06 )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",[7]NOMBRE!B7)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58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353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ht="15" customHeight="1" x14ac:dyDescent="0.25">
      <c r="A11" s="547" t="s">
        <v>33</v>
      </c>
      <c r="B11" s="550" t="s">
        <v>34</v>
      </c>
      <c r="C11" s="551"/>
      <c r="D11" s="24">
        <f>SUM(E11:G11)</f>
        <v>162</v>
      </c>
      <c r="E11" s="25">
        <v>61</v>
      </c>
      <c r="F11" s="26">
        <v>43</v>
      </c>
      <c r="G11" s="26">
        <v>58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36</v>
      </c>
      <c r="E12" s="38">
        <v>8</v>
      </c>
      <c r="F12" s="39">
        <v>2</v>
      </c>
      <c r="G12" s="39">
        <v>3</v>
      </c>
      <c r="H12" s="39">
        <v>12</v>
      </c>
      <c r="I12" s="40"/>
      <c r="J12" s="39"/>
      <c r="K12" s="39"/>
      <c r="L12" s="39"/>
      <c r="M12" s="39"/>
      <c r="N12" s="39">
        <v>1</v>
      </c>
      <c r="O12" s="39">
        <v>1</v>
      </c>
      <c r="P12" s="39">
        <v>2</v>
      </c>
      <c r="Q12" s="39">
        <v>1</v>
      </c>
      <c r="R12" s="39">
        <v>2</v>
      </c>
      <c r="S12" s="39">
        <v>1</v>
      </c>
      <c r="T12" s="39"/>
      <c r="U12" s="39">
        <v>1</v>
      </c>
      <c r="V12" s="39">
        <v>2</v>
      </c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357" t="s">
        <v>37</v>
      </c>
      <c r="D13" s="48">
        <f>SUM(E13:X13)</f>
        <v>26</v>
      </c>
      <c r="E13" s="49">
        <v>3</v>
      </c>
      <c r="F13" s="50">
        <v>3</v>
      </c>
      <c r="G13" s="50">
        <v>4</v>
      </c>
      <c r="H13" s="50">
        <v>7</v>
      </c>
      <c r="I13" s="51"/>
      <c r="J13" s="50"/>
      <c r="K13" s="50"/>
      <c r="L13" s="50"/>
      <c r="M13" s="50"/>
      <c r="N13" s="50"/>
      <c r="O13" s="50">
        <v>2</v>
      </c>
      <c r="P13" s="50"/>
      <c r="Q13" s="50">
        <v>1</v>
      </c>
      <c r="R13" s="50">
        <v>2</v>
      </c>
      <c r="S13" s="50">
        <v>2</v>
      </c>
      <c r="T13" s="50">
        <v>1</v>
      </c>
      <c r="U13" s="50"/>
      <c r="V13" s="50">
        <v>1</v>
      </c>
      <c r="W13" s="50"/>
      <c r="X13" s="52"/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19</v>
      </c>
      <c r="E14" s="58">
        <v>6</v>
      </c>
      <c r="F14" s="59"/>
      <c r="G14" s="59"/>
      <c r="H14" s="59"/>
      <c r="I14" s="60"/>
      <c r="J14" s="59"/>
      <c r="K14" s="59"/>
      <c r="L14" s="59"/>
      <c r="M14" s="59"/>
      <c r="N14" s="59"/>
      <c r="O14" s="59"/>
      <c r="P14" s="59"/>
      <c r="Q14" s="59"/>
      <c r="R14" s="59"/>
      <c r="S14" s="59">
        <v>1</v>
      </c>
      <c r="T14" s="59">
        <v>4</v>
      </c>
      <c r="U14" s="59"/>
      <c r="V14" s="59"/>
      <c r="W14" s="59">
        <v>2</v>
      </c>
      <c r="X14" s="61">
        <v>6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63</v>
      </c>
      <c r="E15" s="66">
        <v>8</v>
      </c>
      <c r="F15" s="67">
        <v>1</v>
      </c>
      <c r="G15" s="67">
        <v>2</v>
      </c>
      <c r="H15" s="67">
        <v>1</v>
      </c>
      <c r="I15" s="68"/>
      <c r="J15" s="67"/>
      <c r="K15" s="67"/>
      <c r="L15" s="67">
        <v>8</v>
      </c>
      <c r="M15" s="67">
        <v>8</v>
      </c>
      <c r="N15" s="67">
        <v>8</v>
      </c>
      <c r="O15" s="67">
        <v>5</v>
      </c>
      <c r="P15" s="67">
        <v>2</v>
      </c>
      <c r="Q15" s="67"/>
      <c r="R15" s="67">
        <v>2</v>
      </c>
      <c r="S15" s="67">
        <v>5</v>
      </c>
      <c r="T15" s="67">
        <v>1</v>
      </c>
      <c r="U15" s="67"/>
      <c r="V15" s="67">
        <v>4</v>
      </c>
      <c r="W15" s="67">
        <v>2</v>
      </c>
      <c r="X15" s="69">
        <v>6</v>
      </c>
      <c r="Y15" s="70"/>
      <c r="Z15" s="69"/>
      <c r="AA15" s="71"/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177</v>
      </c>
      <c r="E16" s="49">
        <v>96</v>
      </c>
      <c r="F16" s="50">
        <v>34</v>
      </c>
      <c r="G16" s="50">
        <v>29</v>
      </c>
      <c r="H16" s="50">
        <v>18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s="7" customFormat="1" x14ac:dyDescent="0.25">
      <c r="A17" s="548"/>
      <c r="B17" s="555" t="s">
        <v>41</v>
      </c>
      <c r="C17" s="556"/>
      <c r="D17" s="48">
        <f t="shared" si="4"/>
        <v>142</v>
      </c>
      <c r="E17" s="76">
        <v>45</v>
      </c>
      <c r="F17" s="77">
        <v>36</v>
      </c>
      <c r="G17" s="77">
        <v>47</v>
      </c>
      <c r="H17" s="77">
        <v>14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BY17" s="8"/>
      <c r="BZ17" s="8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s="7" customFormat="1" x14ac:dyDescent="0.25">
      <c r="A18" s="548"/>
      <c r="B18" s="555" t="s">
        <v>42</v>
      </c>
      <c r="C18" s="556"/>
      <c r="D18" s="48">
        <f t="shared" si="4"/>
        <v>11</v>
      </c>
      <c r="E18" s="76">
        <v>1</v>
      </c>
      <c r="F18" s="77">
        <v>3</v>
      </c>
      <c r="G18" s="77">
        <v>4</v>
      </c>
      <c r="H18" s="77">
        <v>3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BY18" s="8"/>
      <c r="BZ18" s="8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s="7" customFormat="1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BY19" s="8"/>
      <c r="BZ19" s="8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s="7" customFormat="1" x14ac:dyDescent="0.25">
      <c r="A20" s="548"/>
      <c r="B20" s="555" t="s">
        <v>44</v>
      </c>
      <c r="C20" s="556"/>
      <c r="D20" s="48">
        <f t="shared" si="4"/>
        <v>14</v>
      </c>
      <c r="E20" s="76">
        <v>14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BY20" s="8"/>
      <c r="BZ20" s="8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s="7" customFormat="1" ht="22.5" customHeight="1" x14ac:dyDescent="0.25">
      <c r="A21" s="548"/>
      <c r="B21" s="557" t="s">
        <v>45</v>
      </c>
      <c r="C21" s="558"/>
      <c r="D21" s="48">
        <f>SUM(J21:S21)</f>
        <v>15</v>
      </c>
      <c r="E21" s="81"/>
      <c r="F21" s="82"/>
      <c r="G21" s="82"/>
      <c r="H21" s="82"/>
      <c r="I21" s="83"/>
      <c r="J21" s="78"/>
      <c r="K21" s="77">
        <v>1</v>
      </c>
      <c r="L21" s="77">
        <v>4</v>
      </c>
      <c r="M21" s="77">
        <v>6</v>
      </c>
      <c r="N21" s="77">
        <v>1</v>
      </c>
      <c r="O21" s="77">
        <v>3</v>
      </c>
      <c r="P21" s="77"/>
      <c r="Q21" s="77"/>
      <c r="R21" s="77"/>
      <c r="S21" s="77"/>
      <c r="T21" s="84"/>
      <c r="U21" s="84"/>
      <c r="V21" s="84"/>
      <c r="W21" s="84"/>
      <c r="X21" s="84"/>
      <c r="Y21" s="80"/>
      <c r="Z21" s="52">
        <v>15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BY21" s="8"/>
      <c r="BZ21" s="8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s="7" customFormat="1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BY22" s="8"/>
      <c r="BZ22" s="8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s="7" customFormat="1" ht="15" customHeight="1" x14ac:dyDescent="0.25">
      <c r="A23" s="548"/>
      <c r="B23" s="524" t="s">
        <v>47</v>
      </c>
      <c r="C23" s="94" t="s">
        <v>48</v>
      </c>
      <c r="D23" s="24">
        <f>SUM(E23:F23)</f>
        <v>22</v>
      </c>
      <c r="E23" s="38">
        <v>22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BY23" s="8"/>
      <c r="BZ23" s="8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s="7" customFormat="1" x14ac:dyDescent="0.25">
      <c r="A24" s="548"/>
      <c r="B24" s="525"/>
      <c r="C24" s="354" t="s">
        <v>49</v>
      </c>
      <c r="D24" s="85">
        <f>SUM(E24:G24)</f>
        <v>30</v>
      </c>
      <c r="E24" s="76">
        <v>30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BY24" s="8"/>
      <c r="BZ24" s="8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s="7" customFormat="1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BY25" s="8"/>
      <c r="BZ25" s="8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s="7" customFormat="1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BY26" s="8"/>
      <c r="BZ26" s="8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s="7" customFormat="1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BY27" s="8"/>
      <c r="BZ27" s="8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s="7" customFormat="1" x14ac:dyDescent="0.25">
      <c r="A28" s="548"/>
      <c r="B28" s="526"/>
      <c r="C28" s="105" t="s">
        <v>50</v>
      </c>
      <c r="D28" s="106">
        <f>SUM(E28:I28)</f>
        <v>20</v>
      </c>
      <c r="E28" s="107">
        <v>12</v>
      </c>
      <c r="F28" s="120">
        <v>4</v>
      </c>
      <c r="G28" s="120">
        <v>4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BY28" s="8"/>
      <c r="BZ28" s="8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s="7" customFormat="1" x14ac:dyDescent="0.25">
      <c r="A29" s="548"/>
      <c r="B29" s="530" t="s">
        <v>54</v>
      </c>
      <c r="C29" s="531"/>
      <c r="D29" s="48">
        <f t="shared" ref="D29:D33" si="5">SUM(E29:X29)</f>
        <v>271</v>
      </c>
      <c r="E29" s="76">
        <v>185</v>
      </c>
      <c r="F29" s="77">
        <v>40</v>
      </c>
      <c r="G29" s="77">
        <v>31</v>
      </c>
      <c r="H29" s="77">
        <v>15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BY29" s="8"/>
      <c r="BZ29" s="8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s="7" customFormat="1" ht="15" customHeight="1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BY30" s="8"/>
      <c r="BZ30" s="8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s="7" customFormat="1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BY31" s="8"/>
      <c r="BZ31" s="8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s="7" customFormat="1" ht="15" customHeight="1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BY32" s="8"/>
      <c r="BZ32" s="8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s="7" customFormat="1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BY33" s="8"/>
      <c r="BZ33" s="8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s="7" customFormat="1" ht="15" customHeight="1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BY34" s="8"/>
      <c r="BZ34" s="8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s="7" customFormat="1" x14ac:dyDescent="0.25">
      <c r="A35" s="548"/>
      <c r="B35" s="522" t="s">
        <v>61</v>
      </c>
      <c r="C35" s="523"/>
      <c r="D35" s="85">
        <f>SUM(E35:X35)</f>
        <v>346</v>
      </c>
      <c r="E35" s="123">
        <v>276</v>
      </c>
      <c r="F35" s="88"/>
      <c r="G35" s="88"/>
      <c r="H35" s="88"/>
      <c r="I35" s="89"/>
      <c r="J35" s="90"/>
      <c r="K35" s="88">
        <v>2</v>
      </c>
      <c r="L35" s="88">
        <v>1</v>
      </c>
      <c r="M35" s="124">
        <v>2</v>
      </c>
      <c r="N35" s="124">
        <v>2</v>
      </c>
      <c r="O35" s="124"/>
      <c r="P35" s="124">
        <v>4</v>
      </c>
      <c r="Q35" s="124">
        <v>2</v>
      </c>
      <c r="R35" s="124">
        <v>4</v>
      </c>
      <c r="S35" s="124">
        <v>3</v>
      </c>
      <c r="T35" s="124">
        <v>4</v>
      </c>
      <c r="U35" s="124">
        <v>10</v>
      </c>
      <c r="V35" s="124">
        <v>8</v>
      </c>
      <c r="W35" s="124">
        <v>4</v>
      </c>
      <c r="X35" s="124">
        <v>24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BY35" s="8"/>
      <c r="BZ35" s="8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s="7" customFormat="1" ht="15" customHeight="1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BY36" s="8"/>
      <c r="BZ36" s="8"/>
      <c r="CA36" s="9"/>
      <c r="CB36" s="9"/>
      <c r="CC36" s="9"/>
      <c r="CD36" s="9"/>
      <c r="CE36" s="9"/>
      <c r="CF36" s="9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s="7" customFormat="1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BY37" s="8"/>
      <c r="BZ37" s="8"/>
      <c r="CA37" s="9"/>
      <c r="CB37" s="9"/>
      <c r="CC37" s="9"/>
      <c r="CD37" s="9"/>
      <c r="CE37" s="9"/>
      <c r="CF37" s="9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s="7" customFormat="1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BY38" s="8"/>
      <c r="BZ38" s="8"/>
      <c r="CA38" s="9"/>
      <c r="CB38" s="9"/>
      <c r="CC38" s="9"/>
      <c r="CD38" s="9"/>
      <c r="CE38" s="9"/>
      <c r="CF38" s="9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s="7" customFormat="1" ht="15" customHeight="1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BY39" s="8"/>
      <c r="BZ39" s="8"/>
      <c r="CA39" s="9"/>
      <c r="CB39" s="9"/>
      <c r="CC39" s="9"/>
      <c r="CD39" s="9"/>
      <c r="CE39" s="9"/>
      <c r="CF39" s="9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s="7" customFormat="1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BY40" s="8"/>
      <c r="BZ40" s="8"/>
      <c r="CA40" s="9"/>
      <c r="CB40" s="9"/>
      <c r="CC40" s="9"/>
      <c r="CD40" s="9"/>
      <c r="CE40" s="9"/>
      <c r="CF40" s="9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s="7" customFormat="1" x14ac:dyDescent="0.25">
      <c r="A41" s="549"/>
      <c r="B41" s="543" t="s">
        <v>4</v>
      </c>
      <c r="C41" s="544"/>
      <c r="D41" s="142">
        <f>SUM(E41:X41)</f>
        <v>1354</v>
      </c>
      <c r="E41" s="143">
        <f>SUM(E11:E40)</f>
        <v>767</v>
      </c>
      <c r="F41" s="144">
        <f t="shared" ref="F41:AB41" si="6">SUM(F11:F40)</f>
        <v>166</v>
      </c>
      <c r="G41" s="144">
        <f t="shared" si="6"/>
        <v>182</v>
      </c>
      <c r="H41" s="144">
        <f t="shared" si="6"/>
        <v>70</v>
      </c>
      <c r="I41" s="145">
        <f t="shared" si="6"/>
        <v>0</v>
      </c>
      <c r="J41" s="146">
        <f t="shared" si="6"/>
        <v>0</v>
      </c>
      <c r="K41" s="144">
        <f t="shared" si="6"/>
        <v>3</v>
      </c>
      <c r="L41" s="144">
        <f t="shared" si="6"/>
        <v>13</v>
      </c>
      <c r="M41" s="147">
        <f t="shared" si="6"/>
        <v>16</v>
      </c>
      <c r="N41" s="147">
        <f t="shared" si="6"/>
        <v>12</v>
      </c>
      <c r="O41" s="147">
        <f t="shared" si="6"/>
        <v>11</v>
      </c>
      <c r="P41" s="147">
        <f t="shared" si="6"/>
        <v>8</v>
      </c>
      <c r="Q41" s="147">
        <f t="shared" si="6"/>
        <v>4</v>
      </c>
      <c r="R41" s="147">
        <f t="shared" si="6"/>
        <v>10</v>
      </c>
      <c r="S41" s="147">
        <f t="shared" si="6"/>
        <v>12</v>
      </c>
      <c r="T41" s="147">
        <f t="shared" si="6"/>
        <v>10</v>
      </c>
      <c r="U41" s="147">
        <f t="shared" si="6"/>
        <v>11</v>
      </c>
      <c r="V41" s="147">
        <f t="shared" si="6"/>
        <v>15</v>
      </c>
      <c r="W41" s="147">
        <f>SUM(W11:W40)</f>
        <v>8</v>
      </c>
      <c r="X41" s="147">
        <f t="shared" si="6"/>
        <v>36</v>
      </c>
      <c r="Y41" s="148">
        <f t="shared" si="6"/>
        <v>0</v>
      </c>
      <c r="Z41" s="149">
        <f t="shared" si="6"/>
        <v>15</v>
      </c>
      <c r="AA41" s="145">
        <f t="shared" si="6"/>
        <v>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BY41" s="8"/>
      <c r="BZ41" s="8"/>
      <c r="CA41" s="9"/>
      <c r="CB41" s="9"/>
      <c r="CC41" s="9"/>
      <c r="CD41" s="9"/>
      <c r="CE41" s="9"/>
      <c r="CF41" s="9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s="7" customFormat="1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BY42" s="8"/>
      <c r="BZ42" s="8"/>
      <c r="CA42" s="9"/>
      <c r="CB42" s="9"/>
      <c r="CC42" s="9"/>
      <c r="CD42" s="9"/>
      <c r="CE42" s="9"/>
      <c r="CF42" s="9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s="7" customFormat="1" ht="45.6" customHeight="1" x14ac:dyDescent="0.25">
      <c r="A43" s="545" t="s">
        <v>3</v>
      </c>
      <c r="B43" s="546"/>
      <c r="C43" s="480"/>
      <c r="D43" s="351" t="s">
        <v>4</v>
      </c>
      <c r="E43" s="16" t="s">
        <v>69</v>
      </c>
      <c r="F43" s="353" t="s">
        <v>70</v>
      </c>
      <c r="G43" s="353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BY43" s="8"/>
      <c r="BZ43" s="8"/>
      <c r="CA43" s="9"/>
      <c r="CB43" s="9"/>
      <c r="CC43" s="9"/>
      <c r="CD43" s="9"/>
      <c r="CE43" s="9"/>
      <c r="CF43" s="9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s="7" customFormat="1" ht="15" customHeight="1" x14ac:dyDescent="0.25">
      <c r="A44" s="547" t="s">
        <v>33</v>
      </c>
      <c r="B44" s="550" t="s">
        <v>34</v>
      </c>
      <c r="C44" s="551"/>
      <c r="D44" s="24">
        <f t="shared" ref="D44:D71" si="7">SUM(E44:H44)</f>
        <v>162</v>
      </c>
      <c r="E44" s="25">
        <v>107</v>
      </c>
      <c r="F44" s="26">
        <v>4</v>
      </c>
      <c r="G44" s="26"/>
      <c r="H44" s="156">
        <v>51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BY44" s="8"/>
      <c r="BZ44" s="8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s="7" customFormat="1" x14ac:dyDescent="0.25">
      <c r="A45" s="548"/>
      <c r="B45" s="472" t="s">
        <v>35</v>
      </c>
      <c r="C45" s="36" t="s">
        <v>36</v>
      </c>
      <c r="D45" s="24">
        <f t="shared" si="7"/>
        <v>44</v>
      </c>
      <c r="E45" s="38">
        <v>31</v>
      </c>
      <c r="F45" s="39">
        <v>6</v>
      </c>
      <c r="G45" s="39"/>
      <c r="H45" s="127">
        <v>7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BY45" s="8"/>
      <c r="BZ45" s="8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s="7" customFormat="1" x14ac:dyDescent="0.25">
      <c r="A46" s="548"/>
      <c r="B46" s="552"/>
      <c r="C46" s="357" t="s">
        <v>37</v>
      </c>
      <c r="D46" s="85">
        <f t="shared" si="7"/>
        <v>20</v>
      </c>
      <c r="E46" s="76">
        <v>16</v>
      </c>
      <c r="F46" s="77">
        <v>2</v>
      </c>
      <c r="G46" s="77"/>
      <c r="H46" s="79">
        <v>2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BY46" s="8"/>
      <c r="BZ46" s="8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s="7" customFormat="1" x14ac:dyDescent="0.25">
      <c r="A47" s="548"/>
      <c r="B47" s="552"/>
      <c r="C47" s="357" t="s">
        <v>38</v>
      </c>
      <c r="D47" s="48">
        <f t="shared" si="7"/>
        <v>19</v>
      </c>
      <c r="E47" s="76">
        <v>16</v>
      </c>
      <c r="F47" s="77">
        <v>2</v>
      </c>
      <c r="G47" s="77"/>
      <c r="H47" s="79">
        <v>1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BY47" s="8"/>
      <c r="BZ47" s="8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s="7" customFormat="1" x14ac:dyDescent="0.25">
      <c r="A48" s="548"/>
      <c r="B48" s="473"/>
      <c r="C48" s="162" t="s">
        <v>39</v>
      </c>
      <c r="D48" s="65">
        <f t="shared" si="7"/>
        <v>63</v>
      </c>
      <c r="E48" s="66">
        <v>63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BY48" s="8"/>
      <c r="BZ48" s="8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s="7" customFormat="1" x14ac:dyDescent="0.25">
      <c r="A49" s="548"/>
      <c r="B49" s="553" t="s">
        <v>40</v>
      </c>
      <c r="C49" s="554"/>
      <c r="D49" s="57">
        <f t="shared" si="7"/>
        <v>217</v>
      </c>
      <c r="E49" s="49">
        <v>160</v>
      </c>
      <c r="F49" s="50">
        <v>7</v>
      </c>
      <c r="G49" s="50"/>
      <c r="H49" s="73">
        <v>50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BY49" s="8"/>
      <c r="BZ49" s="8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s="7" customFormat="1" x14ac:dyDescent="0.25">
      <c r="A50" s="548"/>
      <c r="B50" s="555" t="s">
        <v>41</v>
      </c>
      <c r="C50" s="556"/>
      <c r="D50" s="85">
        <f t="shared" si="7"/>
        <v>199</v>
      </c>
      <c r="E50" s="76">
        <v>146</v>
      </c>
      <c r="F50" s="77">
        <v>5</v>
      </c>
      <c r="G50" s="77"/>
      <c r="H50" s="79">
        <v>48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BY50" s="8"/>
      <c r="BZ50" s="8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s="7" customFormat="1" x14ac:dyDescent="0.25">
      <c r="A51" s="548"/>
      <c r="B51" s="555" t="s">
        <v>42</v>
      </c>
      <c r="C51" s="556"/>
      <c r="D51" s="85">
        <f t="shared" si="7"/>
        <v>11</v>
      </c>
      <c r="E51" s="76">
        <v>6</v>
      </c>
      <c r="F51" s="77">
        <v>2</v>
      </c>
      <c r="G51" s="77"/>
      <c r="H51" s="79">
        <v>3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BY51" s="8"/>
      <c r="BZ51" s="8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s="7" customFormat="1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BY52" s="8"/>
      <c r="BZ52" s="8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s="7" customFormat="1" x14ac:dyDescent="0.25">
      <c r="A53" s="548"/>
      <c r="B53" s="555" t="s">
        <v>44</v>
      </c>
      <c r="C53" s="556"/>
      <c r="D53" s="85">
        <f t="shared" si="7"/>
        <v>18</v>
      </c>
      <c r="E53" s="76">
        <v>14</v>
      </c>
      <c r="F53" s="77"/>
      <c r="G53" s="77"/>
      <c r="H53" s="79">
        <v>4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BY53" s="8"/>
      <c r="BZ53" s="8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s="7" customFormat="1" ht="22.5" customHeight="1" x14ac:dyDescent="0.25">
      <c r="A54" s="548"/>
      <c r="B54" s="557" t="s">
        <v>45</v>
      </c>
      <c r="C54" s="558"/>
      <c r="D54" s="85">
        <f t="shared" si="7"/>
        <v>9</v>
      </c>
      <c r="E54" s="123">
        <v>6</v>
      </c>
      <c r="F54" s="88">
        <v>3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BY54" s="8"/>
      <c r="BZ54" s="8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s="7" customFormat="1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BY55" s="8"/>
      <c r="BZ55" s="8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s="7" customFormat="1" ht="15" customHeight="1" x14ac:dyDescent="0.25">
      <c r="A56" s="548"/>
      <c r="B56" s="524" t="s">
        <v>47</v>
      </c>
      <c r="C56" s="94" t="s">
        <v>48</v>
      </c>
      <c r="D56" s="37">
        <f t="shared" si="7"/>
        <v>48</v>
      </c>
      <c r="E56" s="42">
        <v>36</v>
      </c>
      <c r="F56" s="39">
        <v>4</v>
      </c>
      <c r="G56" s="39"/>
      <c r="H56" s="127">
        <v>8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BY56" s="8"/>
      <c r="BZ56" s="8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s="7" customFormat="1" x14ac:dyDescent="0.25">
      <c r="A57" s="548"/>
      <c r="B57" s="525"/>
      <c r="C57" s="354" t="s">
        <v>49</v>
      </c>
      <c r="D57" s="48">
        <f t="shared" si="7"/>
        <v>79</v>
      </c>
      <c r="E57" s="78">
        <v>51</v>
      </c>
      <c r="F57" s="77">
        <v>4</v>
      </c>
      <c r="G57" s="77"/>
      <c r="H57" s="79">
        <v>24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BY57" s="8"/>
      <c r="BZ57" s="8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s="7" customFormat="1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BY58" s="8"/>
      <c r="BZ58" s="8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s="7" customFormat="1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BY59" s="8"/>
      <c r="BZ59" s="8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s="7" customFormat="1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BY60" s="8"/>
      <c r="BZ60" s="8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s="7" customFormat="1" x14ac:dyDescent="0.25">
      <c r="A61" s="548"/>
      <c r="B61" s="526"/>
      <c r="C61" s="105" t="s">
        <v>50</v>
      </c>
      <c r="D61" s="106">
        <f t="shared" si="7"/>
        <v>36</v>
      </c>
      <c r="E61" s="107">
        <v>30</v>
      </c>
      <c r="F61" s="120">
        <v>3</v>
      </c>
      <c r="G61" s="120"/>
      <c r="H61" s="136">
        <v>3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BY61" s="8"/>
      <c r="BZ61" s="8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s="7" customFormat="1" x14ac:dyDescent="0.25">
      <c r="A62" s="548"/>
      <c r="B62" s="530" t="s">
        <v>54</v>
      </c>
      <c r="C62" s="531"/>
      <c r="D62" s="85">
        <f t="shared" si="7"/>
        <v>361</v>
      </c>
      <c r="E62" s="76">
        <v>186</v>
      </c>
      <c r="F62" s="77">
        <v>25</v>
      </c>
      <c r="G62" s="77"/>
      <c r="H62" s="79">
        <v>150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BY62" s="8"/>
      <c r="BZ62" s="8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s="7" customFormat="1" ht="15" customHeight="1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BY63" s="8"/>
      <c r="BZ63" s="8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s="7" customFormat="1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BY64" s="8"/>
      <c r="BZ64" s="8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s="7" customFormat="1" ht="15" customHeight="1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BY65" s="8"/>
      <c r="BZ65" s="8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s="7" customFormat="1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BY66" s="8"/>
      <c r="BZ66" s="8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s="7" customFormat="1" ht="15" customHeight="1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BY67" s="8"/>
      <c r="BZ67" s="8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s="7" customFormat="1" x14ac:dyDescent="0.25">
      <c r="A68" s="548"/>
      <c r="B68" s="522" t="s">
        <v>61</v>
      </c>
      <c r="C68" s="523"/>
      <c r="D68" s="85">
        <f t="shared" si="7"/>
        <v>286</v>
      </c>
      <c r="E68" s="123">
        <v>96</v>
      </c>
      <c r="F68" s="88">
        <v>68</v>
      </c>
      <c r="G68" s="88">
        <v>68</v>
      </c>
      <c r="H68" s="124">
        <v>54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BY68" s="8"/>
      <c r="BZ68" s="8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s="7" customFormat="1" ht="15" customHeight="1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BY69" s="8"/>
      <c r="BZ69" s="8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s="7" customFormat="1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BY70" s="8"/>
      <c r="BZ70" s="8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s="7" customFormat="1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BY71" s="8"/>
      <c r="BZ71" s="8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s="7" customFormat="1" ht="15" customHeight="1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BY72" s="8"/>
      <c r="BZ72" s="8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s="7" customFormat="1" ht="15" customHeight="1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BY73" s="8"/>
      <c r="BZ73" s="8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s="7" customFormat="1" x14ac:dyDescent="0.25">
      <c r="A74" s="549"/>
      <c r="B74" s="510" t="s">
        <v>4</v>
      </c>
      <c r="C74" s="512"/>
      <c r="D74" s="142">
        <f>SUM(E74:H74)</f>
        <v>1572</v>
      </c>
      <c r="E74" s="143">
        <f>SUM(E44:E73)</f>
        <v>964</v>
      </c>
      <c r="F74" s="146">
        <f t="shared" ref="F74:I74" si="11">SUM(F44:F73)</f>
        <v>135</v>
      </c>
      <c r="G74" s="146">
        <f t="shared" si="11"/>
        <v>68</v>
      </c>
      <c r="H74" s="171">
        <f t="shared" si="11"/>
        <v>405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BY74" s="8"/>
      <c r="BZ74" s="8"/>
      <c r="CA74" s="9"/>
      <c r="CB74" s="9"/>
      <c r="CC74" s="9"/>
      <c r="CD74" s="9"/>
      <c r="CE74" s="9"/>
      <c r="CF74" s="9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s="7" customFormat="1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BY75" s="8"/>
      <c r="BZ75" s="8"/>
      <c r="CA75" s="9"/>
      <c r="CB75" s="9"/>
      <c r="CC75" s="9"/>
      <c r="CD75" s="9"/>
      <c r="CE75" s="9"/>
      <c r="CF75" s="9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s="7" customFormat="1" ht="36" customHeight="1" x14ac:dyDescent="0.25">
      <c r="A76" s="485" t="s">
        <v>76</v>
      </c>
      <c r="B76" s="485"/>
      <c r="C76" s="485"/>
      <c r="D76" s="355" t="s">
        <v>77</v>
      </c>
      <c r="E76" s="352" t="s">
        <v>78</v>
      </c>
      <c r="F76" s="353" t="s">
        <v>79</v>
      </c>
      <c r="G76" s="353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BY76" s="8"/>
      <c r="BZ76" s="8"/>
      <c r="CA76" s="9"/>
      <c r="CB76" s="9"/>
      <c r="CC76" s="9"/>
      <c r="CD76" s="9"/>
      <c r="CE76" s="9"/>
      <c r="CF76" s="9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s="7" customFormat="1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BY77" s="8"/>
      <c r="BZ77" s="8"/>
      <c r="CA77" s="9"/>
      <c r="CB77" s="9"/>
      <c r="CC77" s="9"/>
      <c r="CD77" s="9"/>
      <c r="CE77" s="9"/>
      <c r="CF77" s="9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s="7" customFormat="1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BY78" s="8"/>
      <c r="BZ78" s="8"/>
      <c r="CA78" s="9"/>
      <c r="CB78" s="9"/>
      <c r="CC78" s="9"/>
      <c r="CD78" s="9"/>
      <c r="CE78" s="9"/>
      <c r="CF78" s="9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s="7" customFormat="1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BY79" s="8"/>
      <c r="BZ79" s="8"/>
      <c r="CA79" s="9"/>
      <c r="CB79" s="9"/>
      <c r="CC79" s="9"/>
      <c r="CD79" s="9"/>
      <c r="CE79" s="9"/>
      <c r="CF79" s="9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s="7" customFormat="1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BY80" s="8"/>
      <c r="BZ80" s="8"/>
      <c r="CA80" s="9"/>
      <c r="CB80" s="9"/>
      <c r="CC80" s="9"/>
      <c r="CD80" s="9"/>
      <c r="CE80" s="9"/>
      <c r="CF80" s="9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s="7" customFormat="1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BY81" s="8"/>
      <c r="BZ81" s="8"/>
      <c r="CA81" s="9"/>
      <c r="CB81" s="9"/>
      <c r="CC81" s="9"/>
      <c r="CD81" s="9"/>
      <c r="CE81" s="9"/>
      <c r="CF81" s="9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s="7" customFormat="1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BY82" s="8"/>
      <c r="BZ82" s="8"/>
      <c r="CA82" s="9"/>
      <c r="CB82" s="9"/>
      <c r="CC82" s="9"/>
      <c r="CD82" s="9"/>
      <c r="CE82" s="9"/>
      <c r="CF82" s="9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s="7" customFormat="1" ht="26.45" customHeight="1" x14ac:dyDescent="0.25">
      <c r="A83" s="500" t="s">
        <v>87</v>
      </c>
      <c r="B83" s="513"/>
      <c r="C83" s="514"/>
      <c r="D83" s="351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BY83" s="8"/>
      <c r="BZ83" s="8"/>
      <c r="CA83" s="9"/>
      <c r="CB83" s="9"/>
      <c r="CC83" s="9"/>
      <c r="CD83" s="9"/>
      <c r="CE83" s="9"/>
      <c r="CF83" s="9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s="7" customFormat="1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BY84" s="8"/>
      <c r="BZ84" s="8"/>
      <c r="CA84" s="9"/>
      <c r="CB84" s="9"/>
      <c r="CC84" s="9"/>
      <c r="CD84" s="9"/>
      <c r="CE84" s="9"/>
      <c r="CF84" s="9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s="7" customFormat="1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BY85" s="8"/>
      <c r="BZ85" s="8"/>
      <c r="CA85" s="9"/>
      <c r="CB85" s="9"/>
      <c r="CC85" s="9"/>
      <c r="CD85" s="9"/>
      <c r="CE85" s="9"/>
      <c r="CF85" s="9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s="7" customFormat="1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s="7" customFormat="1" ht="31.9" customHeight="1" x14ac:dyDescent="0.25">
      <c r="A87" s="191" t="s">
        <v>92</v>
      </c>
      <c r="B87" s="191"/>
      <c r="C87" s="192"/>
      <c r="D87" s="193"/>
      <c r="E87" s="194"/>
      <c r="BY87" s="8"/>
      <c r="BZ87" s="8"/>
      <c r="CA87" s="9"/>
      <c r="CB87" s="9"/>
      <c r="CC87" s="9"/>
      <c r="CD87" s="9"/>
      <c r="CE87" s="9"/>
      <c r="CF87" s="9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s="7" customFormat="1" ht="15" customHeight="1" x14ac:dyDescent="0.25">
      <c r="A88" s="499" t="s">
        <v>93</v>
      </c>
      <c r="B88" s="499"/>
      <c r="C88" s="499"/>
      <c r="D88" s="500" t="s">
        <v>94</v>
      </c>
      <c r="E88" s="480" t="s">
        <v>95</v>
      </c>
      <c r="BY88" s="8"/>
      <c r="BZ88" s="8"/>
      <c r="CA88" s="9"/>
      <c r="CB88" s="9"/>
      <c r="CC88" s="9"/>
      <c r="CD88" s="9"/>
      <c r="CE88" s="9"/>
      <c r="CF88" s="9"/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s="7" customFormat="1" ht="18.75" customHeight="1" x14ac:dyDescent="0.25">
      <c r="A89" s="499"/>
      <c r="B89" s="499"/>
      <c r="C89" s="499"/>
      <c r="D89" s="500"/>
      <c r="E89" s="480"/>
      <c r="BY89" s="8"/>
      <c r="BZ89" s="8"/>
      <c r="CA89" s="9"/>
      <c r="CB89" s="9"/>
      <c r="CC89" s="9"/>
      <c r="CD89" s="9"/>
      <c r="CE89" s="9"/>
      <c r="CF89" s="9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s="7" customFormat="1" ht="15" customHeight="1" x14ac:dyDescent="0.25">
      <c r="A90" s="490" t="s">
        <v>96</v>
      </c>
      <c r="B90" s="491"/>
      <c r="C90" s="492"/>
      <c r="D90" s="195"/>
      <c r="E90" s="196"/>
      <c r="BY90" s="8"/>
      <c r="BZ90" s="8"/>
      <c r="CA90" s="9"/>
      <c r="CB90" s="9"/>
      <c r="CC90" s="9"/>
      <c r="CD90" s="9"/>
      <c r="CE90" s="9"/>
      <c r="CF90" s="9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s="7" customFormat="1" x14ac:dyDescent="0.25">
      <c r="A91" s="493" t="s">
        <v>97</v>
      </c>
      <c r="B91" s="494"/>
      <c r="C91" s="495"/>
      <c r="D91" s="197"/>
      <c r="E91" s="198"/>
      <c r="BY91" s="8"/>
      <c r="BZ91" s="8"/>
      <c r="CA91" s="9"/>
      <c r="CB91" s="9"/>
      <c r="CC91" s="9"/>
      <c r="CD91" s="9"/>
      <c r="CE91" s="9"/>
      <c r="CF91" s="9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s="7" customFormat="1" x14ac:dyDescent="0.25">
      <c r="A92" s="496" t="s">
        <v>98</v>
      </c>
      <c r="B92" s="497"/>
      <c r="C92" s="498"/>
      <c r="D92" s="199"/>
      <c r="E92" s="200"/>
      <c r="BY92" s="8"/>
      <c r="BZ92" s="8"/>
      <c r="CA92" s="9"/>
      <c r="CB92" s="9"/>
      <c r="CC92" s="9"/>
      <c r="CD92" s="9"/>
      <c r="CE92" s="9"/>
      <c r="CF92" s="9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s="7" customFormat="1" ht="31.9" customHeight="1" x14ac:dyDescent="0.25">
      <c r="A93" s="191" t="s">
        <v>99</v>
      </c>
      <c r="B93" s="191"/>
      <c r="C93" s="192"/>
      <c r="D93" s="193"/>
      <c r="E93" s="194"/>
      <c r="BY93" s="8"/>
      <c r="BZ93" s="8"/>
      <c r="CA93" s="9"/>
      <c r="CB93" s="9"/>
      <c r="CC93" s="9"/>
      <c r="CD93" s="9"/>
      <c r="CE93" s="9"/>
      <c r="CF93" s="9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s="7" customFormat="1" ht="15" customHeight="1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BY94" s="8"/>
      <c r="BZ94" s="8"/>
      <c r="CA94" s="9"/>
      <c r="CB94" s="9"/>
      <c r="CC94" s="9"/>
      <c r="CD94" s="9"/>
      <c r="CE94" s="9"/>
      <c r="CF94" s="9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s="7" customFormat="1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BY95" s="8"/>
      <c r="BZ95" s="8"/>
      <c r="CA95" s="9"/>
      <c r="CB95" s="9"/>
      <c r="CC95" s="9"/>
      <c r="CD95" s="9"/>
      <c r="CE95" s="9"/>
      <c r="CF95" s="9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s="7" customFormat="1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BY96" s="8"/>
      <c r="BZ96" s="8"/>
      <c r="CA96" s="45" t="str">
        <f>IF(CG96=1," * No olvide agregar la columna Gestantes y/o Post Parto (Digite Cero si no tiene). ","")</f>
        <v/>
      </c>
      <c r="CB96" s="9"/>
      <c r="CC96" s="9"/>
      <c r="CD96" s="9"/>
      <c r="CE96" s="9"/>
      <c r="CF96" s="9"/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s="7" customFormat="1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BY97" s="8"/>
      <c r="BZ97" s="8"/>
      <c r="CA97" s="45" t="str">
        <f t="shared" ref="CA97:CA98" si="14">IF(CG97=1," * No olvide agregar la columna Gestantes y/o Post Parto (Digite Cero si no tiene). ","")</f>
        <v/>
      </c>
      <c r="CB97" s="9"/>
      <c r="CC97" s="9"/>
      <c r="CD97" s="9"/>
      <c r="CE97" s="9"/>
      <c r="CF97" s="9"/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s="7" customFormat="1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BY98" s="8"/>
      <c r="BZ98" s="8"/>
      <c r="CA98" s="45" t="str">
        <f t="shared" si="14"/>
        <v/>
      </c>
      <c r="CB98" s="9"/>
      <c r="CC98" s="9"/>
      <c r="CD98" s="9"/>
      <c r="CE98" s="9"/>
      <c r="CF98" s="9"/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s="7" customFormat="1" ht="31.9" customHeight="1" x14ac:dyDescent="0.25">
      <c r="A99" s="201" t="s">
        <v>109</v>
      </c>
      <c r="B99" s="192"/>
      <c r="C99" s="192"/>
      <c r="D99" s="193"/>
      <c r="H99" s="233"/>
      <c r="BY99" s="8"/>
      <c r="BZ99" s="8"/>
      <c r="CA99" s="9"/>
      <c r="CB99" s="9"/>
      <c r="CC99" s="9"/>
      <c r="CD99" s="9"/>
      <c r="CE99" s="9"/>
      <c r="CF99" s="9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s="7" customFormat="1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BY100" s="8"/>
      <c r="BZ100" s="8"/>
      <c r="CA100" s="9"/>
      <c r="CB100" s="9"/>
      <c r="CC100" s="9"/>
      <c r="CD100" s="9"/>
      <c r="CE100" s="9"/>
      <c r="CF100" s="9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s="7" customFormat="1" ht="20.45" customHeight="1" x14ac:dyDescent="0.25">
      <c r="A101" s="483"/>
      <c r="B101" s="483"/>
      <c r="C101" s="484"/>
      <c r="D101" s="485"/>
      <c r="E101" s="352" t="s">
        <v>113</v>
      </c>
      <c r="F101" s="234" t="s">
        <v>114</v>
      </c>
      <c r="G101" s="353" t="s">
        <v>115</v>
      </c>
      <c r="H101" s="353" t="s">
        <v>116</v>
      </c>
      <c r="I101" s="356" t="s">
        <v>117</v>
      </c>
      <c r="J101" s="19" t="s">
        <v>118</v>
      </c>
      <c r="K101" s="352" t="s">
        <v>119</v>
      </c>
      <c r="L101" s="350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BY101" s="8"/>
      <c r="BZ101" s="8"/>
      <c r="CA101" s="9"/>
      <c r="CB101" s="9"/>
      <c r="CC101" s="9"/>
      <c r="CD101" s="9"/>
      <c r="CE101" s="9"/>
      <c r="CF101" s="9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s="7" customFormat="1" ht="15" customHeight="1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BY102" s="8"/>
      <c r="BZ102" s="8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s="7" customFormat="1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BY103" s="8"/>
      <c r="BZ103" s="8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s="7" customFormat="1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BY104" s="8"/>
      <c r="BZ104" s="8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s="7" customFormat="1" ht="15" customHeight="1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BY105" s="8"/>
      <c r="BZ105" s="8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s="7" customFormat="1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BY106" s="8"/>
      <c r="BZ106" s="8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s="7" customFormat="1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BY107" s="8"/>
      <c r="BZ107" s="8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s="7" customFormat="1" ht="15" customHeight="1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BY108" s="8"/>
      <c r="BZ108" s="8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s="7" customFormat="1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BY109" s="8"/>
      <c r="BZ109" s="8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s="7" customFormat="1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BY110" s="8"/>
      <c r="BZ110" s="8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s="7" customFormat="1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BY111" s="8"/>
      <c r="BZ111" s="8"/>
      <c r="CA111" s="9"/>
      <c r="CB111" s="9"/>
      <c r="CC111" s="9"/>
      <c r="CD111" s="9"/>
      <c r="CE111" s="9"/>
      <c r="CF111" s="9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s="7" customFormat="1" ht="29.25" customHeight="1" x14ac:dyDescent="0.25">
      <c r="A112" s="349" t="s">
        <v>128</v>
      </c>
      <c r="B112" s="346" t="s">
        <v>129</v>
      </c>
      <c r="C112" s="346" t="s">
        <v>130</v>
      </c>
      <c r="D112" s="346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BY112" s="8"/>
      <c r="BZ112" s="8"/>
      <c r="CA112" s="9"/>
      <c r="CB112" s="9"/>
      <c r="CC112" s="9"/>
      <c r="CD112" s="9"/>
      <c r="CE112" s="9"/>
      <c r="CF112" s="9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s="7" customFormat="1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BY113" s="8"/>
      <c r="BZ113" s="8"/>
      <c r="CA113" s="9"/>
      <c r="CB113" s="9"/>
      <c r="CC113" s="9"/>
      <c r="CD113" s="9"/>
      <c r="CE113" s="9"/>
      <c r="CF113" s="9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s="7" customFormat="1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BY114" s="8"/>
      <c r="BZ114" s="8"/>
      <c r="CA114" s="9"/>
      <c r="CB114" s="9"/>
      <c r="CC114" s="9"/>
      <c r="CD114" s="9"/>
      <c r="CE114" s="9"/>
      <c r="CF114" s="9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s="7" customFormat="1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BY115" s="8"/>
      <c r="BZ115" s="8"/>
      <c r="CA115" s="9"/>
      <c r="CB115" s="9"/>
      <c r="CC115" s="9"/>
      <c r="CD115" s="9"/>
      <c r="CE115" s="9"/>
      <c r="CF115" s="9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s="7" customFormat="1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348" t="s">
        <v>142</v>
      </c>
      <c r="BY116" s="8"/>
      <c r="BZ116" s="8"/>
      <c r="CA116" s="9"/>
      <c r="CB116" s="9"/>
      <c r="CC116" s="9"/>
      <c r="CD116" s="9"/>
      <c r="CE116" s="9"/>
      <c r="CF116" s="9"/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s="7" customFormat="1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BY117" s="8"/>
      <c r="BZ117" s="8"/>
      <c r="CA117" s="9"/>
      <c r="CB117" s="9"/>
      <c r="CC117" s="9"/>
      <c r="CD117" s="9"/>
      <c r="CE117" s="9"/>
      <c r="CF117" s="9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s="7" customFormat="1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BY118" s="8"/>
      <c r="BZ118" s="8"/>
      <c r="CA118" s="9"/>
      <c r="CB118" s="9"/>
      <c r="CC118" s="9"/>
      <c r="CD118" s="9"/>
      <c r="CE118" s="9"/>
      <c r="CF118" s="9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s="7" customFormat="1" ht="27.75" customHeight="1" x14ac:dyDescent="0.25">
      <c r="A119" s="201" t="s">
        <v>145</v>
      </c>
      <c r="BY119" s="8"/>
      <c r="BZ119" s="8"/>
      <c r="CA119" s="9"/>
      <c r="CB119" s="9"/>
      <c r="CC119" s="9"/>
      <c r="CD119" s="9"/>
      <c r="CE119" s="9"/>
      <c r="CF119" s="9"/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s="7" customFormat="1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BY120" s="8"/>
      <c r="BZ120" s="8"/>
      <c r="CA120" s="9"/>
      <c r="CB120" s="9"/>
      <c r="CC120" s="9"/>
      <c r="CD120" s="9"/>
      <c r="CE120" s="9"/>
      <c r="CF120" s="9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s="7" customFormat="1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348" t="s">
        <v>158</v>
      </c>
      <c r="BY121" s="8"/>
      <c r="BZ121" s="8"/>
      <c r="CA121" s="9"/>
      <c r="CB121" s="9"/>
      <c r="CC121" s="9"/>
      <c r="CD121" s="9"/>
      <c r="CE121" s="9"/>
      <c r="CF121" s="9"/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s="7" customFormat="1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BY122" s="8"/>
      <c r="BZ122" s="8"/>
      <c r="CA122" s="9"/>
      <c r="CB122" s="9"/>
      <c r="CC122" s="9"/>
      <c r="CD122" s="9"/>
      <c r="CE122" s="9"/>
      <c r="CF122" s="9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s="7" customFormat="1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BY123" s="8"/>
      <c r="BZ123" s="8"/>
      <c r="CA123" s="9"/>
      <c r="CB123" s="9"/>
      <c r="CC123" s="9"/>
      <c r="CD123" s="9"/>
      <c r="CE123" s="9"/>
      <c r="CF123" s="9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s="7" customFormat="1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BY124" s="8"/>
      <c r="BZ124" s="8"/>
      <c r="CA124" s="9"/>
      <c r="CB124" s="9"/>
      <c r="CC124" s="9"/>
      <c r="CD124" s="9"/>
      <c r="CE124" s="9"/>
      <c r="CF124" s="9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s="7" customFormat="1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BY125" s="8"/>
      <c r="BZ125" s="8"/>
      <c r="CA125" s="9"/>
      <c r="CB125" s="9"/>
      <c r="CC125" s="9"/>
      <c r="CD125" s="9"/>
      <c r="CE125" s="9"/>
      <c r="CF125" s="9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s="7" customFormat="1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47" t="s">
        <v>173</v>
      </c>
      <c r="BY126" s="8"/>
      <c r="BZ126" s="8"/>
      <c r="CA126" s="9"/>
      <c r="CB126" s="9"/>
      <c r="CC126" s="9"/>
      <c r="CD126" s="9"/>
      <c r="CE126" s="9"/>
      <c r="CF126" s="9"/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s="7" customFormat="1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BY127" s="8"/>
      <c r="BZ127" s="8"/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s="7" customFormat="1" ht="24.75" customHeight="1" x14ac:dyDescent="0.25">
      <c r="A128" s="201" t="s">
        <v>175</v>
      </c>
      <c r="B128" s="277"/>
      <c r="BY128" s="8"/>
      <c r="BZ128" s="8"/>
      <c r="CA128" s="9"/>
      <c r="CB128" s="9"/>
      <c r="CC128" s="9"/>
      <c r="CD128" s="9"/>
      <c r="CE128" s="9"/>
      <c r="CF128" s="9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104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</row>
    <row r="130" spans="1:104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348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</row>
    <row r="131" spans="1:104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</row>
    <row r="195" spans="1:104" ht="14.25" customHeight="1" x14ac:dyDescent="0.25"/>
    <row r="196" spans="1:104" s="282" customFormat="1" ht="15" hidden="1" customHeight="1" x14ac:dyDescent="0.25">
      <c r="A196" s="282">
        <f>SUM(D41,D74,D81,D84:D86,D90:E92,D96:E97,D102:L110)</f>
        <v>2926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00000000-0002-0000-0600-000000000000}"/>
    <dataValidation type="whole" operator="greaterThanOrEqual" allowBlank="1" showInputMessage="1" showErrorMessage="1" error="Valor no Permitido" sqref="A9:AC131" xr:uid="{00000000-0002-0000-0600-000001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",[8]NOMBRE!B2," - ","( ",[8]NOMBRE!C2,[8]NOMBRE!D2,[8]NOMBRE!E2,[8]NOMBRE!F2,[8]NOMBRE!G2,"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",[8]NOMBRE!B6," - ","( ",[8]NOMBRE!C6,[8]NOMBRE!D6," )")</f>
        <v>MES: JULIO - ( 07 )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",[8]NOMBRE!B7)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59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368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171</v>
      </c>
      <c r="E11" s="25">
        <v>65</v>
      </c>
      <c r="F11" s="26">
        <v>44</v>
      </c>
      <c r="G11" s="26">
        <v>62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62</v>
      </c>
      <c r="E12" s="38">
        <v>6</v>
      </c>
      <c r="F12" s="39">
        <v>2</v>
      </c>
      <c r="G12" s="39">
        <v>4</v>
      </c>
      <c r="H12" s="39">
        <v>10</v>
      </c>
      <c r="I12" s="40"/>
      <c r="J12" s="39"/>
      <c r="K12" s="39">
        <v>2</v>
      </c>
      <c r="L12" s="39">
        <v>3</v>
      </c>
      <c r="M12" s="39">
        <v>11</v>
      </c>
      <c r="N12" s="39">
        <v>5</v>
      </c>
      <c r="O12" s="39">
        <v>9</v>
      </c>
      <c r="P12" s="39">
        <v>4</v>
      </c>
      <c r="Q12" s="39">
        <v>4</v>
      </c>
      <c r="R12" s="39"/>
      <c r="S12" s="39"/>
      <c r="T12" s="39"/>
      <c r="U12" s="39"/>
      <c r="V12" s="39">
        <v>1</v>
      </c>
      <c r="W12" s="39">
        <v>1</v>
      </c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361" t="s">
        <v>37</v>
      </c>
      <c r="D13" s="48">
        <f>SUM(E13:X13)</f>
        <v>34</v>
      </c>
      <c r="E13" s="49">
        <v>3</v>
      </c>
      <c r="F13" s="50">
        <v>3</v>
      </c>
      <c r="G13" s="50">
        <v>3</v>
      </c>
      <c r="H13" s="50">
        <v>5</v>
      </c>
      <c r="I13" s="51"/>
      <c r="J13" s="50"/>
      <c r="K13" s="50"/>
      <c r="L13" s="50">
        <v>1</v>
      </c>
      <c r="M13" s="50">
        <v>1</v>
      </c>
      <c r="N13" s="50">
        <v>1</v>
      </c>
      <c r="O13" s="50"/>
      <c r="P13" s="50">
        <v>2</v>
      </c>
      <c r="Q13" s="50"/>
      <c r="R13" s="50"/>
      <c r="S13" s="50">
        <v>5</v>
      </c>
      <c r="T13" s="50">
        <v>2</v>
      </c>
      <c r="U13" s="50">
        <v>4</v>
      </c>
      <c r="V13" s="50">
        <v>1</v>
      </c>
      <c r="W13" s="50"/>
      <c r="X13" s="52">
        <v>3</v>
      </c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29</v>
      </c>
      <c r="E14" s="58">
        <v>8</v>
      </c>
      <c r="F14" s="59"/>
      <c r="G14" s="59"/>
      <c r="H14" s="59"/>
      <c r="I14" s="60"/>
      <c r="J14" s="59"/>
      <c r="K14" s="59"/>
      <c r="L14" s="59"/>
      <c r="M14" s="59"/>
      <c r="N14" s="59"/>
      <c r="O14" s="59">
        <v>1</v>
      </c>
      <c r="P14" s="59"/>
      <c r="Q14" s="59">
        <v>1</v>
      </c>
      <c r="R14" s="59">
        <v>5</v>
      </c>
      <c r="S14" s="59">
        <v>2</v>
      </c>
      <c r="T14" s="59">
        <v>3</v>
      </c>
      <c r="U14" s="59">
        <v>1</v>
      </c>
      <c r="V14" s="59">
        <v>1</v>
      </c>
      <c r="W14" s="59">
        <v>1</v>
      </c>
      <c r="X14" s="61">
        <v>6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22</v>
      </c>
      <c r="E15" s="66">
        <v>10</v>
      </c>
      <c r="F15" s="67">
        <v>2</v>
      </c>
      <c r="G15" s="67">
        <v>2</v>
      </c>
      <c r="H15" s="67"/>
      <c r="I15" s="68"/>
      <c r="J15" s="67"/>
      <c r="K15" s="67"/>
      <c r="L15" s="67"/>
      <c r="M15" s="67"/>
      <c r="N15" s="67">
        <v>1</v>
      </c>
      <c r="O15" s="67"/>
      <c r="P15" s="67">
        <v>2</v>
      </c>
      <c r="Q15" s="67"/>
      <c r="R15" s="67">
        <v>1</v>
      </c>
      <c r="S15" s="67"/>
      <c r="T15" s="67">
        <v>1</v>
      </c>
      <c r="U15" s="67">
        <v>1</v>
      </c>
      <c r="V15" s="67">
        <v>1</v>
      </c>
      <c r="W15" s="67">
        <v>1</v>
      </c>
      <c r="X15" s="69"/>
      <c r="Y15" s="70"/>
      <c r="Z15" s="69"/>
      <c r="AA15" s="71"/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182</v>
      </c>
      <c r="E16" s="49">
        <v>101</v>
      </c>
      <c r="F16" s="50">
        <v>35</v>
      </c>
      <c r="G16" s="50">
        <v>30</v>
      </c>
      <c r="H16" s="50">
        <v>16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143</v>
      </c>
      <c r="E17" s="76">
        <v>44</v>
      </c>
      <c r="F17" s="77">
        <v>42</v>
      </c>
      <c r="G17" s="77">
        <v>45</v>
      </c>
      <c r="H17" s="77">
        <v>12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9</v>
      </c>
      <c r="E18" s="76">
        <v>1</v>
      </c>
      <c r="F18" s="77">
        <v>2</v>
      </c>
      <c r="G18" s="77">
        <v>3</v>
      </c>
      <c r="H18" s="77">
        <v>3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12</v>
      </c>
      <c r="E20" s="76">
        <v>12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20</v>
      </c>
      <c r="E21" s="81"/>
      <c r="F21" s="82"/>
      <c r="G21" s="82"/>
      <c r="H21" s="82"/>
      <c r="I21" s="83"/>
      <c r="J21" s="78"/>
      <c r="K21" s="77">
        <v>1</v>
      </c>
      <c r="L21" s="77">
        <v>3</v>
      </c>
      <c r="M21" s="77">
        <v>7</v>
      </c>
      <c r="N21" s="77">
        <v>7</v>
      </c>
      <c r="O21" s="77">
        <v>2</v>
      </c>
      <c r="P21" s="77"/>
      <c r="Q21" s="77"/>
      <c r="R21" s="77"/>
      <c r="S21" s="77"/>
      <c r="T21" s="84"/>
      <c r="U21" s="84"/>
      <c r="V21" s="84"/>
      <c r="W21" s="84"/>
      <c r="X21" s="84"/>
      <c r="Y21" s="80"/>
      <c r="Z21" s="52">
        <v>20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23</v>
      </c>
      <c r="E23" s="38">
        <v>23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363" t="s">
        <v>49</v>
      </c>
      <c r="D24" s="85">
        <f>SUM(E24:G24)</f>
        <v>32</v>
      </c>
      <c r="E24" s="76">
        <v>32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20</v>
      </c>
      <c r="E28" s="107">
        <v>12</v>
      </c>
      <c r="F28" s="120">
        <v>4</v>
      </c>
      <c r="G28" s="120">
        <v>4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267</v>
      </c>
      <c r="E29" s="76">
        <v>178</v>
      </c>
      <c r="F29" s="77">
        <v>42</v>
      </c>
      <c r="G29" s="77">
        <v>32</v>
      </c>
      <c r="H29" s="77">
        <v>15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391</v>
      </c>
      <c r="E35" s="123">
        <v>261</v>
      </c>
      <c r="F35" s="88"/>
      <c r="G35" s="88"/>
      <c r="H35" s="88"/>
      <c r="I35" s="89"/>
      <c r="J35" s="90"/>
      <c r="K35" s="88"/>
      <c r="L35" s="88">
        <v>2</v>
      </c>
      <c r="M35" s="124"/>
      <c r="N35" s="124"/>
      <c r="O35" s="124">
        <v>6</v>
      </c>
      <c r="P35" s="124">
        <v>7</v>
      </c>
      <c r="Q35" s="124">
        <v>2</v>
      </c>
      <c r="R35" s="124">
        <v>8</v>
      </c>
      <c r="S35" s="124">
        <v>2</v>
      </c>
      <c r="T35" s="124">
        <v>10</v>
      </c>
      <c r="U35" s="124">
        <v>13</v>
      </c>
      <c r="V35" s="124">
        <v>16</v>
      </c>
      <c r="W35" s="124">
        <v>16</v>
      </c>
      <c r="X35" s="124">
        <v>48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1417</v>
      </c>
      <c r="E41" s="143">
        <f>SUM(E11:E40)</f>
        <v>756</v>
      </c>
      <c r="F41" s="144">
        <f t="shared" ref="F41:AB41" si="6">SUM(F11:F40)</f>
        <v>176</v>
      </c>
      <c r="G41" s="144">
        <f t="shared" si="6"/>
        <v>185</v>
      </c>
      <c r="H41" s="144">
        <f t="shared" si="6"/>
        <v>61</v>
      </c>
      <c r="I41" s="145">
        <f t="shared" si="6"/>
        <v>0</v>
      </c>
      <c r="J41" s="146">
        <f t="shared" si="6"/>
        <v>0</v>
      </c>
      <c r="K41" s="144">
        <f t="shared" si="6"/>
        <v>3</v>
      </c>
      <c r="L41" s="144">
        <f t="shared" si="6"/>
        <v>9</v>
      </c>
      <c r="M41" s="147">
        <f t="shared" si="6"/>
        <v>19</v>
      </c>
      <c r="N41" s="147">
        <f t="shared" si="6"/>
        <v>14</v>
      </c>
      <c r="O41" s="147">
        <f t="shared" si="6"/>
        <v>18</v>
      </c>
      <c r="P41" s="147">
        <f t="shared" si="6"/>
        <v>15</v>
      </c>
      <c r="Q41" s="147">
        <f t="shared" si="6"/>
        <v>7</v>
      </c>
      <c r="R41" s="147">
        <f t="shared" si="6"/>
        <v>14</v>
      </c>
      <c r="S41" s="147">
        <f t="shared" si="6"/>
        <v>9</v>
      </c>
      <c r="T41" s="147">
        <f t="shared" si="6"/>
        <v>16</v>
      </c>
      <c r="U41" s="147">
        <f t="shared" si="6"/>
        <v>19</v>
      </c>
      <c r="V41" s="147">
        <f t="shared" si="6"/>
        <v>20</v>
      </c>
      <c r="W41" s="147">
        <f>SUM(W11:W40)</f>
        <v>19</v>
      </c>
      <c r="X41" s="147">
        <f t="shared" si="6"/>
        <v>57</v>
      </c>
      <c r="Y41" s="148">
        <f t="shared" si="6"/>
        <v>0</v>
      </c>
      <c r="Z41" s="149">
        <f t="shared" si="6"/>
        <v>20</v>
      </c>
      <c r="AA41" s="145">
        <f t="shared" si="6"/>
        <v>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362" t="s">
        <v>4</v>
      </c>
      <c r="E43" s="16" t="s">
        <v>69</v>
      </c>
      <c r="F43" s="368" t="s">
        <v>70</v>
      </c>
      <c r="G43" s="368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171</v>
      </c>
      <c r="E44" s="25">
        <v>113</v>
      </c>
      <c r="F44" s="26">
        <v>5</v>
      </c>
      <c r="G44" s="26"/>
      <c r="H44" s="156">
        <v>53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71</v>
      </c>
      <c r="E45" s="38">
        <v>61</v>
      </c>
      <c r="F45" s="39">
        <v>4</v>
      </c>
      <c r="G45" s="39"/>
      <c r="H45" s="127">
        <v>6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361" t="s">
        <v>37</v>
      </c>
      <c r="D46" s="85">
        <f t="shared" si="7"/>
        <v>34</v>
      </c>
      <c r="E46" s="76">
        <v>28</v>
      </c>
      <c r="F46" s="77">
        <v>3</v>
      </c>
      <c r="G46" s="77"/>
      <c r="H46" s="79">
        <v>3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361" t="s">
        <v>38</v>
      </c>
      <c r="D47" s="48">
        <f t="shared" si="7"/>
        <v>29</v>
      </c>
      <c r="E47" s="76">
        <v>25</v>
      </c>
      <c r="F47" s="77">
        <v>2</v>
      </c>
      <c r="G47" s="77"/>
      <c r="H47" s="79">
        <v>2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22</v>
      </c>
      <c r="E48" s="66">
        <v>22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209</v>
      </c>
      <c r="E49" s="49">
        <v>158</v>
      </c>
      <c r="F49" s="50">
        <v>6</v>
      </c>
      <c r="G49" s="50"/>
      <c r="H49" s="73">
        <v>45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194</v>
      </c>
      <c r="E50" s="76">
        <v>144</v>
      </c>
      <c r="F50" s="77">
        <v>4</v>
      </c>
      <c r="G50" s="77"/>
      <c r="H50" s="79">
        <v>46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9</v>
      </c>
      <c r="E51" s="76">
        <v>5</v>
      </c>
      <c r="F51" s="77">
        <v>2</v>
      </c>
      <c r="G51" s="77"/>
      <c r="H51" s="79">
        <v>2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14</v>
      </c>
      <c r="E53" s="76">
        <v>12</v>
      </c>
      <c r="F53" s="77"/>
      <c r="G53" s="77"/>
      <c r="H53" s="79">
        <v>2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11</v>
      </c>
      <c r="E54" s="123">
        <v>5</v>
      </c>
      <c r="F54" s="88">
        <v>6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48</v>
      </c>
      <c r="E56" s="42">
        <v>38</v>
      </c>
      <c r="F56" s="39">
        <v>4</v>
      </c>
      <c r="G56" s="39"/>
      <c r="H56" s="127">
        <v>6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363" t="s">
        <v>49</v>
      </c>
      <c r="D57" s="48">
        <f t="shared" si="7"/>
        <v>81</v>
      </c>
      <c r="E57" s="78">
        <v>53</v>
      </c>
      <c r="F57" s="77">
        <v>5</v>
      </c>
      <c r="G57" s="77"/>
      <c r="H57" s="79">
        <v>23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40</v>
      </c>
      <c r="E61" s="107">
        <v>31</v>
      </c>
      <c r="F61" s="120">
        <v>4</v>
      </c>
      <c r="G61" s="120"/>
      <c r="H61" s="136">
        <v>5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387</v>
      </c>
      <c r="E62" s="76">
        <v>178</v>
      </c>
      <c r="F62" s="77">
        <v>26</v>
      </c>
      <c r="G62" s="77"/>
      <c r="H62" s="79">
        <v>183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349</v>
      </c>
      <c r="E68" s="123">
        <v>97</v>
      </c>
      <c r="F68" s="88"/>
      <c r="G68" s="88">
        <v>126</v>
      </c>
      <c r="H68" s="124">
        <v>126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1669</v>
      </c>
      <c r="E74" s="143">
        <f>SUM(E44:E73)</f>
        <v>970</v>
      </c>
      <c r="F74" s="146">
        <f t="shared" ref="F74:I74" si="11">SUM(F44:F73)</f>
        <v>71</v>
      </c>
      <c r="G74" s="146">
        <f t="shared" si="11"/>
        <v>126</v>
      </c>
      <c r="H74" s="171">
        <f t="shared" si="11"/>
        <v>502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364" t="s">
        <v>77</v>
      </c>
      <c r="E76" s="367" t="s">
        <v>78</v>
      </c>
      <c r="F76" s="368" t="s">
        <v>79</v>
      </c>
      <c r="G76" s="368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362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367" t="s">
        <v>113</v>
      </c>
      <c r="F101" s="234" t="s">
        <v>114</v>
      </c>
      <c r="G101" s="368" t="s">
        <v>115</v>
      </c>
      <c r="H101" s="368" t="s">
        <v>116</v>
      </c>
      <c r="I101" s="365" t="s">
        <v>117</v>
      </c>
      <c r="J101" s="19" t="s">
        <v>118</v>
      </c>
      <c r="K101" s="367" t="s">
        <v>119</v>
      </c>
      <c r="L101" s="366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360" t="s">
        <v>128</v>
      </c>
      <c r="B112" s="370" t="s">
        <v>129</v>
      </c>
      <c r="C112" s="370" t="s">
        <v>130</v>
      </c>
      <c r="D112" s="370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369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369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71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369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3086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2BBA14A7-282E-43B7-9736-0580705D2819}"/>
    <dataValidation type="whole" operator="greaterThanOrEqual" allowBlank="1" showInputMessage="1" showErrorMessage="1" error="Valor no Permitido" sqref="A9:AC131" xr:uid="{A4AC08C2-8B0A-4032-999E-5075CE9275D0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",[9]NOMBRE!B2," - ","( ",[9]NOMBRE!C2,[9]NOMBRE!D2,[9]NOMBRE!E2,[9]NOMBRE!F2,[9]NOMBRE!G2,"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",[9]NOMBRE!B6," - ","( ",[9]NOMBRE!C6,[9]NOMBRE!D6," )")</f>
        <v>MES: AGOSTO - ( 08 )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",[9]NOMBRE!B7)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84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379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186</v>
      </c>
      <c r="E11" s="25">
        <v>67</v>
      </c>
      <c r="F11" s="26">
        <v>59</v>
      </c>
      <c r="G11" s="26">
        <v>60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43</v>
      </c>
      <c r="E12" s="38">
        <v>4</v>
      </c>
      <c r="F12" s="39">
        <v>4</v>
      </c>
      <c r="G12" s="39">
        <v>5</v>
      </c>
      <c r="H12" s="39">
        <v>8</v>
      </c>
      <c r="I12" s="40"/>
      <c r="J12" s="39"/>
      <c r="K12" s="39"/>
      <c r="L12" s="39"/>
      <c r="M12" s="39">
        <v>1</v>
      </c>
      <c r="N12" s="39"/>
      <c r="O12" s="39">
        <v>1</v>
      </c>
      <c r="P12" s="39">
        <v>2</v>
      </c>
      <c r="Q12" s="39">
        <v>3</v>
      </c>
      <c r="R12" s="39">
        <v>1</v>
      </c>
      <c r="S12" s="39">
        <v>2</v>
      </c>
      <c r="T12" s="39">
        <v>6</v>
      </c>
      <c r="U12" s="39"/>
      <c r="V12" s="39">
        <v>1</v>
      </c>
      <c r="W12" s="39">
        <v>1</v>
      </c>
      <c r="X12" s="41">
        <v>4</v>
      </c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383" t="s">
        <v>37</v>
      </c>
      <c r="D13" s="48">
        <f>SUM(E13:X13)</f>
        <v>23</v>
      </c>
      <c r="E13" s="49">
        <v>3</v>
      </c>
      <c r="F13" s="50">
        <v>4</v>
      </c>
      <c r="G13" s="50">
        <v>2</v>
      </c>
      <c r="H13" s="50">
        <v>5</v>
      </c>
      <c r="I13" s="51"/>
      <c r="J13" s="50"/>
      <c r="K13" s="50"/>
      <c r="L13" s="50"/>
      <c r="M13" s="50">
        <v>1</v>
      </c>
      <c r="N13" s="50"/>
      <c r="O13" s="50">
        <v>1</v>
      </c>
      <c r="P13" s="50">
        <v>1</v>
      </c>
      <c r="Q13" s="50">
        <v>1</v>
      </c>
      <c r="R13" s="50">
        <v>1</v>
      </c>
      <c r="S13" s="50"/>
      <c r="T13" s="50">
        <v>1</v>
      </c>
      <c r="U13" s="50">
        <v>3</v>
      </c>
      <c r="V13" s="50"/>
      <c r="W13" s="50"/>
      <c r="X13" s="52"/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30</v>
      </c>
      <c r="E14" s="58">
        <v>8</v>
      </c>
      <c r="F14" s="59"/>
      <c r="G14" s="59"/>
      <c r="H14" s="59"/>
      <c r="I14" s="60"/>
      <c r="J14" s="59"/>
      <c r="K14" s="59"/>
      <c r="L14" s="59"/>
      <c r="M14" s="59"/>
      <c r="N14" s="59"/>
      <c r="O14" s="59"/>
      <c r="P14" s="59">
        <v>1</v>
      </c>
      <c r="Q14" s="59">
        <v>1</v>
      </c>
      <c r="R14" s="59">
        <v>1</v>
      </c>
      <c r="S14" s="59">
        <v>5</v>
      </c>
      <c r="T14" s="59">
        <v>3</v>
      </c>
      <c r="U14" s="59">
        <v>1</v>
      </c>
      <c r="V14" s="59">
        <v>1</v>
      </c>
      <c r="W14" s="59">
        <v>2</v>
      </c>
      <c r="X14" s="61">
        <v>7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67</v>
      </c>
      <c r="E15" s="66">
        <v>15</v>
      </c>
      <c r="F15" s="67">
        <v>3</v>
      </c>
      <c r="G15" s="67">
        <v>1</v>
      </c>
      <c r="H15" s="67"/>
      <c r="I15" s="68"/>
      <c r="J15" s="67"/>
      <c r="K15" s="67">
        <v>2</v>
      </c>
      <c r="L15" s="67">
        <v>5</v>
      </c>
      <c r="M15" s="67">
        <v>4</v>
      </c>
      <c r="N15" s="67">
        <v>8</v>
      </c>
      <c r="O15" s="67">
        <v>8</v>
      </c>
      <c r="P15" s="67">
        <v>3</v>
      </c>
      <c r="Q15" s="67">
        <v>3</v>
      </c>
      <c r="R15" s="67">
        <v>4</v>
      </c>
      <c r="S15" s="67">
        <v>2</v>
      </c>
      <c r="T15" s="67">
        <v>2</v>
      </c>
      <c r="U15" s="67">
        <v>2</v>
      </c>
      <c r="V15" s="67">
        <v>2</v>
      </c>
      <c r="W15" s="67">
        <v>2</v>
      </c>
      <c r="X15" s="69">
        <v>1</v>
      </c>
      <c r="Y15" s="70"/>
      <c r="Z15" s="69"/>
      <c r="AA15" s="71">
        <v>5</v>
      </c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182</v>
      </c>
      <c r="E16" s="49">
        <v>103</v>
      </c>
      <c r="F16" s="50">
        <v>37</v>
      </c>
      <c r="G16" s="50">
        <v>28</v>
      </c>
      <c r="H16" s="50">
        <v>14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155</v>
      </c>
      <c r="E17" s="76">
        <v>46</v>
      </c>
      <c r="F17" s="77">
        <v>43</v>
      </c>
      <c r="G17" s="77">
        <v>52</v>
      </c>
      <c r="H17" s="77">
        <v>14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12</v>
      </c>
      <c r="E18" s="76">
        <v>2</v>
      </c>
      <c r="F18" s="77">
        <v>3</v>
      </c>
      <c r="G18" s="77">
        <v>3</v>
      </c>
      <c r="H18" s="77">
        <v>4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19</v>
      </c>
      <c r="E20" s="76">
        <v>19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23</v>
      </c>
      <c r="E21" s="81"/>
      <c r="F21" s="82"/>
      <c r="G21" s="82"/>
      <c r="H21" s="82"/>
      <c r="I21" s="83"/>
      <c r="J21" s="78"/>
      <c r="K21" s="77">
        <v>2</v>
      </c>
      <c r="L21" s="77">
        <v>4</v>
      </c>
      <c r="M21" s="77">
        <v>5</v>
      </c>
      <c r="N21" s="77">
        <v>6</v>
      </c>
      <c r="O21" s="77">
        <v>5</v>
      </c>
      <c r="P21" s="77">
        <v>1</v>
      </c>
      <c r="Q21" s="77"/>
      <c r="R21" s="77"/>
      <c r="S21" s="77"/>
      <c r="T21" s="84"/>
      <c r="U21" s="84"/>
      <c r="V21" s="84"/>
      <c r="W21" s="84"/>
      <c r="X21" s="84"/>
      <c r="Y21" s="80"/>
      <c r="Z21" s="52">
        <v>23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25</v>
      </c>
      <c r="E23" s="38">
        <v>25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380" t="s">
        <v>49</v>
      </c>
      <c r="D24" s="85">
        <f>SUM(E24:G24)</f>
        <v>34</v>
      </c>
      <c r="E24" s="76">
        <v>34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21</v>
      </c>
      <c r="E28" s="107">
        <v>13</v>
      </c>
      <c r="F28" s="120">
        <v>5</v>
      </c>
      <c r="G28" s="120">
        <v>3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278</v>
      </c>
      <c r="E29" s="76">
        <v>190</v>
      </c>
      <c r="F29" s="77">
        <v>44</v>
      </c>
      <c r="G29" s="77">
        <v>30</v>
      </c>
      <c r="H29" s="77">
        <v>14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379</v>
      </c>
      <c r="E35" s="123">
        <v>277</v>
      </c>
      <c r="F35" s="88"/>
      <c r="G35" s="88"/>
      <c r="H35" s="88"/>
      <c r="I35" s="89"/>
      <c r="J35" s="90"/>
      <c r="K35" s="88">
        <v>2</v>
      </c>
      <c r="L35" s="88"/>
      <c r="M35" s="124"/>
      <c r="N35" s="124">
        <v>2</v>
      </c>
      <c r="O35" s="124">
        <v>4</v>
      </c>
      <c r="P35" s="124">
        <v>2</v>
      </c>
      <c r="Q35" s="124">
        <v>2</v>
      </c>
      <c r="R35" s="124">
        <v>4</v>
      </c>
      <c r="S35" s="124">
        <v>6</v>
      </c>
      <c r="T35" s="124">
        <v>8</v>
      </c>
      <c r="U35" s="124">
        <v>10</v>
      </c>
      <c r="V35" s="124">
        <v>12</v>
      </c>
      <c r="W35" s="124">
        <v>12</v>
      </c>
      <c r="X35" s="124">
        <v>38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1477</v>
      </c>
      <c r="E41" s="143">
        <f>SUM(E11:E40)</f>
        <v>806</v>
      </c>
      <c r="F41" s="144">
        <f t="shared" ref="F41:AB41" si="6">SUM(F11:F40)</f>
        <v>202</v>
      </c>
      <c r="G41" s="144">
        <f t="shared" si="6"/>
        <v>184</v>
      </c>
      <c r="H41" s="144">
        <f t="shared" si="6"/>
        <v>59</v>
      </c>
      <c r="I41" s="145">
        <f t="shared" si="6"/>
        <v>0</v>
      </c>
      <c r="J41" s="146">
        <f t="shared" si="6"/>
        <v>0</v>
      </c>
      <c r="K41" s="144">
        <f t="shared" si="6"/>
        <v>6</v>
      </c>
      <c r="L41" s="144">
        <f t="shared" si="6"/>
        <v>9</v>
      </c>
      <c r="M41" s="147">
        <f t="shared" si="6"/>
        <v>11</v>
      </c>
      <c r="N41" s="147">
        <f t="shared" si="6"/>
        <v>16</v>
      </c>
      <c r="O41" s="147">
        <f t="shared" si="6"/>
        <v>19</v>
      </c>
      <c r="P41" s="147">
        <f t="shared" si="6"/>
        <v>10</v>
      </c>
      <c r="Q41" s="147">
        <f t="shared" si="6"/>
        <v>10</v>
      </c>
      <c r="R41" s="147">
        <f t="shared" si="6"/>
        <v>11</v>
      </c>
      <c r="S41" s="147">
        <f t="shared" si="6"/>
        <v>15</v>
      </c>
      <c r="T41" s="147">
        <f t="shared" si="6"/>
        <v>20</v>
      </c>
      <c r="U41" s="147">
        <f t="shared" si="6"/>
        <v>16</v>
      </c>
      <c r="V41" s="147">
        <f t="shared" si="6"/>
        <v>16</v>
      </c>
      <c r="W41" s="147">
        <f>SUM(W11:W40)</f>
        <v>17</v>
      </c>
      <c r="X41" s="147">
        <f t="shared" si="6"/>
        <v>50</v>
      </c>
      <c r="Y41" s="148">
        <f t="shared" si="6"/>
        <v>0</v>
      </c>
      <c r="Z41" s="149">
        <f t="shared" si="6"/>
        <v>23</v>
      </c>
      <c r="AA41" s="145">
        <f t="shared" si="6"/>
        <v>5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377" t="s">
        <v>4</v>
      </c>
      <c r="E43" s="16" t="s">
        <v>69</v>
      </c>
      <c r="F43" s="379" t="s">
        <v>70</v>
      </c>
      <c r="G43" s="379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172</v>
      </c>
      <c r="E44" s="25">
        <v>117</v>
      </c>
      <c r="F44" s="26">
        <v>7</v>
      </c>
      <c r="G44" s="26"/>
      <c r="H44" s="156">
        <v>48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56</v>
      </c>
      <c r="E45" s="38">
        <v>44</v>
      </c>
      <c r="F45" s="39">
        <v>4</v>
      </c>
      <c r="G45" s="39"/>
      <c r="H45" s="127">
        <v>8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383" t="s">
        <v>37</v>
      </c>
      <c r="D46" s="85">
        <f t="shared" si="7"/>
        <v>20</v>
      </c>
      <c r="E46" s="76">
        <v>15</v>
      </c>
      <c r="F46" s="77">
        <v>2</v>
      </c>
      <c r="G46" s="77"/>
      <c r="H46" s="79">
        <v>3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383" t="s">
        <v>38</v>
      </c>
      <c r="D47" s="48">
        <f t="shared" si="7"/>
        <v>30</v>
      </c>
      <c r="E47" s="76">
        <v>26</v>
      </c>
      <c r="F47" s="77">
        <v>2</v>
      </c>
      <c r="G47" s="77"/>
      <c r="H47" s="79">
        <v>2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67</v>
      </c>
      <c r="E48" s="66">
        <v>67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221</v>
      </c>
      <c r="E49" s="49">
        <v>162</v>
      </c>
      <c r="F49" s="50">
        <v>8</v>
      </c>
      <c r="G49" s="50"/>
      <c r="H49" s="73">
        <v>51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206</v>
      </c>
      <c r="E50" s="76">
        <v>151</v>
      </c>
      <c r="F50" s="77">
        <v>5</v>
      </c>
      <c r="G50" s="77"/>
      <c r="H50" s="79">
        <v>50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12</v>
      </c>
      <c r="E51" s="76">
        <v>6</v>
      </c>
      <c r="F51" s="77">
        <v>3</v>
      </c>
      <c r="G51" s="77"/>
      <c r="H51" s="79">
        <v>3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12</v>
      </c>
      <c r="E53" s="76">
        <v>10</v>
      </c>
      <c r="F53" s="77"/>
      <c r="G53" s="77"/>
      <c r="H53" s="79">
        <v>2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10</v>
      </c>
      <c r="E54" s="123">
        <v>4</v>
      </c>
      <c r="F54" s="88">
        <v>6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42</v>
      </c>
      <c r="E56" s="42">
        <v>36</v>
      </c>
      <c r="F56" s="39">
        <v>2</v>
      </c>
      <c r="G56" s="39"/>
      <c r="H56" s="127">
        <v>4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380" t="s">
        <v>49</v>
      </c>
      <c r="D57" s="48">
        <f t="shared" si="7"/>
        <v>79</v>
      </c>
      <c r="E57" s="78">
        <v>55</v>
      </c>
      <c r="F57" s="77">
        <v>4</v>
      </c>
      <c r="G57" s="77"/>
      <c r="H57" s="79">
        <v>20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38</v>
      </c>
      <c r="E61" s="107">
        <v>30</v>
      </c>
      <c r="F61" s="120">
        <v>4</v>
      </c>
      <c r="G61" s="120"/>
      <c r="H61" s="136">
        <v>4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305</v>
      </c>
      <c r="E62" s="76">
        <v>158</v>
      </c>
      <c r="F62" s="77">
        <v>24</v>
      </c>
      <c r="G62" s="77"/>
      <c r="H62" s="79">
        <v>123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357</v>
      </c>
      <c r="E68" s="123">
        <v>101</v>
      </c>
      <c r="F68" s="88">
        <v>52</v>
      </c>
      <c r="G68" s="88">
        <v>102</v>
      </c>
      <c r="H68" s="124">
        <v>102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1627</v>
      </c>
      <c r="E74" s="143">
        <f>SUM(E44:E73)</f>
        <v>982</v>
      </c>
      <c r="F74" s="146">
        <f t="shared" ref="F74:I74" si="11">SUM(F44:F73)</f>
        <v>123</v>
      </c>
      <c r="G74" s="146">
        <f t="shared" si="11"/>
        <v>102</v>
      </c>
      <c r="H74" s="171">
        <f t="shared" si="11"/>
        <v>420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381" t="s">
        <v>77</v>
      </c>
      <c r="E76" s="378" t="s">
        <v>78</v>
      </c>
      <c r="F76" s="379" t="s">
        <v>79</v>
      </c>
      <c r="G76" s="379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377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378" t="s">
        <v>113</v>
      </c>
      <c r="F101" s="234" t="s">
        <v>114</v>
      </c>
      <c r="G101" s="379" t="s">
        <v>115</v>
      </c>
      <c r="H101" s="379" t="s">
        <v>116</v>
      </c>
      <c r="I101" s="382" t="s">
        <v>117</v>
      </c>
      <c r="J101" s="19" t="s">
        <v>118</v>
      </c>
      <c r="K101" s="378" t="s">
        <v>119</v>
      </c>
      <c r="L101" s="376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375" t="s">
        <v>128</v>
      </c>
      <c r="B112" s="372" t="s">
        <v>129</v>
      </c>
      <c r="C112" s="372" t="s">
        <v>130</v>
      </c>
      <c r="D112" s="372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374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374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73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374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3104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DAEE2160-0DAD-4BDA-984E-691185AABB48}"/>
    <dataValidation type="whole" operator="greaterThanOrEqual" allowBlank="1" showInputMessage="1" showErrorMessage="1" error="Valor no Permitido" sqref="A9:AC131" xr:uid="{E11E5AB9-3F34-4C03-92A0-E90990A44A8E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",[10]NOMBRE!B6," - ","( ",[10]NOMBRE!C6,[10]NOMBRE!D6," )")</f>
        <v>MES: SEPTIEMBRE - ( 09 )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",[10]NOMBRE!B7)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394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177</v>
      </c>
      <c r="E11" s="25">
        <v>64</v>
      </c>
      <c r="F11" s="26">
        <v>55</v>
      </c>
      <c r="G11" s="26">
        <v>58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35</v>
      </c>
      <c r="E12" s="38">
        <v>3</v>
      </c>
      <c r="F12" s="39">
        <v>5</v>
      </c>
      <c r="G12" s="39">
        <v>4</v>
      </c>
      <c r="H12" s="39">
        <v>6</v>
      </c>
      <c r="I12" s="40">
        <v>8</v>
      </c>
      <c r="J12" s="39"/>
      <c r="K12" s="39"/>
      <c r="L12" s="39"/>
      <c r="M12" s="39"/>
      <c r="N12" s="39"/>
      <c r="O12" s="39">
        <v>1</v>
      </c>
      <c r="P12" s="39"/>
      <c r="Q12" s="39"/>
      <c r="R12" s="39">
        <v>1</v>
      </c>
      <c r="S12" s="39">
        <v>2</v>
      </c>
      <c r="T12" s="39">
        <v>2</v>
      </c>
      <c r="U12" s="39"/>
      <c r="V12" s="39">
        <v>1</v>
      </c>
      <c r="W12" s="39">
        <v>1</v>
      </c>
      <c r="X12" s="41">
        <v>1</v>
      </c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387" t="s">
        <v>37</v>
      </c>
      <c r="D13" s="48">
        <f>SUM(E13:X13)</f>
        <v>19</v>
      </c>
      <c r="E13" s="49">
        <v>2</v>
      </c>
      <c r="F13" s="50">
        <v>2</v>
      </c>
      <c r="G13" s="50">
        <v>3</v>
      </c>
      <c r="H13" s="50">
        <v>4</v>
      </c>
      <c r="I13" s="51"/>
      <c r="J13" s="50"/>
      <c r="K13" s="50"/>
      <c r="L13" s="50">
        <v>1</v>
      </c>
      <c r="M13" s="50"/>
      <c r="N13" s="50"/>
      <c r="O13" s="50"/>
      <c r="P13" s="50">
        <v>2</v>
      </c>
      <c r="Q13" s="50">
        <v>1</v>
      </c>
      <c r="R13" s="50">
        <v>2</v>
      </c>
      <c r="S13" s="50"/>
      <c r="T13" s="50">
        <v>2</v>
      </c>
      <c r="U13" s="50"/>
      <c r="V13" s="50"/>
      <c r="W13" s="50"/>
      <c r="X13" s="52"/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13</v>
      </c>
      <c r="E14" s="58"/>
      <c r="F14" s="59"/>
      <c r="G14" s="59"/>
      <c r="H14" s="59"/>
      <c r="I14" s="60"/>
      <c r="J14" s="59"/>
      <c r="K14" s="59"/>
      <c r="L14" s="59"/>
      <c r="M14" s="59"/>
      <c r="N14" s="59"/>
      <c r="O14" s="59"/>
      <c r="P14" s="59"/>
      <c r="Q14" s="59"/>
      <c r="R14" s="59">
        <v>2</v>
      </c>
      <c r="S14" s="59">
        <v>2</v>
      </c>
      <c r="T14" s="59">
        <v>1</v>
      </c>
      <c r="U14" s="59">
        <v>3</v>
      </c>
      <c r="V14" s="59"/>
      <c r="W14" s="59"/>
      <c r="X14" s="61">
        <v>5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43</v>
      </c>
      <c r="E15" s="66">
        <v>15</v>
      </c>
      <c r="F15" s="67"/>
      <c r="G15" s="67"/>
      <c r="H15" s="67"/>
      <c r="I15" s="68"/>
      <c r="J15" s="67"/>
      <c r="K15" s="67">
        <v>2</v>
      </c>
      <c r="L15" s="67">
        <v>2</v>
      </c>
      <c r="M15" s="67">
        <v>5</v>
      </c>
      <c r="N15" s="67">
        <v>5</v>
      </c>
      <c r="O15" s="67">
        <v>3</v>
      </c>
      <c r="P15" s="67">
        <v>1</v>
      </c>
      <c r="Q15" s="67">
        <v>3</v>
      </c>
      <c r="R15" s="67">
        <v>1</v>
      </c>
      <c r="S15" s="67">
        <v>1</v>
      </c>
      <c r="T15" s="67">
        <v>2</v>
      </c>
      <c r="U15" s="67">
        <v>1</v>
      </c>
      <c r="V15" s="67"/>
      <c r="W15" s="67"/>
      <c r="X15" s="69">
        <v>2</v>
      </c>
      <c r="Y15" s="70"/>
      <c r="Z15" s="69">
        <v>13</v>
      </c>
      <c r="AA15" s="71">
        <v>8</v>
      </c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179</v>
      </c>
      <c r="E16" s="49">
        <v>100</v>
      </c>
      <c r="F16" s="50">
        <v>35</v>
      </c>
      <c r="G16" s="50">
        <v>29</v>
      </c>
      <c r="H16" s="50">
        <v>15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150</v>
      </c>
      <c r="E17" s="76">
        <v>44</v>
      </c>
      <c r="F17" s="77">
        <v>42</v>
      </c>
      <c r="G17" s="77">
        <v>50</v>
      </c>
      <c r="H17" s="77">
        <v>14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9</v>
      </c>
      <c r="E18" s="76">
        <v>2</v>
      </c>
      <c r="F18" s="77">
        <v>2</v>
      </c>
      <c r="G18" s="77">
        <v>2</v>
      </c>
      <c r="H18" s="77">
        <v>3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22</v>
      </c>
      <c r="E20" s="76">
        <v>22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6</v>
      </c>
      <c r="E21" s="81"/>
      <c r="F21" s="82"/>
      <c r="G21" s="82"/>
      <c r="H21" s="82"/>
      <c r="I21" s="83"/>
      <c r="J21" s="78">
        <v>0</v>
      </c>
      <c r="K21" s="77">
        <v>1</v>
      </c>
      <c r="L21" s="77">
        <v>0</v>
      </c>
      <c r="M21" s="77">
        <v>1</v>
      </c>
      <c r="N21" s="77">
        <v>1</v>
      </c>
      <c r="O21" s="77">
        <v>2</v>
      </c>
      <c r="P21" s="77">
        <v>1</v>
      </c>
      <c r="Q21" s="77">
        <v>0</v>
      </c>
      <c r="R21" s="77"/>
      <c r="S21" s="77"/>
      <c r="T21" s="84"/>
      <c r="U21" s="84"/>
      <c r="V21" s="84"/>
      <c r="W21" s="84"/>
      <c r="X21" s="84"/>
      <c r="Y21" s="80"/>
      <c r="Z21" s="52">
        <v>6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22</v>
      </c>
      <c r="E23" s="38">
        <v>22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389" t="s">
        <v>49</v>
      </c>
      <c r="D24" s="85">
        <f>SUM(E24:G24)</f>
        <v>35</v>
      </c>
      <c r="E24" s="76">
        <v>35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20</v>
      </c>
      <c r="E28" s="107">
        <v>12</v>
      </c>
      <c r="F28" s="120">
        <v>4</v>
      </c>
      <c r="G28" s="120">
        <v>4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243</v>
      </c>
      <c r="E29" s="76">
        <v>182</v>
      </c>
      <c r="F29" s="77">
        <v>12</v>
      </c>
      <c r="G29" s="77">
        <v>28</v>
      </c>
      <c r="H29" s="77">
        <v>21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323</v>
      </c>
      <c r="E35" s="123">
        <v>242</v>
      </c>
      <c r="F35" s="88"/>
      <c r="G35" s="88"/>
      <c r="H35" s="88"/>
      <c r="I35" s="89"/>
      <c r="J35" s="90"/>
      <c r="K35" s="88">
        <v>2</v>
      </c>
      <c r="L35" s="88">
        <v>2</v>
      </c>
      <c r="M35" s="124">
        <v>0</v>
      </c>
      <c r="N35" s="124">
        <v>0</v>
      </c>
      <c r="O35" s="124">
        <v>6</v>
      </c>
      <c r="P35" s="124">
        <v>2</v>
      </c>
      <c r="Q35" s="124">
        <v>4</v>
      </c>
      <c r="R35" s="124">
        <v>2</v>
      </c>
      <c r="S35" s="124">
        <v>2</v>
      </c>
      <c r="T35" s="124">
        <v>3</v>
      </c>
      <c r="U35" s="124">
        <v>12</v>
      </c>
      <c r="V35" s="124">
        <v>6</v>
      </c>
      <c r="W35" s="124">
        <v>10</v>
      </c>
      <c r="X35" s="124">
        <v>30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1296</v>
      </c>
      <c r="E41" s="143">
        <f>SUM(E11:E40)</f>
        <v>745</v>
      </c>
      <c r="F41" s="144">
        <f t="shared" ref="F41:AB41" si="6">SUM(F11:F40)</f>
        <v>157</v>
      </c>
      <c r="G41" s="144">
        <f t="shared" si="6"/>
        <v>178</v>
      </c>
      <c r="H41" s="144">
        <f t="shared" si="6"/>
        <v>63</v>
      </c>
      <c r="I41" s="145">
        <f t="shared" si="6"/>
        <v>8</v>
      </c>
      <c r="J41" s="146">
        <f t="shared" si="6"/>
        <v>0</v>
      </c>
      <c r="K41" s="144">
        <f t="shared" si="6"/>
        <v>5</v>
      </c>
      <c r="L41" s="144">
        <f t="shared" si="6"/>
        <v>5</v>
      </c>
      <c r="M41" s="147">
        <f t="shared" si="6"/>
        <v>6</v>
      </c>
      <c r="N41" s="147">
        <f t="shared" si="6"/>
        <v>6</v>
      </c>
      <c r="O41" s="147">
        <f t="shared" si="6"/>
        <v>12</v>
      </c>
      <c r="P41" s="147">
        <f t="shared" si="6"/>
        <v>6</v>
      </c>
      <c r="Q41" s="147">
        <f t="shared" si="6"/>
        <v>8</v>
      </c>
      <c r="R41" s="147">
        <f t="shared" si="6"/>
        <v>8</v>
      </c>
      <c r="S41" s="147">
        <f t="shared" si="6"/>
        <v>7</v>
      </c>
      <c r="T41" s="147">
        <f t="shared" si="6"/>
        <v>10</v>
      </c>
      <c r="U41" s="147">
        <f t="shared" si="6"/>
        <v>16</v>
      </c>
      <c r="V41" s="147">
        <f t="shared" si="6"/>
        <v>7</v>
      </c>
      <c r="W41" s="147">
        <f>SUM(W11:W40)</f>
        <v>11</v>
      </c>
      <c r="X41" s="147">
        <f t="shared" si="6"/>
        <v>38</v>
      </c>
      <c r="Y41" s="148">
        <f t="shared" si="6"/>
        <v>0</v>
      </c>
      <c r="Z41" s="149">
        <f t="shared" si="6"/>
        <v>19</v>
      </c>
      <c r="AA41" s="145">
        <f t="shared" si="6"/>
        <v>8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388" t="s">
        <v>4</v>
      </c>
      <c r="E43" s="16" t="s">
        <v>69</v>
      </c>
      <c r="F43" s="394" t="s">
        <v>70</v>
      </c>
      <c r="G43" s="394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165</v>
      </c>
      <c r="E44" s="25">
        <v>114</v>
      </c>
      <c r="F44" s="26">
        <v>6</v>
      </c>
      <c r="G44" s="26"/>
      <c r="H44" s="156">
        <v>45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48</v>
      </c>
      <c r="E45" s="38">
        <v>37</v>
      </c>
      <c r="F45" s="39">
        <v>5</v>
      </c>
      <c r="G45" s="39"/>
      <c r="H45" s="127">
        <v>6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387" t="s">
        <v>37</v>
      </c>
      <c r="D46" s="85">
        <f t="shared" si="7"/>
        <v>18</v>
      </c>
      <c r="E46" s="76">
        <v>13</v>
      </c>
      <c r="F46" s="77">
        <v>3</v>
      </c>
      <c r="G46" s="77"/>
      <c r="H46" s="79">
        <v>2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387" t="s">
        <v>38</v>
      </c>
      <c r="D47" s="48">
        <f t="shared" si="7"/>
        <v>22</v>
      </c>
      <c r="E47" s="76">
        <v>18</v>
      </c>
      <c r="F47" s="77">
        <v>2</v>
      </c>
      <c r="G47" s="77"/>
      <c r="H47" s="79">
        <v>2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43</v>
      </c>
      <c r="E48" s="66">
        <v>43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209</v>
      </c>
      <c r="E49" s="49">
        <v>155</v>
      </c>
      <c r="F49" s="50">
        <v>6</v>
      </c>
      <c r="G49" s="50"/>
      <c r="H49" s="73">
        <v>48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202</v>
      </c>
      <c r="E50" s="76">
        <v>150</v>
      </c>
      <c r="F50" s="77">
        <v>4</v>
      </c>
      <c r="G50" s="77"/>
      <c r="H50" s="79">
        <v>48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9</v>
      </c>
      <c r="E51" s="76">
        <v>5</v>
      </c>
      <c r="F51" s="77">
        <v>2</v>
      </c>
      <c r="G51" s="77"/>
      <c r="H51" s="79">
        <v>2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15</v>
      </c>
      <c r="E53" s="76">
        <v>12</v>
      </c>
      <c r="F53" s="77"/>
      <c r="G53" s="77"/>
      <c r="H53" s="79">
        <v>3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4</v>
      </c>
      <c r="E54" s="123"/>
      <c r="F54" s="88">
        <v>4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41</v>
      </c>
      <c r="E56" s="42">
        <v>35</v>
      </c>
      <c r="F56" s="39">
        <v>3</v>
      </c>
      <c r="G56" s="39"/>
      <c r="H56" s="127">
        <v>3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389" t="s">
        <v>49</v>
      </c>
      <c r="D57" s="48">
        <f t="shared" si="7"/>
        <v>76</v>
      </c>
      <c r="E57" s="78">
        <v>54</v>
      </c>
      <c r="F57" s="77">
        <v>4</v>
      </c>
      <c r="G57" s="77"/>
      <c r="H57" s="79">
        <v>18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37</v>
      </c>
      <c r="E61" s="107">
        <v>28</v>
      </c>
      <c r="F61" s="120">
        <v>5</v>
      </c>
      <c r="G61" s="120"/>
      <c r="H61" s="136">
        <v>4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304</v>
      </c>
      <c r="E62" s="76">
        <v>157</v>
      </c>
      <c r="F62" s="77">
        <v>25</v>
      </c>
      <c r="G62" s="77"/>
      <c r="H62" s="79">
        <v>122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288</v>
      </c>
      <c r="E68" s="123">
        <v>76</v>
      </c>
      <c r="F68" s="88">
        <v>66</v>
      </c>
      <c r="G68" s="88">
        <v>80</v>
      </c>
      <c r="H68" s="124">
        <v>66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1481</v>
      </c>
      <c r="E74" s="143">
        <f>SUM(E44:E73)</f>
        <v>897</v>
      </c>
      <c r="F74" s="146">
        <f t="shared" ref="F74:I74" si="11">SUM(F44:F73)</f>
        <v>135</v>
      </c>
      <c r="G74" s="146">
        <f t="shared" si="11"/>
        <v>80</v>
      </c>
      <c r="H74" s="171">
        <f t="shared" si="11"/>
        <v>369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390" t="s">
        <v>77</v>
      </c>
      <c r="E76" s="393" t="s">
        <v>78</v>
      </c>
      <c r="F76" s="394" t="s">
        <v>79</v>
      </c>
      <c r="G76" s="394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388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393" t="s">
        <v>113</v>
      </c>
      <c r="F101" s="234" t="s">
        <v>114</v>
      </c>
      <c r="G101" s="394" t="s">
        <v>115</v>
      </c>
      <c r="H101" s="394" t="s">
        <v>116</v>
      </c>
      <c r="I101" s="391" t="s">
        <v>117</v>
      </c>
      <c r="J101" s="19" t="s">
        <v>118</v>
      </c>
      <c r="K101" s="393" t="s">
        <v>119</v>
      </c>
      <c r="L101" s="392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386" t="s">
        <v>128</v>
      </c>
      <c r="B112" s="396" t="s">
        <v>129</v>
      </c>
      <c r="C112" s="396" t="s">
        <v>130</v>
      </c>
      <c r="D112" s="396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395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395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97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395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2777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6AEF27DF-EE7D-4066-9CE7-81F603961111}"/>
    <dataValidation type="whole" operator="greaterThanOrEqual" allowBlank="1" showInputMessage="1" showErrorMessage="1" error="Valor no Permitido" sqref="A9:AC131" xr:uid="{969F3069-3BB7-4853-A5C0-DF13C6B28511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",[11]NOMBRE!B6," - ","( ",[11]NOMBRE!C6,[11]NOMBRE!D6," )")</f>
        <v>MES: OCTUBRE - ( 10 )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",[11]NOMBRE!B7)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410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405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188</v>
      </c>
      <c r="E11" s="25">
        <v>69</v>
      </c>
      <c r="F11" s="26">
        <v>57</v>
      </c>
      <c r="G11" s="26">
        <v>62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35</v>
      </c>
      <c r="E12" s="38">
        <v>3</v>
      </c>
      <c r="F12" s="39">
        <v>3</v>
      </c>
      <c r="G12" s="39">
        <v>6</v>
      </c>
      <c r="H12" s="39">
        <v>6</v>
      </c>
      <c r="I12" s="40">
        <v>5</v>
      </c>
      <c r="J12" s="39"/>
      <c r="K12" s="39"/>
      <c r="L12" s="39"/>
      <c r="M12" s="39"/>
      <c r="N12" s="39">
        <v>2</v>
      </c>
      <c r="O12" s="39"/>
      <c r="P12" s="39">
        <v>2</v>
      </c>
      <c r="Q12" s="39"/>
      <c r="R12" s="39"/>
      <c r="S12" s="39">
        <v>1</v>
      </c>
      <c r="T12" s="39">
        <v>1</v>
      </c>
      <c r="U12" s="39">
        <v>1</v>
      </c>
      <c r="V12" s="39">
        <v>3</v>
      </c>
      <c r="W12" s="39"/>
      <c r="X12" s="41">
        <v>2</v>
      </c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409" t="s">
        <v>37</v>
      </c>
      <c r="D13" s="48">
        <f>SUM(E13:X13)</f>
        <v>29</v>
      </c>
      <c r="E13" s="49">
        <v>2</v>
      </c>
      <c r="F13" s="50">
        <v>4</v>
      </c>
      <c r="G13" s="50">
        <v>4</v>
      </c>
      <c r="H13" s="50">
        <v>3</v>
      </c>
      <c r="I13" s="51"/>
      <c r="J13" s="50"/>
      <c r="K13" s="50"/>
      <c r="L13" s="50"/>
      <c r="M13" s="50">
        <v>1</v>
      </c>
      <c r="N13" s="50">
        <v>5</v>
      </c>
      <c r="O13" s="50">
        <v>2</v>
      </c>
      <c r="P13" s="50"/>
      <c r="Q13" s="50"/>
      <c r="R13" s="50">
        <v>2</v>
      </c>
      <c r="S13" s="50">
        <v>1</v>
      </c>
      <c r="T13" s="50">
        <v>3</v>
      </c>
      <c r="U13" s="50"/>
      <c r="V13" s="50"/>
      <c r="W13" s="50">
        <v>1</v>
      </c>
      <c r="X13" s="52">
        <v>1</v>
      </c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27</v>
      </c>
      <c r="E14" s="58">
        <v>8</v>
      </c>
      <c r="F14" s="59"/>
      <c r="G14" s="59"/>
      <c r="H14" s="59"/>
      <c r="I14" s="60"/>
      <c r="J14" s="59"/>
      <c r="K14" s="59"/>
      <c r="L14" s="59"/>
      <c r="M14" s="59"/>
      <c r="N14" s="59"/>
      <c r="O14" s="59"/>
      <c r="P14" s="59">
        <v>2</v>
      </c>
      <c r="Q14" s="59"/>
      <c r="R14" s="59">
        <v>1</v>
      </c>
      <c r="S14" s="59">
        <v>1</v>
      </c>
      <c r="T14" s="59">
        <v>4</v>
      </c>
      <c r="U14" s="59">
        <v>3</v>
      </c>
      <c r="V14" s="59">
        <v>1</v>
      </c>
      <c r="W14" s="59">
        <v>1</v>
      </c>
      <c r="X14" s="61">
        <v>6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51</v>
      </c>
      <c r="E15" s="66">
        <v>10</v>
      </c>
      <c r="F15" s="67"/>
      <c r="G15" s="67"/>
      <c r="H15" s="67"/>
      <c r="I15" s="68"/>
      <c r="J15" s="67"/>
      <c r="K15" s="67">
        <v>1</v>
      </c>
      <c r="L15" s="67">
        <v>3</v>
      </c>
      <c r="M15" s="67">
        <v>6</v>
      </c>
      <c r="N15" s="67">
        <v>4</v>
      </c>
      <c r="O15" s="67">
        <v>7</v>
      </c>
      <c r="P15" s="67">
        <v>3</v>
      </c>
      <c r="Q15" s="67">
        <v>3</v>
      </c>
      <c r="R15" s="67"/>
      <c r="S15" s="67">
        <v>3</v>
      </c>
      <c r="T15" s="67">
        <v>1</v>
      </c>
      <c r="U15" s="67">
        <v>3</v>
      </c>
      <c r="V15" s="67"/>
      <c r="W15" s="67">
        <v>1</v>
      </c>
      <c r="X15" s="69">
        <v>6</v>
      </c>
      <c r="Y15" s="70"/>
      <c r="Z15" s="69"/>
      <c r="AA15" s="71"/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188</v>
      </c>
      <c r="E16" s="49">
        <v>105</v>
      </c>
      <c r="F16" s="50">
        <v>42</v>
      </c>
      <c r="G16" s="50">
        <v>25</v>
      </c>
      <c r="H16" s="50">
        <v>16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163</v>
      </c>
      <c r="E17" s="76">
        <v>49</v>
      </c>
      <c r="F17" s="77">
        <v>45</v>
      </c>
      <c r="G17" s="77">
        <v>53</v>
      </c>
      <c r="H17" s="77">
        <v>16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9</v>
      </c>
      <c r="E18" s="76">
        <v>2</v>
      </c>
      <c r="F18" s="77">
        <v>2</v>
      </c>
      <c r="G18" s="77">
        <v>2</v>
      </c>
      <c r="H18" s="77">
        <v>3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21</v>
      </c>
      <c r="E20" s="76">
        <v>21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17</v>
      </c>
      <c r="E21" s="81"/>
      <c r="F21" s="82"/>
      <c r="G21" s="82"/>
      <c r="H21" s="82"/>
      <c r="I21" s="83"/>
      <c r="J21" s="411">
        <v>0</v>
      </c>
      <c r="K21" s="412">
        <v>3</v>
      </c>
      <c r="L21" s="412">
        <v>6</v>
      </c>
      <c r="M21" s="413">
        <v>5</v>
      </c>
      <c r="N21" s="413">
        <v>2</v>
      </c>
      <c r="O21" s="413">
        <v>1</v>
      </c>
      <c r="P21" s="413">
        <v>0</v>
      </c>
      <c r="Q21" s="413">
        <v>0</v>
      </c>
      <c r="R21" s="77"/>
      <c r="S21" s="77"/>
      <c r="T21" s="84"/>
      <c r="U21" s="84"/>
      <c r="V21" s="84"/>
      <c r="W21" s="84"/>
      <c r="X21" s="84"/>
      <c r="Y21" s="80"/>
      <c r="Z21" s="52">
        <v>17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28</v>
      </c>
      <c r="E23" s="38">
        <v>28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406" t="s">
        <v>49</v>
      </c>
      <c r="D24" s="85">
        <f>SUM(E24:G24)</f>
        <v>35</v>
      </c>
      <c r="E24" s="76">
        <v>35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21</v>
      </c>
      <c r="E28" s="107">
        <v>12</v>
      </c>
      <c r="F28" s="120">
        <v>7</v>
      </c>
      <c r="G28" s="120">
        <v>2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287</v>
      </c>
      <c r="E29" s="76">
        <v>195</v>
      </c>
      <c r="F29" s="77">
        <v>46</v>
      </c>
      <c r="G29" s="77">
        <v>31</v>
      </c>
      <c r="H29" s="77">
        <v>15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349</v>
      </c>
      <c r="E35" s="123">
        <v>252</v>
      </c>
      <c r="F35" s="88"/>
      <c r="G35" s="88"/>
      <c r="H35" s="88"/>
      <c r="I35" s="89"/>
      <c r="J35" s="90"/>
      <c r="K35" s="88">
        <v>2</v>
      </c>
      <c r="L35" s="88">
        <v>0</v>
      </c>
      <c r="M35" s="124">
        <v>0</v>
      </c>
      <c r="N35" s="124">
        <v>0</v>
      </c>
      <c r="O35" s="124">
        <v>4</v>
      </c>
      <c r="P35" s="124">
        <v>2</v>
      </c>
      <c r="Q35" s="124">
        <v>2</v>
      </c>
      <c r="R35" s="124">
        <v>1</v>
      </c>
      <c r="S35" s="124">
        <v>10</v>
      </c>
      <c r="T35" s="124">
        <v>6</v>
      </c>
      <c r="U35" s="124">
        <v>10</v>
      </c>
      <c r="V35" s="124">
        <v>14</v>
      </c>
      <c r="W35" s="124">
        <v>12</v>
      </c>
      <c r="X35" s="124">
        <v>34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1448</v>
      </c>
      <c r="E41" s="143">
        <f>SUM(E11:E40)</f>
        <v>791</v>
      </c>
      <c r="F41" s="144">
        <f t="shared" ref="F41:AB41" si="6">SUM(F11:F40)</f>
        <v>206</v>
      </c>
      <c r="G41" s="144">
        <f t="shared" si="6"/>
        <v>185</v>
      </c>
      <c r="H41" s="144">
        <f t="shared" si="6"/>
        <v>59</v>
      </c>
      <c r="I41" s="145">
        <f t="shared" si="6"/>
        <v>5</v>
      </c>
      <c r="J41" s="146">
        <f t="shared" si="6"/>
        <v>0</v>
      </c>
      <c r="K41" s="144">
        <f t="shared" si="6"/>
        <v>6</v>
      </c>
      <c r="L41" s="144">
        <f t="shared" si="6"/>
        <v>9</v>
      </c>
      <c r="M41" s="147">
        <f t="shared" si="6"/>
        <v>12</v>
      </c>
      <c r="N41" s="147">
        <f t="shared" si="6"/>
        <v>13</v>
      </c>
      <c r="O41" s="147">
        <f t="shared" si="6"/>
        <v>14</v>
      </c>
      <c r="P41" s="147">
        <f t="shared" si="6"/>
        <v>9</v>
      </c>
      <c r="Q41" s="147">
        <f t="shared" si="6"/>
        <v>5</v>
      </c>
      <c r="R41" s="147">
        <f t="shared" si="6"/>
        <v>4</v>
      </c>
      <c r="S41" s="147">
        <f t="shared" si="6"/>
        <v>16</v>
      </c>
      <c r="T41" s="147">
        <f t="shared" si="6"/>
        <v>15</v>
      </c>
      <c r="U41" s="147">
        <f t="shared" si="6"/>
        <v>17</v>
      </c>
      <c r="V41" s="147">
        <f t="shared" si="6"/>
        <v>18</v>
      </c>
      <c r="W41" s="147">
        <f>SUM(W11:W40)</f>
        <v>15</v>
      </c>
      <c r="X41" s="147">
        <f t="shared" si="6"/>
        <v>49</v>
      </c>
      <c r="Y41" s="148">
        <f t="shared" si="6"/>
        <v>0</v>
      </c>
      <c r="Z41" s="149">
        <f t="shared" si="6"/>
        <v>17</v>
      </c>
      <c r="AA41" s="145">
        <f t="shared" si="6"/>
        <v>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403" t="s">
        <v>4</v>
      </c>
      <c r="E43" s="16" t="s">
        <v>69</v>
      </c>
      <c r="F43" s="405" t="s">
        <v>70</v>
      </c>
      <c r="G43" s="405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175</v>
      </c>
      <c r="E44" s="25">
        <v>121</v>
      </c>
      <c r="F44" s="26">
        <v>8</v>
      </c>
      <c r="G44" s="26"/>
      <c r="H44" s="156">
        <v>46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50</v>
      </c>
      <c r="E45" s="38">
        <v>41</v>
      </c>
      <c r="F45" s="39">
        <v>3</v>
      </c>
      <c r="G45" s="39"/>
      <c r="H45" s="127">
        <v>6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409" t="s">
        <v>37</v>
      </c>
      <c r="D46" s="85">
        <f t="shared" si="7"/>
        <v>25</v>
      </c>
      <c r="E46" s="76">
        <v>21</v>
      </c>
      <c r="F46" s="77">
        <v>2</v>
      </c>
      <c r="G46" s="77"/>
      <c r="H46" s="79">
        <v>2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409" t="s">
        <v>38</v>
      </c>
      <c r="D47" s="48">
        <f t="shared" si="7"/>
        <v>27</v>
      </c>
      <c r="E47" s="76">
        <v>23</v>
      </c>
      <c r="F47" s="77">
        <v>2</v>
      </c>
      <c r="G47" s="77"/>
      <c r="H47" s="79">
        <v>2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51</v>
      </c>
      <c r="E48" s="66">
        <v>51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227</v>
      </c>
      <c r="E49" s="49">
        <v>165</v>
      </c>
      <c r="F49" s="50">
        <v>10</v>
      </c>
      <c r="G49" s="50"/>
      <c r="H49" s="73">
        <v>52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211</v>
      </c>
      <c r="E50" s="76">
        <v>155</v>
      </c>
      <c r="F50" s="77">
        <v>6</v>
      </c>
      <c r="G50" s="77"/>
      <c r="H50" s="79">
        <v>50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9</v>
      </c>
      <c r="E51" s="76">
        <v>5</v>
      </c>
      <c r="F51" s="77">
        <v>2</v>
      </c>
      <c r="G51" s="77"/>
      <c r="H51" s="79">
        <v>2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10</v>
      </c>
      <c r="E53" s="76">
        <v>8</v>
      </c>
      <c r="F53" s="77"/>
      <c r="G53" s="77"/>
      <c r="H53" s="79">
        <v>2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10</v>
      </c>
      <c r="E54" s="123">
        <v>4</v>
      </c>
      <c r="F54" s="88">
        <v>6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44</v>
      </c>
      <c r="E56" s="42">
        <v>38</v>
      </c>
      <c r="F56" s="39">
        <v>3</v>
      </c>
      <c r="G56" s="39"/>
      <c r="H56" s="127">
        <v>3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406" t="s">
        <v>49</v>
      </c>
      <c r="D57" s="48">
        <f t="shared" si="7"/>
        <v>79</v>
      </c>
      <c r="E57" s="78">
        <v>54</v>
      </c>
      <c r="F57" s="77">
        <v>4</v>
      </c>
      <c r="G57" s="77"/>
      <c r="H57" s="79">
        <v>21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39</v>
      </c>
      <c r="E61" s="107">
        <v>31</v>
      </c>
      <c r="F61" s="120">
        <v>4</v>
      </c>
      <c r="G61" s="120"/>
      <c r="H61" s="136">
        <v>4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312</v>
      </c>
      <c r="E62" s="76">
        <v>162</v>
      </c>
      <c r="F62" s="77">
        <v>25</v>
      </c>
      <c r="G62" s="77"/>
      <c r="H62" s="79">
        <v>125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267</v>
      </c>
      <c r="E68" s="123">
        <v>71</v>
      </c>
      <c r="F68" s="88">
        <v>98</v>
      </c>
      <c r="G68" s="88"/>
      <c r="H68" s="124">
        <v>98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1536</v>
      </c>
      <c r="E74" s="143">
        <f>SUM(E44:E73)</f>
        <v>950</v>
      </c>
      <c r="F74" s="146">
        <f t="shared" ref="F74:I74" si="11">SUM(F44:F73)</f>
        <v>173</v>
      </c>
      <c r="G74" s="146">
        <f t="shared" si="11"/>
        <v>0</v>
      </c>
      <c r="H74" s="171">
        <f t="shared" si="11"/>
        <v>413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407" t="s">
        <v>77</v>
      </c>
      <c r="E76" s="404" t="s">
        <v>78</v>
      </c>
      <c r="F76" s="405" t="s">
        <v>79</v>
      </c>
      <c r="G76" s="405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403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404" t="s">
        <v>113</v>
      </c>
      <c r="F101" s="234" t="s">
        <v>114</v>
      </c>
      <c r="G101" s="405" t="s">
        <v>115</v>
      </c>
      <c r="H101" s="405" t="s">
        <v>116</v>
      </c>
      <c r="I101" s="408" t="s">
        <v>117</v>
      </c>
      <c r="J101" s="19" t="s">
        <v>118</v>
      </c>
      <c r="K101" s="404" t="s">
        <v>119</v>
      </c>
      <c r="L101" s="402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401" t="s">
        <v>128</v>
      </c>
      <c r="B112" s="398" t="s">
        <v>129</v>
      </c>
      <c r="C112" s="398" t="s">
        <v>130</v>
      </c>
      <c r="D112" s="398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400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400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399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400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2984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2F7C1367-DC73-423A-86F4-8E3BA6AEA54E}"/>
    <dataValidation type="whole" operator="greaterThanOrEqual" allowBlank="1" showInputMessage="1" showErrorMessage="1" error="Valor no Permitido" sqref="A9:AC131" xr:uid="{EE822C6A-F2C2-47E7-8553-EAE77AF89142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",[12]NOMBRE!B6," - ","( ",[12]NOMBRE!C6,[12]NOMBRE!D6," )")</f>
        <v>MES: NOVIEMBRE - ( 11 )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",[12]NOMBRE!B7)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426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421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191</v>
      </c>
      <c r="E11" s="25">
        <v>72</v>
      </c>
      <c r="F11" s="26">
        <v>55</v>
      </c>
      <c r="G11" s="26">
        <v>64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30</v>
      </c>
      <c r="E12" s="38">
        <v>3</v>
      </c>
      <c r="F12" s="39">
        <v>2</v>
      </c>
      <c r="G12" s="39">
        <v>5</v>
      </c>
      <c r="H12" s="39">
        <v>5</v>
      </c>
      <c r="I12" s="40">
        <v>8</v>
      </c>
      <c r="J12" s="39"/>
      <c r="K12" s="39"/>
      <c r="L12" s="39">
        <v>2</v>
      </c>
      <c r="M12" s="39"/>
      <c r="N12" s="39"/>
      <c r="O12" s="39">
        <v>1</v>
      </c>
      <c r="P12" s="39">
        <v>2</v>
      </c>
      <c r="Q12" s="39"/>
      <c r="R12" s="39">
        <v>1</v>
      </c>
      <c r="S12" s="39">
        <v>1</v>
      </c>
      <c r="T12" s="39"/>
      <c r="U12" s="39"/>
      <c r="V12" s="39"/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425" t="s">
        <v>37</v>
      </c>
      <c r="D13" s="48">
        <f>SUM(E13:X13)</f>
        <v>20</v>
      </c>
      <c r="E13" s="49">
        <v>2</v>
      </c>
      <c r="F13" s="50">
        <v>3</v>
      </c>
      <c r="G13" s="50">
        <v>3</v>
      </c>
      <c r="H13" s="50">
        <v>3</v>
      </c>
      <c r="I13" s="51"/>
      <c r="J13" s="50"/>
      <c r="K13" s="50"/>
      <c r="L13" s="50"/>
      <c r="M13" s="50"/>
      <c r="N13" s="50">
        <v>1</v>
      </c>
      <c r="O13" s="50">
        <v>1</v>
      </c>
      <c r="P13" s="50">
        <v>1</v>
      </c>
      <c r="Q13" s="50"/>
      <c r="R13" s="50"/>
      <c r="S13" s="50"/>
      <c r="T13" s="50">
        <v>2</v>
      </c>
      <c r="U13" s="50">
        <v>1</v>
      </c>
      <c r="V13" s="50">
        <v>2</v>
      </c>
      <c r="W13" s="50"/>
      <c r="X13" s="52">
        <v>1</v>
      </c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25</v>
      </c>
      <c r="E14" s="58">
        <v>3</v>
      </c>
      <c r="F14" s="59">
        <v>2</v>
      </c>
      <c r="G14" s="59">
        <v>2</v>
      </c>
      <c r="H14" s="59"/>
      <c r="I14" s="60"/>
      <c r="J14" s="59"/>
      <c r="K14" s="59"/>
      <c r="L14" s="59"/>
      <c r="M14" s="59">
        <v>1</v>
      </c>
      <c r="N14" s="59">
        <v>1</v>
      </c>
      <c r="O14" s="59">
        <v>1</v>
      </c>
      <c r="P14" s="59">
        <v>1</v>
      </c>
      <c r="Q14" s="59">
        <v>1</v>
      </c>
      <c r="R14" s="59"/>
      <c r="S14" s="59">
        <v>1</v>
      </c>
      <c r="T14" s="59">
        <v>1</v>
      </c>
      <c r="U14" s="59">
        <v>2</v>
      </c>
      <c r="V14" s="59">
        <v>2</v>
      </c>
      <c r="W14" s="59">
        <v>1</v>
      </c>
      <c r="X14" s="61">
        <v>6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47</v>
      </c>
      <c r="E15" s="66">
        <v>12</v>
      </c>
      <c r="F15" s="67"/>
      <c r="G15" s="67"/>
      <c r="H15" s="67"/>
      <c r="I15" s="68"/>
      <c r="J15" s="67"/>
      <c r="K15" s="67">
        <v>2</v>
      </c>
      <c r="L15" s="67">
        <v>3</v>
      </c>
      <c r="M15" s="67">
        <v>5</v>
      </c>
      <c r="N15" s="67">
        <v>4</v>
      </c>
      <c r="O15" s="67">
        <v>4</v>
      </c>
      <c r="P15" s="67">
        <v>4</v>
      </c>
      <c r="Q15" s="67">
        <v>1</v>
      </c>
      <c r="R15" s="67">
        <v>1</v>
      </c>
      <c r="S15" s="67">
        <v>1</v>
      </c>
      <c r="T15" s="67">
        <v>2</v>
      </c>
      <c r="U15" s="67">
        <v>3</v>
      </c>
      <c r="V15" s="67">
        <v>2</v>
      </c>
      <c r="W15" s="67">
        <v>2</v>
      </c>
      <c r="X15" s="69">
        <v>1</v>
      </c>
      <c r="Y15" s="70"/>
      <c r="Z15" s="69">
        <v>8</v>
      </c>
      <c r="AA15" s="71">
        <v>6</v>
      </c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169</v>
      </c>
      <c r="E16" s="49">
        <v>90</v>
      </c>
      <c r="F16" s="50">
        <v>40</v>
      </c>
      <c r="G16" s="50">
        <v>24</v>
      </c>
      <c r="H16" s="50">
        <v>15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171</v>
      </c>
      <c r="E17" s="76">
        <v>55</v>
      </c>
      <c r="F17" s="77">
        <v>46</v>
      </c>
      <c r="G17" s="77">
        <v>55</v>
      </c>
      <c r="H17" s="77">
        <v>15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8</v>
      </c>
      <c r="E18" s="76">
        <v>2</v>
      </c>
      <c r="F18" s="77">
        <v>2</v>
      </c>
      <c r="G18" s="77">
        <v>2</v>
      </c>
      <c r="H18" s="77">
        <v>2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22</v>
      </c>
      <c r="E20" s="76">
        <v>22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13</v>
      </c>
      <c r="E21" s="81"/>
      <c r="F21" s="82"/>
      <c r="G21" s="82"/>
      <c r="H21" s="82"/>
      <c r="I21" s="83"/>
      <c r="J21" s="78"/>
      <c r="K21" s="77">
        <v>1</v>
      </c>
      <c r="L21" s="77">
        <v>3</v>
      </c>
      <c r="M21" s="77">
        <v>3</v>
      </c>
      <c r="N21" s="77"/>
      <c r="O21" s="77">
        <v>4</v>
      </c>
      <c r="P21" s="77">
        <v>2</v>
      </c>
      <c r="Q21" s="77"/>
      <c r="R21" s="77"/>
      <c r="S21" s="77"/>
      <c r="T21" s="84"/>
      <c r="U21" s="84"/>
      <c r="V21" s="84"/>
      <c r="W21" s="84"/>
      <c r="X21" s="84"/>
      <c r="Y21" s="80"/>
      <c r="Z21" s="52">
        <v>13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29</v>
      </c>
      <c r="E23" s="38">
        <v>29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422" t="s">
        <v>49</v>
      </c>
      <c r="D24" s="85">
        <f>SUM(E24:G24)</f>
        <v>33</v>
      </c>
      <c r="E24" s="76">
        <v>33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22</v>
      </c>
      <c r="E28" s="107">
        <v>11</v>
      </c>
      <c r="F28" s="120">
        <v>8</v>
      </c>
      <c r="G28" s="120">
        <v>3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289</v>
      </c>
      <c r="E29" s="76">
        <v>198</v>
      </c>
      <c r="F29" s="77">
        <v>45</v>
      </c>
      <c r="G29" s="77">
        <v>32</v>
      </c>
      <c r="H29" s="77">
        <v>14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324</v>
      </c>
      <c r="E35" s="123">
        <v>268</v>
      </c>
      <c r="F35" s="88"/>
      <c r="G35" s="88"/>
      <c r="H35" s="88"/>
      <c r="I35" s="89"/>
      <c r="J35" s="90"/>
      <c r="K35" s="88"/>
      <c r="L35" s="88"/>
      <c r="M35" s="124"/>
      <c r="N35" s="124"/>
      <c r="O35" s="124">
        <v>4</v>
      </c>
      <c r="P35" s="124">
        <v>2</v>
      </c>
      <c r="Q35" s="124">
        <v>5</v>
      </c>
      <c r="R35" s="124"/>
      <c r="S35" s="124">
        <v>2</v>
      </c>
      <c r="T35" s="124"/>
      <c r="U35" s="124">
        <v>11</v>
      </c>
      <c r="V35" s="124">
        <v>6</v>
      </c>
      <c r="W35" s="124">
        <v>8</v>
      </c>
      <c r="X35" s="124">
        <v>18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1393</v>
      </c>
      <c r="E41" s="143">
        <f>SUM(E11:E40)</f>
        <v>800</v>
      </c>
      <c r="F41" s="144">
        <f t="shared" ref="F41:AB41" si="6">SUM(F11:F40)</f>
        <v>203</v>
      </c>
      <c r="G41" s="144">
        <f t="shared" si="6"/>
        <v>190</v>
      </c>
      <c r="H41" s="144">
        <f t="shared" si="6"/>
        <v>54</v>
      </c>
      <c r="I41" s="145">
        <f t="shared" si="6"/>
        <v>8</v>
      </c>
      <c r="J41" s="146">
        <f t="shared" si="6"/>
        <v>0</v>
      </c>
      <c r="K41" s="144">
        <f t="shared" si="6"/>
        <v>3</v>
      </c>
      <c r="L41" s="144">
        <f t="shared" si="6"/>
        <v>8</v>
      </c>
      <c r="M41" s="147">
        <f t="shared" si="6"/>
        <v>9</v>
      </c>
      <c r="N41" s="147">
        <f t="shared" si="6"/>
        <v>6</v>
      </c>
      <c r="O41" s="147">
        <f t="shared" si="6"/>
        <v>15</v>
      </c>
      <c r="P41" s="147">
        <f t="shared" si="6"/>
        <v>12</v>
      </c>
      <c r="Q41" s="147">
        <f t="shared" si="6"/>
        <v>7</v>
      </c>
      <c r="R41" s="147">
        <f t="shared" si="6"/>
        <v>2</v>
      </c>
      <c r="S41" s="147">
        <f t="shared" si="6"/>
        <v>5</v>
      </c>
      <c r="T41" s="147">
        <f t="shared" si="6"/>
        <v>5</v>
      </c>
      <c r="U41" s="147">
        <f t="shared" si="6"/>
        <v>17</v>
      </c>
      <c r="V41" s="147">
        <f t="shared" si="6"/>
        <v>12</v>
      </c>
      <c r="W41" s="147">
        <f>SUM(W11:W40)</f>
        <v>11</v>
      </c>
      <c r="X41" s="147">
        <f t="shared" si="6"/>
        <v>26</v>
      </c>
      <c r="Y41" s="148">
        <f t="shared" si="6"/>
        <v>0</v>
      </c>
      <c r="Z41" s="149">
        <f t="shared" si="6"/>
        <v>21</v>
      </c>
      <c r="AA41" s="145">
        <f t="shared" si="6"/>
        <v>6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419" t="s">
        <v>4</v>
      </c>
      <c r="E43" s="16" t="s">
        <v>69</v>
      </c>
      <c r="F43" s="421" t="s">
        <v>70</v>
      </c>
      <c r="G43" s="421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169</v>
      </c>
      <c r="E44" s="25">
        <v>120</v>
      </c>
      <c r="F44" s="26">
        <v>4</v>
      </c>
      <c r="G44" s="26"/>
      <c r="H44" s="156">
        <v>45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45</v>
      </c>
      <c r="E45" s="38">
        <v>38</v>
      </c>
      <c r="F45" s="39">
        <v>2</v>
      </c>
      <c r="G45" s="39"/>
      <c r="H45" s="127">
        <v>5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425" t="s">
        <v>37</v>
      </c>
      <c r="D46" s="85">
        <f t="shared" si="7"/>
        <v>18</v>
      </c>
      <c r="E46" s="76">
        <v>13</v>
      </c>
      <c r="F46" s="77">
        <v>3</v>
      </c>
      <c r="G46" s="77"/>
      <c r="H46" s="79">
        <v>2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425" t="s">
        <v>38</v>
      </c>
      <c r="D47" s="48">
        <f t="shared" si="7"/>
        <v>25</v>
      </c>
      <c r="E47" s="76">
        <v>21</v>
      </c>
      <c r="F47" s="77">
        <v>2</v>
      </c>
      <c r="G47" s="77"/>
      <c r="H47" s="79">
        <v>2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47</v>
      </c>
      <c r="E48" s="66">
        <v>47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198</v>
      </c>
      <c r="E49" s="49">
        <v>136</v>
      </c>
      <c r="F49" s="50">
        <v>8</v>
      </c>
      <c r="G49" s="50"/>
      <c r="H49" s="73">
        <v>54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211</v>
      </c>
      <c r="E50" s="76">
        <v>155</v>
      </c>
      <c r="F50" s="77">
        <v>6</v>
      </c>
      <c r="G50" s="77"/>
      <c r="H50" s="79">
        <v>50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8</v>
      </c>
      <c r="E51" s="76">
        <v>4</v>
      </c>
      <c r="F51" s="77">
        <v>2</v>
      </c>
      <c r="G51" s="77"/>
      <c r="H51" s="79">
        <v>2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9</v>
      </c>
      <c r="E53" s="76">
        <v>7</v>
      </c>
      <c r="F53" s="77"/>
      <c r="G53" s="77"/>
      <c r="H53" s="79">
        <v>2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9</v>
      </c>
      <c r="E54" s="123">
        <v>7</v>
      </c>
      <c r="F54" s="88">
        <v>2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43</v>
      </c>
      <c r="E56" s="42">
        <v>35</v>
      </c>
      <c r="F56" s="39">
        <v>4</v>
      </c>
      <c r="G56" s="39"/>
      <c r="H56" s="127">
        <v>4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422" t="s">
        <v>49</v>
      </c>
      <c r="D57" s="48">
        <f t="shared" si="7"/>
        <v>77</v>
      </c>
      <c r="E57" s="78">
        <v>55</v>
      </c>
      <c r="F57" s="77">
        <v>3</v>
      </c>
      <c r="G57" s="77"/>
      <c r="H57" s="79">
        <v>19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40</v>
      </c>
      <c r="E61" s="107">
        <v>30</v>
      </c>
      <c r="F61" s="120">
        <v>5</v>
      </c>
      <c r="G61" s="120"/>
      <c r="H61" s="136">
        <v>5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344</v>
      </c>
      <c r="E62" s="76">
        <v>195</v>
      </c>
      <c r="F62" s="77">
        <v>28</v>
      </c>
      <c r="G62" s="77"/>
      <c r="H62" s="79">
        <v>121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209</v>
      </c>
      <c r="E68" s="123">
        <v>97</v>
      </c>
      <c r="F68" s="88">
        <v>56</v>
      </c>
      <c r="G68" s="88"/>
      <c r="H68" s="124">
        <v>56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1452</v>
      </c>
      <c r="E74" s="143">
        <f>SUM(E44:E73)</f>
        <v>960</v>
      </c>
      <c r="F74" s="146">
        <f t="shared" ref="F74:I74" si="11">SUM(F44:F73)</f>
        <v>125</v>
      </c>
      <c r="G74" s="146">
        <f t="shared" si="11"/>
        <v>0</v>
      </c>
      <c r="H74" s="171">
        <f t="shared" si="11"/>
        <v>367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423" t="s">
        <v>77</v>
      </c>
      <c r="E76" s="420" t="s">
        <v>78</v>
      </c>
      <c r="F76" s="421" t="s">
        <v>79</v>
      </c>
      <c r="G76" s="421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419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420" t="s">
        <v>113</v>
      </c>
      <c r="F101" s="234" t="s">
        <v>114</v>
      </c>
      <c r="G101" s="421" t="s">
        <v>115</v>
      </c>
      <c r="H101" s="421" t="s">
        <v>116</v>
      </c>
      <c r="I101" s="424" t="s">
        <v>117</v>
      </c>
      <c r="J101" s="19" t="s">
        <v>118</v>
      </c>
      <c r="K101" s="420" t="s">
        <v>119</v>
      </c>
      <c r="L101" s="418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417" t="s">
        <v>128</v>
      </c>
      <c r="B112" s="414" t="s">
        <v>129</v>
      </c>
      <c r="C112" s="414" t="s">
        <v>130</v>
      </c>
      <c r="D112" s="414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416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416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415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416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2845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56AB195F-7C9E-41FE-8CDE-24EB918DF3DD}"/>
    <dataValidation type="whole" operator="greaterThanOrEqual" allowBlank="1" showInputMessage="1" showErrorMessage="1" error="Valor no Permitido" sqref="A9:AC131" xr:uid="{7238A7C7-E55A-4505-9C67-A8467AF90747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6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7" style="7" customWidth="1"/>
    <col min="4" max="4" width="17.5703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5703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149999999999999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149999999999999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149999999999999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149999999999999" customHeight="1" x14ac:dyDescent="0.15">
      <c r="A4" s="1" t="str">
        <f>CONCATENATE("MES: ",[13]NOMBRE!B6," - ","( ",[13]NOMBRE!C6,[13]NOMBRE!D6," )")</f>
        <v>MES: DICIEMBRE - ( 12 )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149999999999999" customHeight="1" x14ac:dyDescent="0.15">
      <c r="A5" s="1" t="str">
        <f>CONCATENATE("AÑO: ",[13]NOMBRE!B7)</f>
        <v>AÑO: 2019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566" t="s">
        <v>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427"/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1.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4"/>
      <c r="CH8" s="14"/>
      <c r="CI8" s="14"/>
      <c r="CJ8" s="14"/>
      <c r="CK8" s="14"/>
      <c r="CL8" s="14"/>
      <c r="CM8" s="14"/>
      <c r="CN8" s="14"/>
      <c r="CO8" s="14"/>
    </row>
    <row r="9" spans="1:104" ht="15" customHeight="1" x14ac:dyDescent="0.25">
      <c r="A9" s="486" t="s">
        <v>3</v>
      </c>
      <c r="B9" s="487"/>
      <c r="C9" s="448"/>
      <c r="D9" s="524" t="s">
        <v>4</v>
      </c>
      <c r="E9" s="570" t="s">
        <v>5</v>
      </c>
      <c r="F9" s="571"/>
      <c r="G9" s="571"/>
      <c r="H9" s="571"/>
      <c r="I9" s="572"/>
      <c r="J9" s="488" t="s">
        <v>6</v>
      </c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63"/>
      <c r="Y9" s="562" t="s">
        <v>7</v>
      </c>
      <c r="Z9" s="563"/>
      <c r="AA9" s="451" t="s">
        <v>8</v>
      </c>
      <c r="AB9" s="524" t="s">
        <v>9</v>
      </c>
      <c r="AC9" s="524" t="s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CG9" s="14"/>
      <c r="CH9" s="14"/>
      <c r="CI9" s="14"/>
      <c r="CJ9" s="14"/>
      <c r="CK9" s="14"/>
      <c r="CL9" s="14"/>
      <c r="CM9" s="14"/>
      <c r="CN9" s="14"/>
      <c r="CO9" s="14"/>
    </row>
    <row r="10" spans="1:104" ht="33" customHeight="1" x14ac:dyDescent="0.25">
      <c r="A10" s="567"/>
      <c r="B10" s="568"/>
      <c r="C10" s="569"/>
      <c r="D10" s="526"/>
      <c r="E10" s="16" t="s">
        <v>11</v>
      </c>
      <c r="F10" s="17" t="s">
        <v>12</v>
      </c>
      <c r="G10" s="17" t="s">
        <v>13</v>
      </c>
      <c r="H10" s="436" t="s">
        <v>14</v>
      </c>
      <c r="I10" s="19" t="s">
        <v>15</v>
      </c>
      <c r="J10" s="20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21" t="s">
        <v>30</v>
      </c>
      <c r="Y10" s="22" t="s">
        <v>31</v>
      </c>
      <c r="Z10" s="23" t="s">
        <v>32</v>
      </c>
      <c r="AA10" s="455"/>
      <c r="AB10" s="526"/>
      <c r="AC10" s="52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4" x14ac:dyDescent="0.25">
      <c r="A11" s="547" t="s">
        <v>33</v>
      </c>
      <c r="B11" s="550" t="s">
        <v>34</v>
      </c>
      <c r="C11" s="551"/>
      <c r="D11" s="24">
        <f>SUM(E11:G11)</f>
        <v>191</v>
      </c>
      <c r="E11" s="25">
        <v>72</v>
      </c>
      <c r="F11" s="26">
        <v>55</v>
      </c>
      <c r="G11" s="26">
        <v>64</v>
      </c>
      <c r="H11" s="27"/>
      <c r="I11" s="28"/>
      <c r="J11" s="27"/>
      <c r="K11" s="29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2"/>
      <c r="AA11" s="33"/>
      <c r="AB11" s="33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5"/>
      <c r="AQ11" s="15"/>
      <c r="AR11" s="15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104" x14ac:dyDescent="0.25">
      <c r="A12" s="548"/>
      <c r="B12" s="472" t="s">
        <v>35</v>
      </c>
      <c r="C12" s="36" t="s">
        <v>36</v>
      </c>
      <c r="D12" s="37">
        <f>SUM(E12:X12)</f>
        <v>34</v>
      </c>
      <c r="E12" s="38">
        <v>3</v>
      </c>
      <c r="F12" s="39">
        <v>2</v>
      </c>
      <c r="G12" s="39">
        <v>5</v>
      </c>
      <c r="H12" s="39">
        <v>10</v>
      </c>
      <c r="I12" s="40">
        <v>6</v>
      </c>
      <c r="J12" s="39"/>
      <c r="K12" s="39"/>
      <c r="L12" s="39">
        <v>2</v>
      </c>
      <c r="M12" s="39"/>
      <c r="N12" s="39">
        <v>1</v>
      </c>
      <c r="O12" s="39"/>
      <c r="P12" s="39">
        <v>1</v>
      </c>
      <c r="Q12" s="39"/>
      <c r="R12" s="39">
        <v>2</v>
      </c>
      <c r="S12" s="39">
        <v>2</v>
      </c>
      <c r="T12" s="39"/>
      <c r="U12" s="39"/>
      <c r="V12" s="39"/>
      <c r="W12" s="39"/>
      <c r="X12" s="41"/>
      <c r="Y12" s="42"/>
      <c r="Z12" s="41"/>
      <c r="AA12" s="43"/>
      <c r="AB12" s="43"/>
      <c r="AC12" s="43"/>
      <c r="AD12" s="44" t="str">
        <f>CA12</f>
        <v/>
      </c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5"/>
      <c r="AQ12" s="15"/>
      <c r="AR12" s="15"/>
      <c r="CA12" s="45" t="str">
        <f>IF(CG12=1,"* Total por edad NO DEBE ser menor que la suma de los subgrupos. ","")</f>
        <v/>
      </c>
      <c r="CB12" s="45"/>
      <c r="CC12" s="45"/>
      <c r="CD12" s="45"/>
      <c r="CE12" s="45"/>
      <c r="CF12" s="45"/>
      <c r="CG12" s="46">
        <f>IF(D12&lt;SUM(Y12:AC12),1,0)</f>
        <v>0</v>
      </c>
      <c r="CH12" s="14"/>
      <c r="CI12" s="14"/>
      <c r="CJ12" s="14"/>
      <c r="CK12" s="14"/>
      <c r="CL12" s="14"/>
      <c r="CM12" s="14"/>
      <c r="CN12" s="14"/>
      <c r="CO12" s="14"/>
    </row>
    <row r="13" spans="1:104" x14ac:dyDescent="0.25">
      <c r="A13" s="548"/>
      <c r="B13" s="552"/>
      <c r="C13" s="429" t="s">
        <v>37</v>
      </c>
      <c r="D13" s="48">
        <f>SUM(E13:X13)</f>
        <v>25</v>
      </c>
      <c r="E13" s="49">
        <v>2</v>
      </c>
      <c r="F13" s="50">
        <v>3</v>
      </c>
      <c r="G13" s="50">
        <v>3</v>
      </c>
      <c r="H13" s="50">
        <v>3</v>
      </c>
      <c r="I13" s="51"/>
      <c r="J13" s="50"/>
      <c r="K13" s="50"/>
      <c r="L13" s="50"/>
      <c r="M13" s="50"/>
      <c r="N13" s="50">
        <v>2</v>
      </c>
      <c r="O13" s="50"/>
      <c r="P13" s="50">
        <v>1</v>
      </c>
      <c r="Q13" s="50">
        <v>2</v>
      </c>
      <c r="R13" s="50">
        <v>5</v>
      </c>
      <c r="S13" s="50">
        <v>3</v>
      </c>
      <c r="T13" s="50">
        <v>1</v>
      </c>
      <c r="U13" s="50"/>
      <c r="V13" s="50"/>
      <c r="W13" s="50"/>
      <c r="X13" s="52"/>
      <c r="Y13" s="53"/>
      <c r="Z13" s="52"/>
      <c r="AA13" s="54"/>
      <c r="AB13" s="54"/>
      <c r="AC13" s="55"/>
      <c r="AD13" s="44" t="str">
        <f t="shared" ref="AD13:AD35" si="0">CA13</f>
        <v/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5"/>
      <c r="AQ13" s="15"/>
      <c r="AR13" s="15"/>
      <c r="CA13" s="45" t="str">
        <f t="shared" ref="CA13:CA35" si="1">IF(CG13=1,"* Total por edad NO DEBE ser menor que la suma de los subgrupos. ","")</f>
        <v/>
      </c>
      <c r="CB13" s="45"/>
      <c r="CC13" s="45"/>
      <c r="CD13" s="45"/>
      <c r="CE13" s="45"/>
      <c r="CF13" s="45"/>
      <c r="CG13" s="46">
        <f t="shared" ref="CG13:CG35" si="2">IF(D13&lt;SUM(Y13:AC13),1,0)</f>
        <v>0</v>
      </c>
      <c r="CH13" s="14"/>
      <c r="CI13" s="14"/>
      <c r="CJ13" s="14"/>
      <c r="CK13" s="14"/>
      <c r="CL13" s="14"/>
      <c r="CM13" s="14"/>
      <c r="CN13" s="14"/>
      <c r="CO13" s="14"/>
    </row>
    <row r="14" spans="1:104" x14ac:dyDescent="0.25">
      <c r="A14" s="548"/>
      <c r="B14" s="552"/>
      <c r="C14" s="56" t="s">
        <v>38</v>
      </c>
      <c r="D14" s="57">
        <f t="shared" ref="D14:D15" si="3">SUM(E14:X14)</f>
        <v>26</v>
      </c>
      <c r="E14" s="58">
        <v>7</v>
      </c>
      <c r="F14" s="59"/>
      <c r="G14" s="59"/>
      <c r="H14" s="59"/>
      <c r="I14" s="60"/>
      <c r="J14" s="59"/>
      <c r="K14" s="59"/>
      <c r="L14" s="59"/>
      <c r="M14" s="59"/>
      <c r="N14" s="59"/>
      <c r="O14" s="59"/>
      <c r="P14" s="59">
        <v>1</v>
      </c>
      <c r="Q14" s="59"/>
      <c r="R14" s="59">
        <v>1</v>
      </c>
      <c r="S14" s="59">
        <v>2</v>
      </c>
      <c r="T14" s="59">
        <v>1</v>
      </c>
      <c r="U14" s="59">
        <v>2</v>
      </c>
      <c r="V14" s="59">
        <v>3</v>
      </c>
      <c r="W14" s="59">
        <v>4</v>
      </c>
      <c r="X14" s="61">
        <v>5</v>
      </c>
      <c r="Y14" s="62"/>
      <c r="Z14" s="61"/>
      <c r="AA14" s="63"/>
      <c r="AB14" s="63"/>
      <c r="AC14" s="63"/>
      <c r="AD14" s="44" t="str">
        <f t="shared" si="0"/>
        <v/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15"/>
      <c r="AQ14" s="15"/>
      <c r="AR14" s="15"/>
      <c r="CA14" s="45" t="str">
        <f t="shared" si="1"/>
        <v/>
      </c>
      <c r="CB14" s="45"/>
      <c r="CC14" s="45"/>
      <c r="CD14" s="45"/>
      <c r="CE14" s="45"/>
      <c r="CF14" s="45"/>
      <c r="CG14" s="46">
        <f t="shared" si="2"/>
        <v>0</v>
      </c>
      <c r="CH14" s="14"/>
      <c r="CI14" s="14"/>
      <c r="CJ14" s="14"/>
      <c r="CK14" s="14"/>
      <c r="CL14" s="14"/>
      <c r="CM14" s="14"/>
      <c r="CN14" s="14"/>
      <c r="CO14" s="14"/>
    </row>
    <row r="15" spans="1:104" x14ac:dyDescent="0.25">
      <c r="A15" s="548"/>
      <c r="B15" s="473"/>
      <c r="C15" s="64" t="s">
        <v>39</v>
      </c>
      <c r="D15" s="65">
        <f t="shared" si="3"/>
        <v>32</v>
      </c>
      <c r="E15" s="66">
        <v>10</v>
      </c>
      <c r="F15" s="67"/>
      <c r="G15" s="67"/>
      <c r="H15" s="67"/>
      <c r="I15" s="68"/>
      <c r="J15" s="67"/>
      <c r="K15" s="67">
        <v>2</v>
      </c>
      <c r="L15" s="67">
        <v>3</v>
      </c>
      <c r="M15" s="67">
        <v>2</v>
      </c>
      <c r="N15" s="67">
        <v>4</v>
      </c>
      <c r="O15" s="67">
        <v>4</v>
      </c>
      <c r="P15" s="67">
        <v>1</v>
      </c>
      <c r="Q15" s="67">
        <v>1</v>
      </c>
      <c r="R15" s="67">
        <v>1</v>
      </c>
      <c r="S15" s="67">
        <v>2</v>
      </c>
      <c r="T15" s="67"/>
      <c r="U15" s="67"/>
      <c r="V15" s="67"/>
      <c r="W15" s="67"/>
      <c r="X15" s="69">
        <v>2</v>
      </c>
      <c r="Y15" s="70"/>
      <c r="Z15" s="69"/>
      <c r="AA15" s="71"/>
      <c r="AB15" s="71"/>
      <c r="AC15" s="71"/>
      <c r="AD15" s="44" t="str">
        <f t="shared" si="0"/>
        <v/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15"/>
      <c r="AQ15" s="15"/>
      <c r="AR15" s="15"/>
      <c r="CA15" s="45" t="str">
        <f t="shared" si="1"/>
        <v/>
      </c>
      <c r="CB15" s="45"/>
      <c r="CC15" s="45"/>
      <c r="CD15" s="45"/>
      <c r="CE15" s="45"/>
      <c r="CF15" s="45"/>
      <c r="CG15" s="46">
        <f t="shared" si="2"/>
        <v>0</v>
      </c>
      <c r="CH15" s="14"/>
      <c r="CI15" s="14"/>
      <c r="CJ15" s="14"/>
      <c r="CK15" s="14"/>
      <c r="CL15" s="14"/>
      <c r="CM15" s="14"/>
      <c r="CN15" s="14"/>
      <c r="CO15" s="14"/>
    </row>
    <row r="16" spans="1:104" x14ac:dyDescent="0.25">
      <c r="A16" s="548"/>
      <c r="B16" s="553" t="s">
        <v>40</v>
      </c>
      <c r="C16" s="554"/>
      <c r="D16" s="72">
        <f t="shared" ref="D16:D20" si="4">SUM(E16:X16)</f>
        <v>130</v>
      </c>
      <c r="E16" s="49">
        <v>100</v>
      </c>
      <c r="F16" s="50">
        <v>12</v>
      </c>
      <c r="G16" s="50">
        <v>8</v>
      </c>
      <c r="H16" s="50">
        <v>10</v>
      </c>
      <c r="I16" s="55"/>
      <c r="J16" s="53"/>
      <c r="K16" s="50"/>
      <c r="L16" s="5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5"/>
      <c r="AA16" s="55"/>
      <c r="AB16" s="55"/>
      <c r="AC16" s="55"/>
      <c r="AD16" s="44" t="str">
        <f t="shared" si="0"/>
        <v/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5"/>
      <c r="AQ16" s="15"/>
      <c r="AR16" s="15"/>
      <c r="CA16" s="45" t="str">
        <f t="shared" si="1"/>
        <v/>
      </c>
      <c r="CB16" s="45"/>
      <c r="CC16" s="45"/>
      <c r="CD16" s="45"/>
      <c r="CE16" s="45"/>
      <c r="CF16" s="45"/>
      <c r="CG16" s="46">
        <f t="shared" si="2"/>
        <v>0</v>
      </c>
      <c r="CH16" s="14"/>
      <c r="CI16" s="14"/>
      <c r="CJ16" s="14"/>
      <c r="CK16" s="14"/>
      <c r="CL16" s="14"/>
      <c r="CM16" s="14"/>
      <c r="CN16" s="14"/>
      <c r="CO16" s="14"/>
    </row>
    <row r="17" spans="1:93" x14ac:dyDescent="0.25">
      <c r="A17" s="548"/>
      <c r="B17" s="555" t="s">
        <v>41</v>
      </c>
      <c r="C17" s="556"/>
      <c r="D17" s="48">
        <f t="shared" si="4"/>
        <v>171</v>
      </c>
      <c r="E17" s="76">
        <v>46</v>
      </c>
      <c r="F17" s="77">
        <v>40</v>
      </c>
      <c r="G17" s="77">
        <v>60</v>
      </c>
      <c r="H17" s="77">
        <v>25</v>
      </c>
      <c r="I17" s="54"/>
      <c r="J17" s="78"/>
      <c r="K17" s="77"/>
      <c r="L17" s="7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52"/>
      <c r="AA17" s="54"/>
      <c r="AB17" s="54"/>
      <c r="AC17" s="54"/>
      <c r="AD17" s="44" t="str">
        <f t="shared" si="0"/>
        <v/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15"/>
      <c r="AQ17" s="15"/>
      <c r="AR17" s="15"/>
      <c r="CA17" s="45" t="str">
        <f t="shared" si="1"/>
        <v/>
      </c>
      <c r="CB17" s="45"/>
      <c r="CC17" s="45"/>
      <c r="CD17" s="45"/>
      <c r="CE17" s="45"/>
      <c r="CF17" s="45"/>
      <c r="CG17" s="46">
        <f t="shared" si="2"/>
        <v>0</v>
      </c>
      <c r="CH17" s="14"/>
      <c r="CI17" s="14"/>
      <c r="CJ17" s="14"/>
      <c r="CK17" s="14"/>
      <c r="CL17" s="14"/>
      <c r="CM17" s="14"/>
      <c r="CN17" s="14"/>
      <c r="CO17" s="14"/>
    </row>
    <row r="18" spans="1:93" x14ac:dyDescent="0.25">
      <c r="A18" s="548"/>
      <c r="B18" s="555" t="s">
        <v>42</v>
      </c>
      <c r="C18" s="556"/>
      <c r="D18" s="48">
        <f t="shared" si="4"/>
        <v>9</v>
      </c>
      <c r="E18" s="76">
        <v>1</v>
      </c>
      <c r="F18" s="77">
        <v>2</v>
      </c>
      <c r="G18" s="77">
        <v>3</v>
      </c>
      <c r="H18" s="77">
        <v>3</v>
      </c>
      <c r="I18" s="54"/>
      <c r="J18" s="78"/>
      <c r="K18" s="77"/>
      <c r="L18" s="7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52"/>
      <c r="AA18" s="54"/>
      <c r="AB18" s="54"/>
      <c r="AC18" s="54"/>
      <c r="AD18" s="44" t="str">
        <f t="shared" si="0"/>
        <v/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15"/>
      <c r="AQ18" s="15"/>
      <c r="AR18" s="15"/>
      <c r="CA18" s="45" t="str">
        <f t="shared" si="1"/>
        <v/>
      </c>
      <c r="CB18" s="45"/>
      <c r="CC18" s="45"/>
      <c r="CD18" s="45"/>
      <c r="CE18" s="45"/>
      <c r="CF18" s="45"/>
      <c r="CG18" s="46">
        <f t="shared" si="2"/>
        <v>0</v>
      </c>
      <c r="CH18" s="14"/>
      <c r="CI18" s="14"/>
      <c r="CJ18" s="14"/>
      <c r="CK18" s="14"/>
      <c r="CL18" s="14"/>
      <c r="CM18" s="14"/>
      <c r="CN18" s="14"/>
      <c r="CO18" s="14"/>
    </row>
    <row r="19" spans="1:93" x14ac:dyDescent="0.25">
      <c r="A19" s="548"/>
      <c r="B19" s="555" t="s">
        <v>43</v>
      </c>
      <c r="C19" s="556"/>
      <c r="D19" s="48">
        <f t="shared" si="4"/>
        <v>0</v>
      </c>
      <c r="E19" s="76"/>
      <c r="F19" s="77"/>
      <c r="G19" s="77"/>
      <c r="H19" s="77"/>
      <c r="I19" s="54"/>
      <c r="J19" s="78"/>
      <c r="K19" s="77"/>
      <c r="L19" s="7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52"/>
      <c r="AA19" s="54"/>
      <c r="AB19" s="54"/>
      <c r="AC19" s="54"/>
      <c r="AD19" s="44" t="str">
        <f t="shared" si="0"/>
        <v/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15"/>
      <c r="AQ19" s="15"/>
      <c r="AR19" s="15"/>
      <c r="CA19" s="45" t="str">
        <f t="shared" si="1"/>
        <v/>
      </c>
      <c r="CB19" s="45"/>
      <c r="CC19" s="45"/>
      <c r="CD19" s="45"/>
      <c r="CE19" s="45"/>
      <c r="CF19" s="45"/>
      <c r="CG19" s="46">
        <f t="shared" si="2"/>
        <v>0</v>
      </c>
      <c r="CH19" s="14"/>
      <c r="CI19" s="14"/>
      <c r="CJ19" s="14"/>
      <c r="CK19" s="14"/>
      <c r="CL19" s="14"/>
      <c r="CM19" s="14"/>
      <c r="CN19" s="14"/>
      <c r="CO19" s="14"/>
    </row>
    <row r="20" spans="1:93" x14ac:dyDescent="0.25">
      <c r="A20" s="548"/>
      <c r="B20" s="555" t="s">
        <v>44</v>
      </c>
      <c r="C20" s="556"/>
      <c r="D20" s="48">
        <f t="shared" si="4"/>
        <v>38</v>
      </c>
      <c r="E20" s="76">
        <v>38</v>
      </c>
      <c r="F20" s="77"/>
      <c r="G20" s="77"/>
      <c r="H20" s="77"/>
      <c r="I20" s="54"/>
      <c r="J20" s="78"/>
      <c r="K20" s="77"/>
      <c r="L20" s="7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52"/>
      <c r="AA20" s="54"/>
      <c r="AB20" s="54"/>
      <c r="AC20" s="54"/>
      <c r="AD20" s="44" t="str">
        <f t="shared" si="0"/>
        <v/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5"/>
      <c r="AQ20" s="15"/>
      <c r="AR20" s="15"/>
      <c r="CA20" s="45" t="str">
        <f t="shared" si="1"/>
        <v/>
      </c>
      <c r="CB20" s="45"/>
      <c r="CC20" s="45"/>
      <c r="CD20" s="45"/>
      <c r="CE20" s="45"/>
      <c r="CF20" s="45"/>
      <c r="CG20" s="46">
        <f t="shared" si="2"/>
        <v>0</v>
      </c>
      <c r="CH20" s="14"/>
      <c r="CI20" s="14"/>
      <c r="CJ20" s="14"/>
      <c r="CK20" s="14"/>
      <c r="CL20" s="14"/>
      <c r="CM20" s="14"/>
      <c r="CN20" s="14"/>
      <c r="CO20" s="14"/>
    </row>
    <row r="21" spans="1:93" ht="22.5" customHeight="1" x14ac:dyDescent="0.25">
      <c r="A21" s="548"/>
      <c r="B21" s="557" t="s">
        <v>45</v>
      </c>
      <c r="C21" s="558"/>
      <c r="D21" s="48">
        <f>SUM(J21:S21)</f>
        <v>23</v>
      </c>
      <c r="E21" s="81"/>
      <c r="F21" s="82"/>
      <c r="G21" s="82"/>
      <c r="H21" s="82"/>
      <c r="I21" s="83"/>
      <c r="J21" s="78"/>
      <c r="K21" s="77">
        <v>2</v>
      </c>
      <c r="L21" s="77">
        <v>10</v>
      </c>
      <c r="M21" s="77">
        <v>4</v>
      </c>
      <c r="N21" s="77">
        <v>5</v>
      </c>
      <c r="O21" s="77">
        <v>2</v>
      </c>
      <c r="P21" s="77"/>
      <c r="Q21" s="77"/>
      <c r="R21" s="77"/>
      <c r="S21" s="77"/>
      <c r="T21" s="84"/>
      <c r="U21" s="84"/>
      <c r="V21" s="84"/>
      <c r="W21" s="84"/>
      <c r="X21" s="84"/>
      <c r="Y21" s="80"/>
      <c r="Z21" s="52">
        <v>23</v>
      </c>
      <c r="AA21" s="54"/>
      <c r="AB21" s="83"/>
      <c r="AC21" s="83"/>
      <c r="AD21" s="44" t="str">
        <f t="shared" si="0"/>
        <v/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15"/>
      <c r="AQ21" s="15"/>
      <c r="AR21" s="15"/>
      <c r="CA21" s="45" t="str">
        <f t="shared" si="1"/>
        <v/>
      </c>
      <c r="CB21" s="45"/>
      <c r="CC21" s="45"/>
      <c r="CD21" s="45"/>
      <c r="CE21" s="45"/>
      <c r="CF21" s="45"/>
      <c r="CG21" s="46">
        <f t="shared" si="2"/>
        <v>0</v>
      </c>
      <c r="CH21" s="14"/>
      <c r="CI21" s="14"/>
      <c r="CJ21" s="14"/>
      <c r="CK21" s="14"/>
      <c r="CL21" s="14"/>
      <c r="CM21" s="14"/>
      <c r="CN21" s="14"/>
      <c r="CO21" s="14"/>
    </row>
    <row r="22" spans="1:93" x14ac:dyDescent="0.25">
      <c r="A22" s="548"/>
      <c r="B22" s="564" t="s">
        <v>46</v>
      </c>
      <c r="C22" s="565"/>
      <c r="D22" s="85">
        <f>SUM(H22:X22)</f>
        <v>0</v>
      </c>
      <c r="E22" s="86"/>
      <c r="F22" s="111"/>
      <c r="G22" s="87"/>
      <c r="H22" s="88"/>
      <c r="I22" s="89"/>
      <c r="J22" s="9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1"/>
      <c r="Z22" s="92"/>
      <c r="AA22" s="89"/>
      <c r="AB22" s="93"/>
      <c r="AC22" s="93"/>
      <c r="AD22" s="44" t="str">
        <f t="shared" si="0"/>
        <v/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15"/>
      <c r="AQ22" s="15"/>
      <c r="AR22" s="15"/>
      <c r="CA22" s="45" t="str">
        <f t="shared" si="1"/>
        <v/>
      </c>
      <c r="CB22" s="45"/>
      <c r="CC22" s="45"/>
      <c r="CD22" s="45"/>
      <c r="CE22" s="45"/>
      <c r="CF22" s="45"/>
      <c r="CG22" s="46">
        <f t="shared" si="2"/>
        <v>0</v>
      </c>
      <c r="CH22" s="14"/>
      <c r="CI22" s="14"/>
      <c r="CJ22" s="14"/>
      <c r="CK22" s="14"/>
      <c r="CL22" s="14"/>
      <c r="CM22" s="14"/>
      <c r="CN22" s="14"/>
      <c r="CO22" s="14"/>
    </row>
    <row r="23" spans="1:93" x14ac:dyDescent="0.25">
      <c r="A23" s="548"/>
      <c r="B23" s="524" t="s">
        <v>47</v>
      </c>
      <c r="C23" s="94" t="s">
        <v>48</v>
      </c>
      <c r="D23" s="24">
        <f>SUM(E23:F23)</f>
        <v>35</v>
      </c>
      <c r="E23" s="38">
        <v>35</v>
      </c>
      <c r="F23" s="50"/>
      <c r="G23" s="29"/>
      <c r="H23" s="29"/>
      <c r="I23" s="28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30"/>
      <c r="Y23" s="97"/>
      <c r="Z23" s="32"/>
      <c r="AA23" s="98"/>
      <c r="AB23" s="33"/>
      <c r="AC23" s="33"/>
      <c r="AD23" s="44" t="str">
        <f t="shared" si="0"/>
        <v/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15"/>
      <c r="AQ23" s="15"/>
      <c r="AR23" s="15"/>
      <c r="CA23" s="45" t="str">
        <f t="shared" si="1"/>
        <v/>
      </c>
      <c r="CB23" s="45"/>
      <c r="CC23" s="45"/>
      <c r="CD23" s="45"/>
      <c r="CE23" s="45"/>
      <c r="CF23" s="45"/>
      <c r="CG23" s="46">
        <f t="shared" si="2"/>
        <v>0</v>
      </c>
      <c r="CH23" s="14"/>
      <c r="CI23" s="14"/>
      <c r="CJ23" s="14"/>
      <c r="CK23" s="14"/>
      <c r="CL23" s="14"/>
      <c r="CM23" s="14"/>
      <c r="CN23" s="14"/>
      <c r="CO23" s="14"/>
    </row>
    <row r="24" spans="1:93" x14ac:dyDescent="0.25">
      <c r="A24" s="548"/>
      <c r="B24" s="525"/>
      <c r="C24" s="431" t="s">
        <v>49</v>
      </c>
      <c r="D24" s="85">
        <f>SUM(E24:G24)</f>
        <v>30</v>
      </c>
      <c r="E24" s="76">
        <v>30</v>
      </c>
      <c r="F24" s="77"/>
      <c r="G24" s="77"/>
      <c r="H24" s="87"/>
      <c r="I24" s="100"/>
      <c r="J24" s="10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02"/>
      <c r="Y24" s="103"/>
      <c r="Z24" s="104"/>
      <c r="AA24" s="89"/>
      <c r="AB24" s="93"/>
      <c r="AC24" s="93"/>
      <c r="AD24" s="44" t="str">
        <f t="shared" si="0"/>
        <v/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15"/>
      <c r="AQ24" s="15"/>
      <c r="AR24" s="15"/>
      <c r="CA24" s="45" t="str">
        <f t="shared" si="1"/>
        <v/>
      </c>
      <c r="CB24" s="45"/>
      <c r="CC24" s="45"/>
      <c r="CD24" s="45"/>
      <c r="CE24" s="45"/>
      <c r="CF24" s="45"/>
      <c r="CG24" s="46">
        <f t="shared" si="2"/>
        <v>0</v>
      </c>
      <c r="CH24" s="14"/>
      <c r="CI24" s="14"/>
      <c r="CJ24" s="14"/>
      <c r="CK24" s="14"/>
      <c r="CL24" s="14"/>
      <c r="CM24" s="14"/>
      <c r="CN24" s="14"/>
      <c r="CO24" s="14"/>
    </row>
    <row r="25" spans="1:93" x14ac:dyDescent="0.25">
      <c r="A25" s="548"/>
      <c r="B25" s="526"/>
      <c r="C25" s="105" t="s">
        <v>50</v>
      </c>
      <c r="D25" s="106">
        <f>SUM(E25:G25)</f>
        <v>0</v>
      </c>
      <c r="E25" s="107"/>
      <c r="F25" s="70"/>
      <c r="G25" s="70"/>
      <c r="H25" s="109"/>
      <c r="I25" s="110"/>
      <c r="J25" s="10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4"/>
      <c r="AA25" s="115"/>
      <c r="AB25" s="115"/>
      <c r="AC25" s="115"/>
      <c r="AD25" s="44" t="str">
        <f t="shared" si="0"/>
        <v/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5"/>
      <c r="AQ25" s="15"/>
      <c r="AR25" s="15"/>
      <c r="CA25" s="45" t="str">
        <f t="shared" si="1"/>
        <v/>
      </c>
      <c r="CB25" s="45"/>
      <c r="CC25" s="45"/>
      <c r="CD25" s="45"/>
      <c r="CE25" s="45"/>
      <c r="CF25" s="45"/>
      <c r="CG25" s="46">
        <f t="shared" si="2"/>
        <v>0</v>
      </c>
      <c r="CH25" s="14"/>
      <c r="CI25" s="14"/>
      <c r="CJ25" s="14"/>
      <c r="CK25" s="14"/>
      <c r="CL25" s="14"/>
      <c r="CM25" s="14"/>
      <c r="CN25" s="14"/>
      <c r="CO25" s="14"/>
    </row>
    <row r="26" spans="1:93" x14ac:dyDescent="0.25">
      <c r="A26" s="548"/>
      <c r="B26" s="524" t="s">
        <v>51</v>
      </c>
      <c r="C26" s="116" t="s">
        <v>52</v>
      </c>
      <c r="D26" s="37">
        <f>SUM(E26:H26)</f>
        <v>0</v>
      </c>
      <c r="E26" s="38"/>
      <c r="F26" s="39"/>
      <c r="G26" s="39"/>
      <c r="H26" s="39"/>
      <c r="I26" s="117"/>
      <c r="J26" s="95"/>
      <c r="K26" s="96"/>
      <c r="L26" s="96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97"/>
      <c r="Z26" s="32"/>
      <c r="AA26" s="98"/>
      <c r="AB26" s="43"/>
      <c r="AC26" s="43"/>
      <c r="AD26" s="44" t="str">
        <f t="shared" si="0"/>
        <v/>
      </c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15"/>
      <c r="AQ26" s="15"/>
      <c r="AR26" s="15"/>
      <c r="CA26" s="45" t="str">
        <f t="shared" si="1"/>
        <v/>
      </c>
      <c r="CB26" s="45"/>
      <c r="CC26" s="45"/>
      <c r="CD26" s="45"/>
      <c r="CE26" s="45"/>
      <c r="CF26" s="45"/>
      <c r="CG26" s="46">
        <f t="shared" si="2"/>
        <v>0</v>
      </c>
      <c r="CH26" s="14"/>
      <c r="CI26" s="14"/>
      <c r="CJ26" s="14"/>
      <c r="CK26" s="14"/>
      <c r="CL26" s="14"/>
      <c r="CM26" s="14"/>
      <c r="CN26" s="14"/>
      <c r="CO26" s="14"/>
    </row>
    <row r="27" spans="1:93" x14ac:dyDescent="0.25">
      <c r="A27" s="548"/>
      <c r="B27" s="525"/>
      <c r="C27" s="119" t="s">
        <v>53</v>
      </c>
      <c r="D27" s="48">
        <f>SUM(E27:I27)</f>
        <v>0</v>
      </c>
      <c r="E27" s="76"/>
      <c r="F27" s="77"/>
      <c r="G27" s="77"/>
      <c r="H27" s="77"/>
      <c r="I27" s="54"/>
      <c r="J27" s="101"/>
      <c r="K27" s="82"/>
      <c r="L27" s="8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03"/>
      <c r="Z27" s="104"/>
      <c r="AA27" s="89"/>
      <c r="AB27" s="54"/>
      <c r="AC27" s="54"/>
      <c r="AD27" s="44" t="str">
        <f t="shared" si="0"/>
        <v/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15"/>
      <c r="AQ27" s="15"/>
      <c r="AR27" s="15"/>
      <c r="CA27" s="45" t="str">
        <f t="shared" si="1"/>
        <v/>
      </c>
      <c r="CB27" s="45"/>
      <c r="CC27" s="45"/>
      <c r="CD27" s="45"/>
      <c r="CE27" s="45"/>
      <c r="CF27" s="45"/>
      <c r="CG27" s="46">
        <f t="shared" si="2"/>
        <v>0</v>
      </c>
      <c r="CH27" s="14"/>
      <c r="CI27" s="14"/>
      <c r="CJ27" s="14"/>
      <c r="CK27" s="14"/>
      <c r="CL27" s="14"/>
      <c r="CM27" s="14"/>
      <c r="CN27" s="14"/>
      <c r="CO27" s="14"/>
    </row>
    <row r="28" spans="1:93" x14ac:dyDescent="0.25">
      <c r="A28" s="548"/>
      <c r="B28" s="526"/>
      <c r="C28" s="105" t="s">
        <v>50</v>
      </c>
      <c r="D28" s="106">
        <f>SUM(E28:I28)</f>
        <v>31</v>
      </c>
      <c r="E28" s="107">
        <v>15</v>
      </c>
      <c r="F28" s="120">
        <v>10</v>
      </c>
      <c r="G28" s="120">
        <v>6</v>
      </c>
      <c r="H28" s="120"/>
      <c r="I28" s="115"/>
      <c r="J28" s="109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4"/>
      <c r="AA28" s="115"/>
      <c r="AB28" s="115"/>
      <c r="AC28" s="115"/>
      <c r="AD28" s="44" t="str">
        <f t="shared" si="0"/>
        <v/>
      </c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5"/>
      <c r="AQ28" s="15"/>
      <c r="AR28" s="15"/>
      <c r="CA28" s="45" t="str">
        <f t="shared" si="1"/>
        <v/>
      </c>
      <c r="CB28" s="45"/>
      <c r="CC28" s="45"/>
      <c r="CD28" s="45"/>
      <c r="CE28" s="45"/>
      <c r="CF28" s="45"/>
      <c r="CG28" s="46">
        <f t="shared" si="2"/>
        <v>0</v>
      </c>
      <c r="CH28" s="14"/>
      <c r="CI28" s="14"/>
      <c r="CJ28" s="14"/>
      <c r="CK28" s="14"/>
      <c r="CL28" s="14"/>
      <c r="CM28" s="14"/>
      <c r="CN28" s="14"/>
      <c r="CO28" s="14"/>
    </row>
    <row r="29" spans="1:93" x14ac:dyDescent="0.25">
      <c r="A29" s="548"/>
      <c r="B29" s="530" t="s">
        <v>54</v>
      </c>
      <c r="C29" s="531"/>
      <c r="D29" s="48">
        <f t="shared" ref="D29:D33" si="5">SUM(E29:X29)</f>
        <v>330</v>
      </c>
      <c r="E29" s="76">
        <v>205</v>
      </c>
      <c r="F29" s="77">
        <v>50</v>
      </c>
      <c r="G29" s="77">
        <v>32</v>
      </c>
      <c r="H29" s="77">
        <v>43</v>
      </c>
      <c r="I29" s="54"/>
      <c r="J29" s="78"/>
      <c r="K29" s="77"/>
      <c r="L29" s="7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52"/>
      <c r="AA29" s="54"/>
      <c r="AB29" s="89"/>
      <c r="AC29" s="54"/>
      <c r="AD29" s="44" t="str">
        <f t="shared" si="0"/>
        <v/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5"/>
      <c r="AQ29" s="15"/>
      <c r="AR29" s="15"/>
      <c r="CA29" s="45" t="str">
        <f t="shared" si="1"/>
        <v/>
      </c>
      <c r="CB29" s="45"/>
      <c r="CC29" s="45"/>
      <c r="CD29" s="45"/>
      <c r="CE29" s="45"/>
      <c r="CF29" s="45"/>
      <c r="CG29" s="46">
        <f t="shared" si="2"/>
        <v>0</v>
      </c>
      <c r="CH29" s="14"/>
      <c r="CI29" s="14"/>
      <c r="CJ29" s="14"/>
      <c r="CK29" s="14"/>
      <c r="CL29" s="14"/>
      <c r="CM29" s="14"/>
      <c r="CN29" s="14"/>
      <c r="CO29" s="14"/>
    </row>
    <row r="30" spans="1:93" x14ac:dyDescent="0.25">
      <c r="A30" s="548"/>
      <c r="B30" s="485" t="s">
        <v>55</v>
      </c>
      <c r="C30" s="121" t="s">
        <v>56</v>
      </c>
      <c r="D30" s="48">
        <f t="shared" si="5"/>
        <v>0</v>
      </c>
      <c r="E30" s="76"/>
      <c r="F30" s="77"/>
      <c r="G30" s="77"/>
      <c r="H30" s="77"/>
      <c r="I30" s="54"/>
      <c r="J30" s="78"/>
      <c r="K30" s="77"/>
      <c r="L30" s="7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52"/>
      <c r="AA30" s="54"/>
      <c r="AB30" s="54"/>
      <c r="AC30" s="54"/>
      <c r="AD30" s="44" t="str">
        <f t="shared" si="0"/>
        <v/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5"/>
      <c r="AQ30" s="15"/>
      <c r="AR30" s="15"/>
      <c r="CA30" s="45" t="str">
        <f t="shared" si="1"/>
        <v/>
      </c>
      <c r="CB30" s="45"/>
      <c r="CC30" s="45"/>
      <c r="CD30" s="45"/>
      <c r="CE30" s="45"/>
      <c r="CF30" s="45"/>
      <c r="CG30" s="46">
        <f t="shared" si="2"/>
        <v>0</v>
      </c>
      <c r="CH30" s="14"/>
      <c r="CI30" s="14"/>
      <c r="CJ30" s="14"/>
      <c r="CK30" s="14"/>
      <c r="CL30" s="14"/>
      <c r="CM30" s="14"/>
      <c r="CN30" s="14"/>
      <c r="CO30" s="14"/>
    </row>
    <row r="31" spans="1:93" x14ac:dyDescent="0.25">
      <c r="A31" s="548"/>
      <c r="B31" s="485"/>
      <c r="C31" s="122" t="s">
        <v>57</v>
      </c>
      <c r="D31" s="48">
        <f t="shared" si="5"/>
        <v>0</v>
      </c>
      <c r="E31" s="76"/>
      <c r="F31" s="77"/>
      <c r="G31" s="77"/>
      <c r="H31" s="77"/>
      <c r="I31" s="54"/>
      <c r="J31" s="78"/>
      <c r="K31" s="77"/>
      <c r="L31" s="7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52"/>
      <c r="AA31" s="54"/>
      <c r="AB31" s="54"/>
      <c r="AC31" s="54"/>
      <c r="AD31" s="44" t="str">
        <f t="shared" si="0"/>
        <v/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5"/>
      <c r="AQ31" s="15"/>
      <c r="AR31" s="15"/>
      <c r="CA31" s="45" t="str">
        <f t="shared" si="1"/>
        <v/>
      </c>
      <c r="CB31" s="45"/>
      <c r="CC31" s="45"/>
      <c r="CD31" s="45"/>
      <c r="CE31" s="45"/>
      <c r="CF31" s="45"/>
      <c r="CG31" s="46">
        <f t="shared" si="2"/>
        <v>0</v>
      </c>
      <c r="CH31" s="14"/>
      <c r="CI31" s="14"/>
      <c r="CJ31" s="14"/>
      <c r="CK31" s="14"/>
      <c r="CL31" s="14"/>
      <c r="CM31" s="14"/>
      <c r="CN31" s="14"/>
      <c r="CO31" s="14"/>
    </row>
    <row r="32" spans="1:93" x14ac:dyDescent="0.25">
      <c r="A32" s="548"/>
      <c r="B32" s="559" t="s">
        <v>58</v>
      </c>
      <c r="C32" s="559"/>
      <c r="D32" s="48">
        <f t="shared" si="5"/>
        <v>0</v>
      </c>
      <c r="E32" s="76"/>
      <c r="F32" s="77"/>
      <c r="G32" s="77"/>
      <c r="H32" s="77"/>
      <c r="I32" s="54"/>
      <c r="J32" s="78"/>
      <c r="K32" s="77"/>
      <c r="L32" s="7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52"/>
      <c r="AA32" s="54"/>
      <c r="AB32" s="54"/>
      <c r="AC32" s="54"/>
      <c r="AD32" s="44" t="str">
        <f t="shared" si="0"/>
        <v/>
      </c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5"/>
      <c r="AQ32" s="15"/>
      <c r="AR32" s="15"/>
      <c r="CA32" s="45" t="str">
        <f t="shared" si="1"/>
        <v/>
      </c>
      <c r="CB32" s="45"/>
      <c r="CC32" s="45"/>
      <c r="CD32" s="45"/>
      <c r="CE32" s="45"/>
      <c r="CF32" s="45"/>
      <c r="CG32" s="46">
        <f t="shared" si="2"/>
        <v>0</v>
      </c>
      <c r="CH32" s="14"/>
      <c r="CI32" s="14"/>
      <c r="CJ32" s="14"/>
      <c r="CK32" s="14"/>
      <c r="CL32" s="14"/>
      <c r="CM32" s="14"/>
      <c r="CN32" s="14"/>
      <c r="CO32" s="14"/>
    </row>
    <row r="33" spans="1:93" x14ac:dyDescent="0.25">
      <c r="A33" s="548"/>
      <c r="B33" s="560" t="s">
        <v>59</v>
      </c>
      <c r="C33" s="561"/>
      <c r="D33" s="48">
        <f t="shared" si="5"/>
        <v>0</v>
      </c>
      <c r="E33" s="76"/>
      <c r="F33" s="77"/>
      <c r="G33" s="77"/>
      <c r="H33" s="77"/>
      <c r="I33" s="54"/>
      <c r="J33" s="78"/>
      <c r="K33" s="77"/>
      <c r="L33" s="7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52"/>
      <c r="AA33" s="54"/>
      <c r="AB33" s="54"/>
      <c r="AC33" s="54"/>
      <c r="AD33" s="44" t="str">
        <f t="shared" si="0"/>
        <v/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15"/>
      <c r="AQ33" s="15"/>
      <c r="AR33" s="15"/>
      <c r="CA33" s="45" t="str">
        <f t="shared" si="1"/>
        <v/>
      </c>
      <c r="CB33" s="45"/>
      <c r="CC33" s="45"/>
      <c r="CD33" s="45"/>
      <c r="CE33" s="45"/>
      <c r="CF33" s="45"/>
      <c r="CG33" s="46">
        <f t="shared" si="2"/>
        <v>0</v>
      </c>
      <c r="CH33" s="14"/>
      <c r="CI33" s="14"/>
      <c r="CJ33" s="14"/>
      <c r="CK33" s="14"/>
      <c r="CL33" s="14"/>
      <c r="CM33" s="14"/>
      <c r="CN33" s="14"/>
      <c r="CO33" s="14"/>
    </row>
    <row r="34" spans="1:93" x14ac:dyDescent="0.25">
      <c r="A34" s="548"/>
      <c r="B34" s="535" t="s">
        <v>60</v>
      </c>
      <c r="C34" s="536"/>
      <c r="D34" s="57">
        <f>SUM(J34:S34)</f>
        <v>0</v>
      </c>
      <c r="E34" s="81"/>
      <c r="F34" s="82"/>
      <c r="G34" s="82"/>
      <c r="H34" s="82"/>
      <c r="I34" s="83"/>
      <c r="J34" s="78"/>
      <c r="K34" s="77"/>
      <c r="L34" s="77"/>
      <c r="M34" s="79"/>
      <c r="N34" s="79"/>
      <c r="O34" s="79"/>
      <c r="P34" s="79"/>
      <c r="Q34" s="79"/>
      <c r="R34" s="79"/>
      <c r="S34" s="79"/>
      <c r="T34" s="84"/>
      <c r="U34" s="84"/>
      <c r="V34" s="84"/>
      <c r="W34" s="84"/>
      <c r="X34" s="84"/>
      <c r="Y34" s="80"/>
      <c r="Z34" s="52"/>
      <c r="AA34" s="54"/>
      <c r="AB34" s="54"/>
      <c r="AC34" s="83"/>
      <c r="AD34" s="44" t="str">
        <f t="shared" si="0"/>
        <v/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15"/>
      <c r="AQ34" s="15"/>
      <c r="AR34" s="15"/>
      <c r="CA34" s="45" t="str">
        <f t="shared" si="1"/>
        <v/>
      </c>
      <c r="CB34" s="45"/>
      <c r="CC34" s="45"/>
      <c r="CD34" s="45"/>
      <c r="CE34" s="45"/>
      <c r="CF34" s="45"/>
      <c r="CG34" s="46">
        <f t="shared" si="2"/>
        <v>0</v>
      </c>
      <c r="CH34" s="14"/>
      <c r="CI34" s="14"/>
      <c r="CJ34" s="14"/>
      <c r="CK34" s="14"/>
      <c r="CL34" s="14"/>
      <c r="CM34" s="14"/>
      <c r="CN34" s="14"/>
      <c r="CO34" s="14"/>
    </row>
    <row r="35" spans="1:93" x14ac:dyDescent="0.25">
      <c r="A35" s="548"/>
      <c r="B35" s="522" t="s">
        <v>61</v>
      </c>
      <c r="C35" s="523"/>
      <c r="D35" s="85">
        <f>SUM(E35:X35)</f>
        <v>298</v>
      </c>
      <c r="E35" s="123">
        <v>229</v>
      </c>
      <c r="F35" s="88">
        <v>0</v>
      </c>
      <c r="G35" s="88">
        <v>0</v>
      </c>
      <c r="H35" s="88">
        <v>0</v>
      </c>
      <c r="I35" s="89">
        <v>0</v>
      </c>
      <c r="J35" s="90">
        <v>0</v>
      </c>
      <c r="K35" s="88">
        <v>2</v>
      </c>
      <c r="L35" s="88">
        <v>2</v>
      </c>
      <c r="M35" s="124">
        <v>0</v>
      </c>
      <c r="N35" s="124">
        <v>2</v>
      </c>
      <c r="O35" s="124">
        <v>0</v>
      </c>
      <c r="P35" s="124">
        <v>0</v>
      </c>
      <c r="Q35" s="124">
        <v>2</v>
      </c>
      <c r="R35" s="124">
        <v>1</v>
      </c>
      <c r="S35" s="124">
        <v>10</v>
      </c>
      <c r="T35" s="124">
        <v>3</v>
      </c>
      <c r="U35" s="124">
        <v>10</v>
      </c>
      <c r="V35" s="124">
        <v>4</v>
      </c>
      <c r="W35" s="124">
        <v>7</v>
      </c>
      <c r="X35" s="124">
        <v>26</v>
      </c>
      <c r="Y35" s="91"/>
      <c r="Z35" s="92"/>
      <c r="AA35" s="89"/>
      <c r="AB35" s="54"/>
      <c r="AC35" s="89"/>
      <c r="AD35" s="44" t="str">
        <f t="shared" si="0"/>
        <v/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5"/>
      <c r="AQ35" s="15"/>
      <c r="AR35" s="15"/>
      <c r="CA35" s="45" t="str">
        <f t="shared" si="1"/>
        <v/>
      </c>
      <c r="CB35" s="45"/>
      <c r="CC35" s="45"/>
      <c r="CD35" s="45"/>
      <c r="CE35" s="45"/>
      <c r="CF35" s="45"/>
      <c r="CG35" s="46">
        <f t="shared" si="2"/>
        <v>0</v>
      </c>
      <c r="CH35" s="14"/>
      <c r="CI35" s="14"/>
      <c r="CJ35" s="14"/>
      <c r="CK35" s="14"/>
      <c r="CL35" s="14"/>
      <c r="CM35" s="14"/>
      <c r="CN35" s="14"/>
      <c r="CO35" s="14"/>
    </row>
    <row r="36" spans="1:93" x14ac:dyDescent="0.25">
      <c r="A36" s="548"/>
      <c r="B36" s="524" t="s">
        <v>62</v>
      </c>
      <c r="C36" s="125" t="s">
        <v>63</v>
      </c>
      <c r="D36" s="37">
        <f>SUM(U36:X36)</f>
        <v>0</v>
      </c>
      <c r="E36" s="126"/>
      <c r="F36" s="96"/>
      <c r="G36" s="96"/>
      <c r="H36" s="96"/>
      <c r="I36" s="117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27"/>
      <c r="V36" s="127"/>
      <c r="W36" s="127"/>
      <c r="X36" s="127"/>
      <c r="Y36" s="128"/>
      <c r="Z36" s="129"/>
      <c r="AA36" s="117"/>
      <c r="AB36" s="117"/>
      <c r="AC36" s="117"/>
      <c r="AD36" s="34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5"/>
      <c r="AQ36" s="15"/>
      <c r="AR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x14ac:dyDescent="0.25">
      <c r="A37" s="548"/>
      <c r="B37" s="525"/>
      <c r="C37" s="130" t="s">
        <v>64</v>
      </c>
      <c r="D37" s="48">
        <f>SUM(U37:X37)</f>
        <v>0</v>
      </c>
      <c r="E37" s="81"/>
      <c r="F37" s="82"/>
      <c r="G37" s="82"/>
      <c r="H37" s="82"/>
      <c r="I37" s="83"/>
      <c r="J37" s="10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79"/>
      <c r="V37" s="79"/>
      <c r="W37" s="79"/>
      <c r="X37" s="79"/>
      <c r="Y37" s="131"/>
      <c r="Z37" s="132"/>
      <c r="AA37" s="83"/>
      <c r="AB37" s="83"/>
      <c r="AC37" s="83"/>
      <c r="AD37" s="3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5"/>
      <c r="AQ37" s="15"/>
      <c r="AR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ht="22.5" x14ac:dyDescent="0.25">
      <c r="A38" s="548"/>
      <c r="B38" s="526"/>
      <c r="C38" s="133" t="s">
        <v>65</v>
      </c>
      <c r="D38" s="106">
        <f>SUM(U38:X38)</f>
        <v>0</v>
      </c>
      <c r="E38" s="134"/>
      <c r="F38" s="111"/>
      <c r="G38" s="111"/>
      <c r="H38" s="111"/>
      <c r="I38" s="135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36"/>
      <c r="V38" s="136"/>
      <c r="W38" s="136"/>
      <c r="X38" s="136"/>
      <c r="Y38" s="113"/>
      <c r="Z38" s="114"/>
      <c r="AA38" s="135"/>
      <c r="AB38" s="135"/>
      <c r="AC38" s="135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15"/>
      <c r="AQ38" s="15"/>
      <c r="AR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x14ac:dyDescent="0.25">
      <c r="A39" s="548"/>
      <c r="B39" s="541" t="s">
        <v>66</v>
      </c>
      <c r="C39" s="542"/>
      <c r="D39" s="37">
        <f>SUM(E39:X39)</f>
        <v>0</v>
      </c>
      <c r="E39" s="38"/>
      <c r="F39" s="39"/>
      <c r="G39" s="39"/>
      <c r="H39" s="39"/>
      <c r="I39" s="43"/>
      <c r="J39" s="42"/>
      <c r="K39" s="39"/>
      <c r="L39" s="39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  <c r="Z39" s="129"/>
      <c r="AA39" s="117"/>
      <c r="AB39" s="117"/>
      <c r="AC39" s="117"/>
      <c r="AD39" s="3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5"/>
      <c r="AQ39" s="15"/>
      <c r="AR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ht="20.25" customHeight="1" x14ac:dyDescent="0.25">
      <c r="A40" s="548"/>
      <c r="B40" s="539" t="s">
        <v>67</v>
      </c>
      <c r="C40" s="540"/>
      <c r="D40" s="65">
        <f>SUM(E40:X40)</f>
        <v>0</v>
      </c>
      <c r="E40" s="66"/>
      <c r="F40" s="67"/>
      <c r="G40" s="67"/>
      <c r="H40" s="67"/>
      <c r="I40" s="71"/>
      <c r="J40" s="70"/>
      <c r="K40" s="67"/>
      <c r="L40" s="6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9"/>
      <c r="AA40" s="140"/>
      <c r="AB40" s="140"/>
      <c r="AC40" s="140"/>
      <c r="AD40" s="1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5"/>
      <c r="AQ40" s="15"/>
      <c r="AR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x14ac:dyDescent="0.25">
      <c r="A41" s="549"/>
      <c r="B41" s="543" t="s">
        <v>4</v>
      </c>
      <c r="C41" s="544"/>
      <c r="D41" s="142">
        <f>SUM(E41:X41)</f>
        <v>1403</v>
      </c>
      <c r="E41" s="143">
        <f>SUM(E11:E40)</f>
        <v>793</v>
      </c>
      <c r="F41" s="144">
        <f t="shared" ref="F41:AB41" si="6">SUM(F11:F40)</f>
        <v>174</v>
      </c>
      <c r="G41" s="144">
        <f t="shared" si="6"/>
        <v>181</v>
      </c>
      <c r="H41" s="144">
        <f t="shared" si="6"/>
        <v>94</v>
      </c>
      <c r="I41" s="145">
        <f t="shared" si="6"/>
        <v>6</v>
      </c>
      <c r="J41" s="146">
        <f t="shared" si="6"/>
        <v>0</v>
      </c>
      <c r="K41" s="144">
        <f t="shared" si="6"/>
        <v>6</v>
      </c>
      <c r="L41" s="144">
        <f t="shared" si="6"/>
        <v>17</v>
      </c>
      <c r="M41" s="147">
        <f t="shared" si="6"/>
        <v>6</v>
      </c>
      <c r="N41" s="147">
        <f t="shared" si="6"/>
        <v>14</v>
      </c>
      <c r="O41" s="147">
        <f t="shared" si="6"/>
        <v>6</v>
      </c>
      <c r="P41" s="147">
        <f t="shared" si="6"/>
        <v>4</v>
      </c>
      <c r="Q41" s="147">
        <f t="shared" si="6"/>
        <v>5</v>
      </c>
      <c r="R41" s="147">
        <f t="shared" si="6"/>
        <v>10</v>
      </c>
      <c r="S41" s="147">
        <f t="shared" si="6"/>
        <v>19</v>
      </c>
      <c r="T41" s="147">
        <f t="shared" si="6"/>
        <v>5</v>
      </c>
      <c r="U41" s="147">
        <f t="shared" si="6"/>
        <v>12</v>
      </c>
      <c r="V41" s="147">
        <f t="shared" si="6"/>
        <v>7</v>
      </c>
      <c r="W41" s="147">
        <f>SUM(W11:W40)</f>
        <v>11</v>
      </c>
      <c r="X41" s="147">
        <f t="shared" si="6"/>
        <v>33</v>
      </c>
      <c r="Y41" s="148">
        <f t="shared" si="6"/>
        <v>0</v>
      </c>
      <c r="Z41" s="149">
        <f t="shared" si="6"/>
        <v>23</v>
      </c>
      <c r="AA41" s="145">
        <f t="shared" si="6"/>
        <v>0</v>
      </c>
      <c r="AB41" s="145">
        <f t="shared" si="6"/>
        <v>0</v>
      </c>
      <c r="AC41" s="145">
        <f>SUM(AC11:AC40)</f>
        <v>0</v>
      </c>
      <c r="AD41" s="15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ht="31.9" customHeight="1" x14ac:dyDescent="0.25">
      <c r="A42" s="11" t="s">
        <v>68</v>
      </c>
      <c r="B42" s="151"/>
      <c r="C42" s="151"/>
      <c r="D42" s="151"/>
      <c r="E42" s="151"/>
      <c r="F42" s="151"/>
      <c r="G42" s="152"/>
      <c r="H42" s="152"/>
      <c r="I42" s="5"/>
      <c r="J42" s="5"/>
      <c r="K42" s="5"/>
      <c r="L42" s="5"/>
      <c r="M42" s="5"/>
      <c r="N42" s="5"/>
      <c r="O42" s="153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ht="45.6" customHeight="1" x14ac:dyDescent="0.25">
      <c r="A43" s="545" t="s">
        <v>3</v>
      </c>
      <c r="B43" s="546"/>
      <c r="C43" s="480"/>
      <c r="D43" s="430" t="s">
        <v>4</v>
      </c>
      <c r="E43" s="16" t="s">
        <v>69</v>
      </c>
      <c r="F43" s="436" t="s">
        <v>70</v>
      </c>
      <c r="G43" s="436" t="s">
        <v>71</v>
      </c>
      <c r="H43" s="23" t="s">
        <v>72</v>
      </c>
      <c r="I43" s="155" t="s">
        <v>73</v>
      </c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x14ac:dyDescent="0.25">
      <c r="A44" s="547" t="s">
        <v>33</v>
      </c>
      <c r="B44" s="550" t="s">
        <v>34</v>
      </c>
      <c r="C44" s="551"/>
      <c r="D44" s="24">
        <f t="shared" ref="D44:D71" si="7">SUM(E44:H44)</f>
        <v>169</v>
      </c>
      <c r="E44" s="25">
        <v>120</v>
      </c>
      <c r="F44" s="26">
        <v>4</v>
      </c>
      <c r="G44" s="26"/>
      <c r="H44" s="156">
        <v>45</v>
      </c>
      <c r="I44" s="157"/>
      <c r="J44" s="158" t="str">
        <f>CA44</f>
        <v/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59"/>
      <c r="W44" s="6"/>
      <c r="X44" s="6"/>
      <c r="Y44" s="6"/>
      <c r="Z44" s="6"/>
      <c r="AA44" s="6"/>
      <c r="AB44" s="6"/>
      <c r="AC44" s="6"/>
      <c r="CA44" s="45" t="str">
        <f>IF(CG44=1,"* En esta área en Sección A se consignan personas pero falta registrar la Sesión. ","")</f>
        <v/>
      </c>
      <c r="CB44" s="45"/>
      <c r="CC44" s="45"/>
      <c r="CD44" s="45"/>
      <c r="CE44" s="45"/>
      <c r="CF44" s="45"/>
      <c r="CG44" s="46">
        <f>IF(AND(D44=0,D11&lt;&gt;0),1,0)</f>
        <v>0</v>
      </c>
      <c r="CH44" s="14"/>
      <c r="CI44" s="14"/>
      <c r="CJ44" s="14"/>
      <c r="CK44" s="14"/>
      <c r="CL44" s="14"/>
      <c r="CM44" s="14"/>
      <c r="CN44" s="14"/>
      <c r="CO44" s="14"/>
    </row>
    <row r="45" spans="1:93" x14ac:dyDescent="0.25">
      <c r="A45" s="548"/>
      <c r="B45" s="472" t="s">
        <v>35</v>
      </c>
      <c r="C45" s="36" t="s">
        <v>36</v>
      </c>
      <c r="D45" s="24">
        <f t="shared" si="7"/>
        <v>49</v>
      </c>
      <c r="E45" s="38">
        <v>42</v>
      </c>
      <c r="F45" s="39">
        <v>2</v>
      </c>
      <c r="G45" s="39"/>
      <c r="H45" s="127">
        <v>5</v>
      </c>
      <c r="I45" s="160"/>
      <c r="J45" s="158" t="str">
        <f t="shared" ref="J45:J73" si="8">CA45</f>
        <v/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59"/>
      <c r="W45" s="6"/>
      <c r="X45" s="6"/>
      <c r="Y45" s="6"/>
      <c r="Z45" s="6"/>
      <c r="AA45" s="6"/>
      <c r="AB45" s="6"/>
      <c r="AC45" s="6"/>
      <c r="CA45" s="45" t="str">
        <f t="shared" ref="CA45:CA73" si="9">IF(CG45=1,"* En esta área en Sección A se consignan personas pero falta registrar la Sesión. ","")</f>
        <v/>
      </c>
      <c r="CB45" s="45"/>
      <c r="CC45" s="45"/>
      <c r="CD45" s="45"/>
      <c r="CE45" s="45"/>
      <c r="CF45" s="45"/>
      <c r="CG45" s="46">
        <f t="shared" ref="CG45:CG73" si="10">IF(AND(D45=0,D12&lt;&gt;0),1,0)</f>
        <v>0</v>
      </c>
      <c r="CH45" s="14"/>
      <c r="CI45" s="14"/>
      <c r="CJ45" s="14"/>
      <c r="CK45" s="14"/>
      <c r="CL45" s="14"/>
      <c r="CM45" s="14"/>
      <c r="CN45" s="14"/>
      <c r="CO45" s="14"/>
    </row>
    <row r="46" spans="1:93" x14ac:dyDescent="0.25">
      <c r="A46" s="548"/>
      <c r="B46" s="552"/>
      <c r="C46" s="429" t="s">
        <v>37</v>
      </c>
      <c r="D46" s="85">
        <f t="shared" si="7"/>
        <v>23</v>
      </c>
      <c r="E46" s="76">
        <v>18</v>
      </c>
      <c r="F46" s="77">
        <v>3</v>
      </c>
      <c r="G46" s="77"/>
      <c r="H46" s="79">
        <v>2</v>
      </c>
      <c r="I46" s="161"/>
      <c r="J46" s="158" t="str">
        <f t="shared" si="8"/>
        <v/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59"/>
      <c r="W46" s="6"/>
      <c r="X46" s="6"/>
      <c r="Y46" s="6"/>
      <c r="Z46" s="6"/>
      <c r="AA46" s="6"/>
      <c r="AB46" s="6"/>
      <c r="AC46" s="6"/>
      <c r="CA46" s="45" t="str">
        <f t="shared" si="9"/>
        <v/>
      </c>
      <c r="CB46" s="45"/>
      <c r="CC46" s="45"/>
      <c r="CD46" s="45"/>
      <c r="CE46" s="45"/>
      <c r="CF46" s="45"/>
      <c r="CG46" s="46">
        <f t="shared" si="10"/>
        <v>0</v>
      </c>
      <c r="CH46" s="14"/>
      <c r="CI46" s="14"/>
      <c r="CJ46" s="14"/>
      <c r="CK46" s="14"/>
      <c r="CL46" s="14"/>
      <c r="CM46" s="14"/>
      <c r="CN46" s="14"/>
      <c r="CO46" s="14"/>
    </row>
    <row r="47" spans="1:93" x14ac:dyDescent="0.25">
      <c r="A47" s="548"/>
      <c r="B47" s="552"/>
      <c r="C47" s="429" t="s">
        <v>38</v>
      </c>
      <c r="D47" s="48">
        <f t="shared" si="7"/>
        <v>26</v>
      </c>
      <c r="E47" s="76">
        <v>22</v>
      </c>
      <c r="F47" s="77">
        <v>2</v>
      </c>
      <c r="G47" s="77"/>
      <c r="H47" s="79">
        <v>2</v>
      </c>
      <c r="I47" s="161"/>
      <c r="J47" s="158" t="str">
        <f t="shared" si="8"/>
        <v/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59"/>
      <c r="W47" s="6"/>
      <c r="X47" s="6"/>
      <c r="Y47" s="6"/>
      <c r="Z47" s="6"/>
      <c r="AA47" s="6"/>
      <c r="AB47" s="6"/>
      <c r="AC47" s="6"/>
      <c r="CA47" s="45" t="str">
        <f t="shared" si="9"/>
        <v/>
      </c>
      <c r="CB47" s="45"/>
      <c r="CC47" s="45"/>
      <c r="CD47" s="45"/>
      <c r="CE47" s="45"/>
      <c r="CF47" s="45"/>
      <c r="CG47" s="46">
        <f t="shared" si="10"/>
        <v>0</v>
      </c>
      <c r="CH47" s="14"/>
      <c r="CI47" s="14"/>
      <c r="CJ47" s="14"/>
      <c r="CK47" s="14"/>
      <c r="CL47" s="14"/>
      <c r="CM47" s="14"/>
      <c r="CN47" s="14"/>
      <c r="CO47" s="14"/>
    </row>
    <row r="48" spans="1:93" x14ac:dyDescent="0.25">
      <c r="A48" s="548"/>
      <c r="B48" s="473"/>
      <c r="C48" s="162" t="s">
        <v>39</v>
      </c>
      <c r="D48" s="65">
        <f t="shared" si="7"/>
        <v>32</v>
      </c>
      <c r="E48" s="66">
        <v>32</v>
      </c>
      <c r="F48" s="67"/>
      <c r="G48" s="67"/>
      <c r="H48" s="137"/>
      <c r="I48" s="163"/>
      <c r="J48" s="158" t="str">
        <f t="shared" si="8"/>
        <v/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9"/>
      <c r="W48" s="6"/>
      <c r="X48" s="6"/>
      <c r="Y48" s="6"/>
      <c r="Z48" s="6"/>
      <c r="AA48" s="6"/>
      <c r="AB48" s="6"/>
      <c r="AC48" s="6"/>
      <c r="CA48" s="45" t="str">
        <f t="shared" si="9"/>
        <v/>
      </c>
      <c r="CB48" s="45"/>
      <c r="CC48" s="45"/>
      <c r="CD48" s="45"/>
      <c r="CE48" s="45"/>
      <c r="CF48" s="45"/>
      <c r="CG48" s="46">
        <f t="shared" si="10"/>
        <v>0</v>
      </c>
      <c r="CH48" s="14"/>
      <c r="CI48" s="14"/>
      <c r="CJ48" s="14"/>
      <c r="CK48" s="14"/>
      <c r="CL48" s="14"/>
      <c r="CM48" s="14"/>
      <c r="CN48" s="14"/>
      <c r="CO48" s="14"/>
    </row>
    <row r="49" spans="1:93" x14ac:dyDescent="0.25">
      <c r="A49" s="548"/>
      <c r="B49" s="553" t="s">
        <v>40</v>
      </c>
      <c r="C49" s="554"/>
      <c r="D49" s="57">
        <f t="shared" si="7"/>
        <v>130</v>
      </c>
      <c r="E49" s="49">
        <v>98</v>
      </c>
      <c r="F49" s="50">
        <v>5</v>
      </c>
      <c r="G49" s="50"/>
      <c r="H49" s="73">
        <v>27</v>
      </c>
      <c r="I49" s="164"/>
      <c r="J49" s="158" t="str">
        <f t="shared" si="8"/>
        <v/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159"/>
      <c r="W49" s="6"/>
      <c r="X49" s="6"/>
      <c r="Y49" s="6"/>
      <c r="Z49" s="6"/>
      <c r="AA49" s="6"/>
      <c r="AB49" s="6"/>
      <c r="AC49" s="6"/>
      <c r="CA49" s="45" t="str">
        <f t="shared" si="9"/>
        <v/>
      </c>
      <c r="CB49" s="45"/>
      <c r="CC49" s="45"/>
      <c r="CD49" s="45"/>
      <c r="CE49" s="45"/>
      <c r="CF49" s="45"/>
      <c r="CG49" s="46">
        <f t="shared" si="10"/>
        <v>0</v>
      </c>
      <c r="CH49" s="14"/>
      <c r="CI49" s="14"/>
      <c r="CJ49" s="14"/>
      <c r="CK49" s="14"/>
      <c r="CL49" s="14"/>
      <c r="CM49" s="14"/>
      <c r="CN49" s="14"/>
      <c r="CO49" s="14"/>
    </row>
    <row r="50" spans="1:93" x14ac:dyDescent="0.25">
      <c r="A50" s="548"/>
      <c r="B50" s="555" t="s">
        <v>41</v>
      </c>
      <c r="C50" s="556"/>
      <c r="D50" s="85">
        <f t="shared" si="7"/>
        <v>171</v>
      </c>
      <c r="E50" s="76">
        <v>142</v>
      </c>
      <c r="F50" s="77">
        <v>4</v>
      </c>
      <c r="G50" s="77"/>
      <c r="H50" s="79">
        <v>25</v>
      </c>
      <c r="I50" s="161"/>
      <c r="J50" s="158" t="str">
        <f t="shared" si="8"/>
        <v/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59"/>
      <c r="W50" s="6"/>
      <c r="X50" s="6"/>
      <c r="Y50" s="6"/>
      <c r="Z50" s="6"/>
      <c r="AA50" s="6"/>
      <c r="AB50" s="6"/>
      <c r="AC50" s="6"/>
      <c r="CA50" s="45" t="str">
        <f t="shared" si="9"/>
        <v/>
      </c>
      <c r="CB50" s="45"/>
      <c r="CC50" s="45"/>
      <c r="CD50" s="45"/>
      <c r="CE50" s="45"/>
      <c r="CF50" s="45"/>
      <c r="CG50" s="46">
        <f t="shared" si="10"/>
        <v>0</v>
      </c>
      <c r="CH50" s="14"/>
      <c r="CI50" s="14"/>
      <c r="CJ50" s="14"/>
      <c r="CK50" s="14"/>
      <c r="CL50" s="14"/>
      <c r="CM50" s="14"/>
      <c r="CN50" s="14"/>
      <c r="CO50" s="14"/>
    </row>
    <row r="51" spans="1:93" x14ac:dyDescent="0.25">
      <c r="A51" s="548"/>
      <c r="B51" s="555" t="s">
        <v>42</v>
      </c>
      <c r="C51" s="556"/>
      <c r="D51" s="85">
        <f t="shared" si="7"/>
        <v>9</v>
      </c>
      <c r="E51" s="76">
        <v>5</v>
      </c>
      <c r="F51" s="77">
        <v>1</v>
      </c>
      <c r="G51" s="77"/>
      <c r="H51" s="79">
        <v>3</v>
      </c>
      <c r="I51" s="161"/>
      <c r="J51" s="158" t="str">
        <f t="shared" si="8"/>
        <v/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59"/>
      <c r="W51" s="6"/>
      <c r="X51" s="6"/>
      <c r="Y51" s="6"/>
      <c r="Z51" s="6"/>
      <c r="AA51" s="6"/>
      <c r="AB51" s="6"/>
      <c r="AC51" s="6"/>
      <c r="CA51" s="45" t="str">
        <f t="shared" si="9"/>
        <v/>
      </c>
      <c r="CB51" s="45"/>
      <c r="CC51" s="45"/>
      <c r="CD51" s="45"/>
      <c r="CE51" s="45"/>
      <c r="CF51" s="45"/>
      <c r="CG51" s="46">
        <f t="shared" si="10"/>
        <v>0</v>
      </c>
      <c r="CH51" s="14"/>
      <c r="CI51" s="14"/>
      <c r="CJ51" s="14"/>
      <c r="CK51" s="14"/>
      <c r="CL51" s="14"/>
      <c r="CM51" s="14"/>
      <c r="CN51" s="14"/>
      <c r="CO51" s="14"/>
    </row>
    <row r="52" spans="1:93" x14ac:dyDescent="0.25">
      <c r="A52" s="548"/>
      <c r="B52" s="555" t="s">
        <v>43</v>
      </c>
      <c r="C52" s="556"/>
      <c r="D52" s="85">
        <f t="shared" si="7"/>
        <v>0</v>
      </c>
      <c r="E52" s="76"/>
      <c r="F52" s="77"/>
      <c r="G52" s="77"/>
      <c r="H52" s="79"/>
      <c r="I52" s="161"/>
      <c r="J52" s="158" t="str">
        <f t="shared" si="8"/>
        <v/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59"/>
      <c r="W52" s="6"/>
      <c r="X52" s="6"/>
      <c r="Y52" s="6"/>
      <c r="Z52" s="6"/>
      <c r="AA52" s="6"/>
      <c r="AB52" s="6"/>
      <c r="AC52" s="6"/>
      <c r="CA52" s="45" t="str">
        <f t="shared" si="9"/>
        <v/>
      </c>
      <c r="CB52" s="45"/>
      <c r="CC52" s="45"/>
      <c r="CD52" s="45"/>
      <c r="CE52" s="45"/>
      <c r="CF52" s="45"/>
      <c r="CG52" s="46">
        <f t="shared" si="10"/>
        <v>0</v>
      </c>
      <c r="CH52" s="14"/>
      <c r="CI52" s="14"/>
      <c r="CJ52" s="14"/>
      <c r="CK52" s="14"/>
      <c r="CL52" s="14"/>
      <c r="CM52" s="14"/>
      <c r="CN52" s="14"/>
      <c r="CO52" s="14"/>
    </row>
    <row r="53" spans="1:93" x14ac:dyDescent="0.25">
      <c r="A53" s="548"/>
      <c r="B53" s="555" t="s">
        <v>44</v>
      </c>
      <c r="C53" s="556"/>
      <c r="D53" s="85">
        <f t="shared" si="7"/>
        <v>38</v>
      </c>
      <c r="E53" s="76">
        <v>23</v>
      </c>
      <c r="F53" s="77">
        <v>1</v>
      </c>
      <c r="G53" s="77"/>
      <c r="H53" s="79">
        <v>14</v>
      </c>
      <c r="I53" s="161"/>
      <c r="J53" s="158" t="str">
        <f t="shared" si="8"/>
        <v/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59"/>
      <c r="W53" s="6"/>
      <c r="X53" s="6"/>
      <c r="Y53" s="6"/>
      <c r="Z53" s="6"/>
      <c r="AA53" s="6"/>
      <c r="AB53" s="6"/>
      <c r="AC53" s="6"/>
      <c r="CA53" s="45" t="str">
        <f t="shared" si="9"/>
        <v/>
      </c>
      <c r="CB53" s="45"/>
      <c r="CC53" s="45"/>
      <c r="CD53" s="45"/>
      <c r="CE53" s="45"/>
      <c r="CF53" s="45"/>
      <c r="CG53" s="46">
        <f t="shared" si="10"/>
        <v>0</v>
      </c>
      <c r="CH53" s="14"/>
      <c r="CI53" s="14"/>
      <c r="CJ53" s="14"/>
      <c r="CK53" s="14"/>
      <c r="CL53" s="14"/>
      <c r="CM53" s="14"/>
      <c r="CN53" s="14"/>
      <c r="CO53" s="14"/>
    </row>
    <row r="54" spans="1:93" ht="22.5" customHeight="1" x14ac:dyDescent="0.25">
      <c r="A54" s="548"/>
      <c r="B54" s="557" t="s">
        <v>45</v>
      </c>
      <c r="C54" s="558"/>
      <c r="D54" s="85">
        <f t="shared" si="7"/>
        <v>11</v>
      </c>
      <c r="E54" s="123">
        <v>3</v>
      </c>
      <c r="F54" s="88">
        <v>8</v>
      </c>
      <c r="G54" s="88"/>
      <c r="H54" s="124"/>
      <c r="I54" s="165"/>
      <c r="J54" s="158" t="str">
        <f t="shared" si="8"/>
        <v/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59"/>
      <c r="W54" s="6"/>
      <c r="X54" s="6"/>
      <c r="Y54" s="6"/>
      <c r="Z54" s="6"/>
      <c r="AA54" s="6"/>
      <c r="AB54" s="6"/>
      <c r="AC54" s="6"/>
      <c r="CA54" s="45" t="str">
        <f t="shared" si="9"/>
        <v/>
      </c>
      <c r="CB54" s="45"/>
      <c r="CC54" s="45"/>
      <c r="CD54" s="45"/>
      <c r="CE54" s="45"/>
      <c r="CF54" s="45"/>
      <c r="CG54" s="46">
        <f t="shared" si="10"/>
        <v>0</v>
      </c>
      <c r="CH54" s="14"/>
      <c r="CI54" s="14"/>
      <c r="CJ54" s="14"/>
      <c r="CK54" s="14"/>
      <c r="CL54" s="14"/>
      <c r="CM54" s="14"/>
      <c r="CN54" s="14"/>
      <c r="CO54" s="14"/>
    </row>
    <row r="55" spans="1:93" x14ac:dyDescent="0.25">
      <c r="A55" s="548"/>
      <c r="B55" s="522" t="s">
        <v>46</v>
      </c>
      <c r="C55" s="523"/>
      <c r="D55" s="85">
        <f t="shared" si="7"/>
        <v>0</v>
      </c>
      <c r="E55" s="123"/>
      <c r="F55" s="88"/>
      <c r="G55" s="88"/>
      <c r="H55" s="124"/>
      <c r="I55" s="165"/>
      <c r="J55" s="158" t="str">
        <f t="shared" si="8"/>
        <v/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59"/>
      <c r="W55" s="6"/>
      <c r="X55" s="6"/>
      <c r="Y55" s="6"/>
      <c r="Z55" s="6"/>
      <c r="AA55" s="6"/>
      <c r="AB55" s="6"/>
      <c r="AC55" s="6"/>
      <c r="CA55" s="45" t="str">
        <f t="shared" si="9"/>
        <v/>
      </c>
      <c r="CB55" s="45"/>
      <c r="CC55" s="45"/>
      <c r="CD55" s="45"/>
      <c r="CE55" s="45"/>
      <c r="CF55" s="45"/>
      <c r="CG55" s="46">
        <f t="shared" si="10"/>
        <v>0</v>
      </c>
      <c r="CH55" s="14"/>
      <c r="CI55" s="14"/>
      <c r="CJ55" s="14"/>
      <c r="CK55" s="14"/>
      <c r="CL55" s="14"/>
      <c r="CM55" s="14"/>
      <c r="CN55" s="14"/>
      <c r="CO55" s="14"/>
    </row>
    <row r="56" spans="1:93" x14ac:dyDescent="0.25">
      <c r="A56" s="548"/>
      <c r="B56" s="524" t="s">
        <v>47</v>
      </c>
      <c r="C56" s="94" t="s">
        <v>48</v>
      </c>
      <c r="D56" s="37">
        <f t="shared" si="7"/>
        <v>35</v>
      </c>
      <c r="E56" s="42">
        <v>25</v>
      </c>
      <c r="F56" s="39">
        <v>3</v>
      </c>
      <c r="G56" s="39"/>
      <c r="H56" s="127">
        <v>7</v>
      </c>
      <c r="I56" s="160"/>
      <c r="J56" s="158" t="str">
        <f t="shared" si="8"/>
        <v/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59"/>
      <c r="W56" s="6"/>
      <c r="X56" s="6"/>
      <c r="Y56" s="6"/>
      <c r="Z56" s="6"/>
      <c r="AA56" s="6"/>
      <c r="AB56" s="6"/>
      <c r="AC56" s="6"/>
      <c r="CA56" s="45" t="str">
        <f t="shared" si="9"/>
        <v/>
      </c>
      <c r="CB56" s="45"/>
      <c r="CC56" s="45"/>
      <c r="CD56" s="45"/>
      <c r="CE56" s="45"/>
      <c r="CF56" s="45"/>
      <c r="CG56" s="46">
        <f t="shared" si="10"/>
        <v>0</v>
      </c>
      <c r="CH56" s="14"/>
      <c r="CI56" s="14"/>
      <c r="CJ56" s="14"/>
      <c r="CK56" s="14"/>
      <c r="CL56" s="14"/>
      <c r="CM56" s="14"/>
      <c r="CN56" s="14"/>
      <c r="CO56" s="14"/>
    </row>
    <row r="57" spans="1:93" x14ac:dyDescent="0.25">
      <c r="A57" s="548"/>
      <c r="B57" s="525"/>
      <c r="C57" s="431" t="s">
        <v>49</v>
      </c>
      <c r="D57" s="48">
        <f t="shared" si="7"/>
        <v>30</v>
      </c>
      <c r="E57" s="78">
        <v>18</v>
      </c>
      <c r="F57" s="77">
        <v>4</v>
      </c>
      <c r="G57" s="77"/>
      <c r="H57" s="79">
        <v>8</v>
      </c>
      <c r="I57" s="161"/>
      <c r="J57" s="158" t="str">
        <f t="shared" si="8"/>
        <v/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59"/>
      <c r="W57" s="6"/>
      <c r="X57" s="6"/>
      <c r="Y57" s="6"/>
      <c r="Z57" s="6"/>
      <c r="AA57" s="6"/>
      <c r="AB57" s="6"/>
      <c r="AC57" s="6"/>
      <c r="CA57" s="45" t="str">
        <f t="shared" si="9"/>
        <v/>
      </c>
      <c r="CB57" s="45"/>
      <c r="CC57" s="45"/>
      <c r="CD57" s="45"/>
      <c r="CE57" s="45"/>
      <c r="CF57" s="45"/>
      <c r="CG57" s="46">
        <f t="shared" si="10"/>
        <v>0</v>
      </c>
      <c r="CH57" s="14"/>
      <c r="CI57" s="14"/>
      <c r="CJ57" s="14"/>
      <c r="CK57" s="14"/>
      <c r="CL57" s="14"/>
      <c r="CM57" s="14"/>
      <c r="CN57" s="14"/>
      <c r="CO57" s="14"/>
    </row>
    <row r="58" spans="1:93" x14ac:dyDescent="0.25">
      <c r="A58" s="548"/>
      <c r="B58" s="526"/>
      <c r="C58" s="105" t="s">
        <v>50</v>
      </c>
      <c r="D58" s="106">
        <f t="shared" si="7"/>
        <v>0</v>
      </c>
      <c r="E58" s="108"/>
      <c r="F58" s="120"/>
      <c r="G58" s="120"/>
      <c r="H58" s="136"/>
      <c r="I58" s="166"/>
      <c r="J58" s="158" t="str">
        <f t="shared" si="8"/>
        <v/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59"/>
      <c r="W58" s="6"/>
      <c r="X58" s="6"/>
      <c r="Y58" s="6"/>
      <c r="Z58" s="6"/>
      <c r="AA58" s="6"/>
      <c r="AB58" s="6"/>
      <c r="AC58" s="6"/>
      <c r="CA58" s="45" t="str">
        <f t="shared" si="9"/>
        <v/>
      </c>
      <c r="CB58" s="45"/>
      <c r="CC58" s="45"/>
      <c r="CD58" s="45"/>
      <c r="CE58" s="45"/>
      <c r="CF58" s="45"/>
      <c r="CG58" s="46">
        <f t="shared" si="10"/>
        <v>0</v>
      </c>
      <c r="CH58" s="14"/>
      <c r="CI58" s="14"/>
      <c r="CJ58" s="14"/>
      <c r="CK58" s="14"/>
      <c r="CL58" s="14"/>
      <c r="CM58" s="14"/>
      <c r="CN58" s="14"/>
      <c r="CO58" s="14"/>
    </row>
    <row r="59" spans="1:93" x14ac:dyDescent="0.25">
      <c r="A59" s="548"/>
      <c r="B59" s="524" t="s">
        <v>51</v>
      </c>
      <c r="C59" s="116" t="s">
        <v>52</v>
      </c>
      <c r="D59" s="24">
        <f t="shared" si="7"/>
        <v>0</v>
      </c>
      <c r="E59" s="38"/>
      <c r="F59" s="39"/>
      <c r="G59" s="39"/>
      <c r="H59" s="127"/>
      <c r="I59" s="160"/>
      <c r="J59" s="158" t="str">
        <f t="shared" si="8"/>
        <v/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59"/>
      <c r="W59" s="6"/>
      <c r="X59" s="6"/>
      <c r="Y59" s="6"/>
      <c r="Z59" s="6"/>
      <c r="AA59" s="6"/>
      <c r="AB59" s="6"/>
      <c r="AC59" s="6"/>
      <c r="CA59" s="45" t="str">
        <f t="shared" si="9"/>
        <v/>
      </c>
      <c r="CB59" s="45"/>
      <c r="CC59" s="45"/>
      <c r="CD59" s="45"/>
      <c r="CE59" s="45"/>
      <c r="CF59" s="45"/>
      <c r="CG59" s="46">
        <f t="shared" si="10"/>
        <v>0</v>
      </c>
      <c r="CH59" s="14"/>
      <c r="CI59" s="14"/>
      <c r="CJ59" s="14"/>
      <c r="CK59" s="14"/>
      <c r="CL59" s="14"/>
      <c r="CM59" s="14"/>
      <c r="CN59" s="14"/>
      <c r="CO59" s="14"/>
    </row>
    <row r="60" spans="1:93" x14ac:dyDescent="0.25">
      <c r="A60" s="548"/>
      <c r="B60" s="525"/>
      <c r="C60" s="119" t="s">
        <v>53</v>
      </c>
      <c r="D60" s="85">
        <f t="shared" si="7"/>
        <v>0</v>
      </c>
      <c r="E60" s="76"/>
      <c r="F60" s="77"/>
      <c r="G60" s="77"/>
      <c r="H60" s="79"/>
      <c r="I60" s="161"/>
      <c r="J60" s="158" t="str">
        <f t="shared" si="8"/>
        <v/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59"/>
      <c r="W60" s="6"/>
      <c r="X60" s="6"/>
      <c r="Y60" s="6"/>
      <c r="Z60" s="6"/>
      <c r="AA60" s="6"/>
      <c r="AB60" s="6"/>
      <c r="AC60" s="6"/>
      <c r="CA60" s="45" t="str">
        <f t="shared" si="9"/>
        <v/>
      </c>
      <c r="CB60" s="45"/>
      <c r="CC60" s="45"/>
      <c r="CD60" s="45"/>
      <c r="CE60" s="45"/>
      <c r="CF60" s="45"/>
      <c r="CG60" s="46">
        <f t="shared" si="10"/>
        <v>0</v>
      </c>
      <c r="CH60" s="14"/>
      <c r="CI60" s="14"/>
      <c r="CJ60" s="14"/>
      <c r="CK60" s="14"/>
      <c r="CL60" s="14"/>
      <c r="CM60" s="14"/>
      <c r="CN60" s="14"/>
      <c r="CO60" s="14"/>
    </row>
    <row r="61" spans="1:93" x14ac:dyDescent="0.25">
      <c r="A61" s="548"/>
      <c r="B61" s="526"/>
      <c r="C61" s="105" t="s">
        <v>50</v>
      </c>
      <c r="D61" s="106">
        <f t="shared" si="7"/>
        <v>31</v>
      </c>
      <c r="E61" s="107">
        <v>22</v>
      </c>
      <c r="F61" s="120">
        <v>4</v>
      </c>
      <c r="G61" s="120"/>
      <c r="H61" s="136">
        <v>5</v>
      </c>
      <c r="I61" s="166"/>
      <c r="J61" s="158" t="str">
        <f t="shared" si="8"/>
        <v/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59"/>
      <c r="W61" s="6"/>
      <c r="X61" s="6"/>
      <c r="Y61" s="6"/>
      <c r="Z61" s="6"/>
      <c r="AA61" s="6"/>
      <c r="AB61" s="6"/>
      <c r="AC61" s="6"/>
      <c r="CA61" s="45" t="str">
        <f t="shared" si="9"/>
        <v/>
      </c>
      <c r="CB61" s="45"/>
      <c r="CC61" s="45"/>
      <c r="CD61" s="45"/>
      <c r="CE61" s="45"/>
      <c r="CF61" s="45"/>
      <c r="CG61" s="46">
        <f t="shared" si="10"/>
        <v>0</v>
      </c>
      <c r="CH61" s="14"/>
      <c r="CI61" s="14"/>
      <c r="CJ61" s="14"/>
      <c r="CK61" s="14"/>
      <c r="CL61" s="14"/>
      <c r="CM61" s="14"/>
      <c r="CN61" s="14"/>
      <c r="CO61" s="14"/>
    </row>
    <row r="62" spans="1:93" x14ac:dyDescent="0.25">
      <c r="A62" s="548"/>
      <c r="B62" s="530" t="s">
        <v>54</v>
      </c>
      <c r="C62" s="531"/>
      <c r="D62" s="85">
        <f t="shared" si="7"/>
        <v>330</v>
      </c>
      <c r="E62" s="76">
        <v>165</v>
      </c>
      <c r="F62" s="77">
        <v>20</v>
      </c>
      <c r="G62" s="77"/>
      <c r="H62" s="79">
        <v>145</v>
      </c>
      <c r="I62" s="161"/>
      <c r="J62" s="158" t="str">
        <f t="shared" si="8"/>
        <v/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159"/>
      <c r="W62" s="6"/>
      <c r="X62" s="6"/>
      <c r="Y62" s="6"/>
      <c r="Z62" s="6"/>
      <c r="AA62" s="6"/>
      <c r="AB62" s="6"/>
      <c r="AC62" s="6"/>
      <c r="CA62" s="45" t="str">
        <f t="shared" si="9"/>
        <v/>
      </c>
      <c r="CB62" s="45"/>
      <c r="CC62" s="45"/>
      <c r="CD62" s="45"/>
      <c r="CE62" s="45"/>
      <c r="CF62" s="45"/>
      <c r="CG62" s="46">
        <f t="shared" si="10"/>
        <v>0</v>
      </c>
      <c r="CH62" s="14"/>
      <c r="CI62" s="14"/>
      <c r="CJ62" s="14"/>
      <c r="CK62" s="14"/>
      <c r="CL62" s="14"/>
      <c r="CM62" s="14"/>
      <c r="CN62" s="14"/>
      <c r="CO62" s="14"/>
    </row>
    <row r="63" spans="1:93" x14ac:dyDescent="0.25">
      <c r="A63" s="548"/>
      <c r="B63" s="485" t="s">
        <v>55</v>
      </c>
      <c r="C63" s="167" t="s">
        <v>56</v>
      </c>
      <c r="D63" s="85">
        <f t="shared" si="7"/>
        <v>0</v>
      </c>
      <c r="E63" s="76"/>
      <c r="F63" s="77"/>
      <c r="G63" s="77"/>
      <c r="H63" s="79"/>
      <c r="I63" s="161"/>
      <c r="J63" s="158" t="str">
        <f t="shared" si="8"/>
        <v/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59"/>
      <c r="W63" s="6"/>
      <c r="X63" s="6"/>
      <c r="Y63" s="6"/>
      <c r="Z63" s="6"/>
      <c r="AA63" s="6"/>
      <c r="AB63" s="6"/>
      <c r="AC63" s="6"/>
      <c r="CA63" s="45" t="str">
        <f t="shared" si="9"/>
        <v/>
      </c>
      <c r="CB63" s="45"/>
      <c r="CC63" s="45"/>
      <c r="CD63" s="45"/>
      <c r="CE63" s="45"/>
      <c r="CF63" s="45"/>
      <c r="CG63" s="46">
        <f t="shared" si="10"/>
        <v>0</v>
      </c>
      <c r="CH63" s="14"/>
      <c r="CI63" s="14"/>
      <c r="CJ63" s="14"/>
      <c r="CK63" s="14"/>
      <c r="CL63" s="14"/>
      <c r="CM63" s="14"/>
      <c r="CN63" s="14"/>
      <c r="CO63" s="14"/>
    </row>
    <row r="64" spans="1:93" x14ac:dyDescent="0.25">
      <c r="A64" s="548"/>
      <c r="B64" s="485"/>
      <c r="C64" s="167" t="s">
        <v>57</v>
      </c>
      <c r="D64" s="85">
        <f t="shared" si="7"/>
        <v>0</v>
      </c>
      <c r="E64" s="76"/>
      <c r="F64" s="77"/>
      <c r="G64" s="77"/>
      <c r="H64" s="79"/>
      <c r="I64" s="161"/>
      <c r="J64" s="158" t="str">
        <f t="shared" si="8"/>
        <v/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59"/>
      <c r="W64" s="6"/>
      <c r="X64" s="6"/>
      <c r="Y64" s="6"/>
      <c r="Z64" s="6"/>
      <c r="AA64" s="6"/>
      <c r="AB64" s="6"/>
      <c r="AC64" s="6"/>
      <c r="CA64" s="45" t="str">
        <f t="shared" si="9"/>
        <v/>
      </c>
      <c r="CB64" s="45"/>
      <c r="CC64" s="45"/>
      <c r="CD64" s="45"/>
      <c r="CE64" s="45"/>
      <c r="CF64" s="45"/>
      <c r="CG64" s="46">
        <f t="shared" si="10"/>
        <v>0</v>
      </c>
      <c r="CH64" s="14"/>
      <c r="CI64" s="14"/>
      <c r="CJ64" s="14"/>
      <c r="CK64" s="14"/>
      <c r="CL64" s="14"/>
      <c r="CM64" s="14"/>
      <c r="CN64" s="14"/>
      <c r="CO64" s="14"/>
    </row>
    <row r="65" spans="1:93" x14ac:dyDescent="0.25">
      <c r="A65" s="548"/>
      <c r="B65" s="532" t="s">
        <v>58</v>
      </c>
      <c r="C65" s="532"/>
      <c r="D65" s="85">
        <f t="shared" si="7"/>
        <v>0</v>
      </c>
      <c r="E65" s="76"/>
      <c r="F65" s="77"/>
      <c r="G65" s="77"/>
      <c r="H65" s="79"/>
      <c r="I65" s="161"/>
      <c r="J65" s="158" t="str">
        <f t="shared" si="8"/>
        <v/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59"/>
      <c r="W65" s="6"/>
      <c r="X65" s="6"/>
      <c r="Y65" s="6"/>
      <c r="Z65" s="6"/>
      <c r="AA65" s="6"/>
      <c r="AB65" s="6"/>
      <c r="AC65" s="6"/>
      <c r="CA65" s="45" t="str">
        <f t="shared" si="9"/>
        <v/>
      </c>
      <c r="CB65" s="45"/>
      <c r="CC65" s="45"/>
      <c r="CD65" s="45"/>
      <c r="CE65" s="45"/>
      <c r="CF65" s="45"/>
      <c r="CG65" s="46">
        <f t="shared" si="10"/>
        <v>0</v>
      </c>
      <c r="CH65" s="14"/>
      <c r="CI65" s="14"/>
      <c r="CJ65" s="14"/>
      <c r="CK65" s="14"/>
      <c r="CL65" s="14"/>
      <c r="CM65" s="14"/>
      <c r="CN65" s="14"/>
      <c r="CO65" s="14"/>
    </row>
    <row r="66" spans="1:93" x14ac:dyDescent="0.25">
      <c r="A66" s="548"/>
      <c r="B66" s="533" t="s">
        <v>59</v>
      </c>
      <c r="C66" s="534"/>
      <c r="D66" s="85">
        <f t="shared" si="7"/>
        <v>0</v>
      </c>
      <c r="E66" s="76"/>
      <c r="F66" s="77"/>
      <c r="G66" s="77"/>
      <c r="H66" s="79"/>
      <c r="I66" s="161"/>
      <c r="J66" s="158" t="str">
        <f t="shared" si="8"/>
        <v/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59"/>
      <c r="W66" s="6"/>
      <c r="X66" s="6"/>
      <c r="Y66" s="6"/>
      <c r="Z66" s="6"/>
      <c r="AA66" s="6"/>
      <c r="AB66" s="6"/>
      <c r="AC66" s="6"/>
      <c r="CA66" s="45" t="str">
        <f t="shared" si="9"/>
        <v/>
      </c>
      <c r="CB66" s="45"/>
      <c r="CC66" s="45"/>
      <c r="CD66" s="45"/>
      <c r="CE66" s="45"/>
      <c r="CF66" s="45"/>
      <c r="CG66" s="46">
        <f t="shared" si="10"/>
        <v>0</v>
      </c>
      <c r="CH66" s="14"/>
      <c r="CI66" s="14"/>
      <c r="CJ66" s="14"/>
      <c r="CK66" s="14"/>
      <c r="CL66" s="14"/>
      <c r="CM66" s="14"/>
      <c r="CN66" s="14"/>
      <c r="CO66" s="14"/>
    </row>
    <row r="67" spans="1:93" x14ac:dyDescent="0.25">
      <c r="A67" s="548"/>
      <c r="B67" s="535" t="s">
        <v>74</v>
      </c>
      <c r="C67" s="536"/>
      <c r="D67" s="85">
        <f t="shared" si="7"/>
        <v>0</v>
      </c>
      <c r="E67" s="123"/>
      <c r="F67" s="88"/>
      <c r="G67" s="88"/>
      <c r="H67" s="124"/>
      <c r="I67" s="165"/>
      <c r="J67" s="158" t="str">
        <f t="shared" si="8"/>
        <v/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59"/>
      <c r="W67" s="6"/>
      <c r="X67" s="6"/>
      <c r="Y67" s="6"/>
      <c r="Z67" s="6"/>
      <c r="AA67" s="6"/>
      <c r="AB67" s="6"/>
      <c r="AC67" s="6"/>
      <c r="CA67" s="45" t="str">
        <f t="shared" si="9"/>
        <v/>
      </c>
      <c r="CB67" s="45"/>
      <c r="CC67" s="45"/>
      <c r="CD67" s="45"/>
      <c r="CE67" s="45"/>
      <c r="CF67" s="45"/>
      <c r="CG67" s="46">
        <f t="shared" si="10"/>
        <v>0</v>
      </c>
      <c r="CH67" s="14"/>
      <c r="CI67" s="14"/>
      <c r="CJ67" s="14"/>
      <c r="CK67" s="14"/>
      <c r="CL67" s="14"/>
      <c r="CM67" s="14"/>
      <c r="CN67" s="14"/>
      <c r="CO67" s="14"/>
    </row>
    <row r="68" spans="1:93" x14ac:dyDescent="0.25">
      <c r="A68" s="548"/>
      <c r="B68" s="522" t="s">
        <v>61</v>
      </c>
      <c r="C68" s="523"/>
      <c r="D68" s="85">
        <f t="shared" si="7"/>
        <v>198</v>
      </c>
      <c r="E68" s="123">
        <v>70</v>
      </c>
      <c r="F68" s="88">
        <v>64</v>
      </c>
      <c r="G68" s="88">
        <v>0</v>
      </c>
      <c r="H68" s="124">
        <v>64</v>
      </c>
      <c r="I68" s="165"/>
      <c r="J68" s="158" t="str">
        <f t="shared" si="8"/>
        <v/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159"/>
      <c r="W68" s="6"/>
      <c r="X68" s="6"/>
      <c r="Y68" s="6"/>
      <c r="Z68" s="6"/>
      <c r="AA68" s="6"/>
      <c r="AB68" s="6"/>
      <c r="AC68" s="6"/>
      <c r="CA68" s="45" t="str">
        <f t="shared" si="9"/>
        <v/>
      </c>
      <c r="CB68" s="45"/>
      <c r="CC68" s="45"/>
      <c r="CD68" s="45"/>
      <c r="CE68" s="45"/>
      <c r="CF68" s="45"/>
      <c r="CG68" s="46">
        <f t="shared" si="10"/>
        <v>0</v>
      </c>
      <c r="CH68" s="14"/>
      <c r="CI68" s="14"/>
      <c r="CJ68" s="14"/>
      <c r="CK68" s="14"/>
      <c r="CL68" s="14"/>
      <c r="CM68" s="14"/>
      <c r="CN68" s="14"/>
      <c r="CO68" s="14"/>
    </row>
    <row r="69" spans="1:93" x14ac:dyDescent="0.25">
      <c r="A69" s="548"/>
      <c r="B69" s="524" t="s">
        <v>62</v>
      </c>
      <c r="C69" s="125" t="s">
        <v>63</v>
      </c>
      <c r="D69" s="24">
        <f t="shared" si="7"/>
        <v>0</v>
      </c>
      <c r="E69" s="38"/>
      <c r="F69" s="39"/>
      <c r="G69" s="39"/>
      <c r="H69" s="127"/>
      <c r="I69" s="160"/>
      <c r="J69" s="158" t="str">
        <f t="shared" si="8"/>
        <v/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159"/>
      <c r="W69" s="6"/>
      <c r="X69" s="6"/>
      <c r="Y69" s="6"/>
      <c r="Z69" s="6"/>
      <c r="AA69" s="6"/>
      <c r="AB69" s="6"/>
      <c r="AC69" s="6"/>
      <c r="CA69" s="45" t="str">
        <f t="shared" si="9"/>
        <v/>
      </c>
      <c r="CB69" s="45"/>
      <c r="CC69" s="45"/>
      <c r="CD69" s="45"/>
      <c r="CE69" s="45"/>
      <c r="CF69" s="45"/>
      <c r="CG69" s="46">
        <f t="shared" si="10"/>
        <v>0</v>
      </c>
      <c r="CH69" s="14"/>
      <c r="CI69" s="14"/>
      <c r="CJ69" s="14"/>
      <c r="CK69" s="14"/>
      <c r="CL69" s="14"/>
      <c r="CM69" s="14"/>
      <c r="CN69" s="14"/>
      <c r="CO69" s="14"/>
    </row>
    <row r="70" spans="1:93" x14ac:dyDescent="0.25">
      <c r="A70" s="548"/>
      <c r="B70" s="525"/>
      <c r="C70" s="168" t="s">
        <v>64</v>
      </c>
      <c r="D70" s="85">
        <f t="shared" si="7"/>
        <v>0</v>
      </c>
      <c r="E70" s="76"/>
      <c r="F70" s="77"/>
      <c r="G70" s="77"/>
      <c r="H70" s="79"/>
      <c r="I70" s="161"/>
      <c r="J70" s="158" t="str">
        <f t="shared" si="8"/>
        <v/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159"/>
      <c r="W70" s="6"/>
      <c r="X70" s="6"/>
      <c r="Y70" s="6"/>
      <c r="Z70" s="6"/>
      <c r="AA70" s="6"/>
      <c r="AB70" s="6"/>
      <c r="AC70" s="6"/>
      <c r="CA70" s="45" t="str">
        <f t="shared" si="9"/>
        <v/>
      </c>
      <c r="CB70" s="45"/>
      <c r="CC70" s="45"/>
      <c r="CD70" s="45"/>
      <c r="CE70" s="45"/>
      <c r="CF70" s="45"/>
      <c r="CG70" s="46">
        <f t="shared" si="10"/>
        <v>0</v>
      </c>
      <c r="CH70" s="14"/>
      <c r="CI70" s="14"/>
      <c r="CJ70" s="14"/>
      <c r="CK70" s="14"/>
      <c r="CL70" s="14"/>
      <c r="CM70" s="14"/>
      <c r="CN70" s="14"/>
      <c r="CO70" s="14"/>
    </row>
    <row r="71" spans="1:93" ht="22.5" x14ac:dyDescent="0.25">
      <c r="A71" s="548"/>
      <c r="B71" s="526"/>
      <c r="C71" s="133" t="s">
        <v>65</v>
      </c>
      <c r="D71" s="85">
        <f t="shared" si="7"/>
        <v>0</v>
      </c>
      <c r="E71" s="123"/>
      <c r="F71" s="88"/>
      <c r="G71" s="88"/>
      <c r="H71" s="124"/>
      <c r="I71" s="165"/>
      <c r="J71" s="158" t="str">
        <f t="shared" si="8"/>
        <v/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159"/>
      <c r="W71" s="6"/>
      <c r="X71" s="6"/>
      <c r="Y71" s="6"/>
      <c r="Z71" s="6"/>
      <c r="AA71" s="6"/>
      <c r="AB71" s="6"/>
      <c r="AC71" s="6"/>
      <c r="CA71" s="45" t="str">
        <f t="shared" si="9"/>
        <v/>
      </c>
      <c r="CB71" s="45"/>
      <c r="CC71" s="45"/>
      <c r="CD71" s="45"/>
      <c r="CE71" s="45"/>
      <c r="CF71" s="45"/>
      <c r="CG71" s="46">
        <f t="shared" si="10"/>
        <v>0</v>
      </c>
      <c r="CH71" s="14"/>
      <c r="CI71" s="14"/>
      <c r="CJ71" s="14"/>
      <c r="CK71" s="14"/>
      <c r="CL71" s="14"/>
      <c r="CM71" s="14"/>
      <c r="CN71" s="14"/>
      <c r="CO71" s="14"/>
    </row>
    <row r="72" spans="1:93" x14ac:dyDescent="0.25">
      <c r="A72" s="548"/>
      <c r="B72" s="537" t="s">
        <v>66</v>
      </c>
      <c r="C72" s="538"/>
      <c r="D72" s="37">
        <f>SUM(E72:H72)</f>
        <v>0</v>
      </c>
      <c r="E72" s="38"/>
      <c r="F72" s="39"/>
      <c r="G72" s="39"/>
      <c r="H72" s="169"/>
      <c r="I72" s="160"/>
      <c r="J72" s="158" t="str">
        <f t="shared" si="8"/>
        <v/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159"/>
      <c r="W72" s="6"/>
      <c r="X72" s="6"/>
      <c r="Y72" s="6"/>
      <c r="Z72" s="6"/>
      <c r="AA72" s="6"/>
      <c r="AB72" s="6"/>
      <c r="AC72" s="6"/>
      <c r="CA72" s="45" t="str">
        <f t="shared" si="9"/>
        <v/>
      </c>
      <c r="CB72" s="45"/>
      <c r="CC72" s="45"/>
      <c r="CD72" s="45"/>
      <c r="CE72" s="45"/>
      <c r="CF72" s="45"/>
      <c r="CG72" s="46">
        <f t="shared" si="10"/>
        <v>0</v>
      </c>
      <c r="CH72" s="14"/>
      <c r="CI72" s="14"/>
      <c r="CJ72" s="14"/>
      <c r="CK72" s="14"/>
      <c r="CL72" s="14"/>
      <c r="CM72" s="14"/>
      <c r="CN72" s="14"/>
      <c r="CO72" s="14"/>
    </row>
    <row r="73" spans="1:93" x14ac:dyDescent="0.25">
      <c r="A73" s="548"/>
      <c r="B73" s="539" t="s">
        <v>67</v>
      </c>
      <c r="C73" s="540"/>
      <c r="D73" s="65">
        <f>SUM(E73:H73)</f>
        <v>0</v>
      </c>
      <c r="E73" s="66"/>
      <c r="F73" s="67"/>
      <c r="G73" s="67"/>
      <c r="H73" s="170"/>
      <c r="I73" s="163"/>
      <c r="J73" s="158" t="str">
        <f t="shared" si="8"/>
        <v/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59"/>
      <c r="W73" s="6"/>
      <c r="X73" s="6"/>
      <c r="Y73" s="6"/>
      <c r="Z73" s="6"/>
      <c r="AA73" s="6"/>
      <c r="AB73" s="6"/>
      <c r="AC73" s="6"/>
      <c r="CA73" s="45" t="str">
        <f t="shared" si="9"/>
        <v/>
      </c>
      <c r="CB73" s="45"/>
      <c r="CC73" s="45"/>
      <c r="CD73" s="45"/>
      <c r="CE73" s="45"/>
      <c r="CF73" s="45"/>
      <c r="CG73" s="46">
        <f t="shared" si="10"/>
        <v>0</v>
      </c>
      <c r="CH73" s="14"/>
      <c r="CI73" s="14"/>
      <c r="CJ73" s="14"/>
      <c r="CK73" s="14"/>
      <c r="CL73" s="14"/>
      <c r="CM73" s="14"/>
      <c r="CN73" s="14"/>
      <c r="CO73" s="14"/>
    </row>
    <row r="74" spans="1:93" x14ac:dyDescent="0.25">
      <c r="A74" s="549"/>
      <c r="B74" s="510" t="s">
        <v>4</v>
      </c>
      <c r="C74" s="512"/>
      <c r="D74" s="142">
        <f>SUM(E74:H74)</f>
        <v>1282</v>
      </c>
      <c r="E74" s="143">
        <f>SUM(E44:E73)</f>
        <v>805</v>
      </c>
      <c r="F74" s="146">
        <f t="shared" ref="F74:I74" si="11">SUM(F44:F73)</f>
        <v>125</v>
      </c>
      <c r="G74" s="146">
        <f t="shared" si="11"/>
        <v>0</v>
      </c>
      <c r="H74" s="171">
        <f t="shared" si="11"/>
        <v>352</v>
      </c>
      <c r="I74" s="172">
        <f t="shared" si="11"/>
        <v>0</v>
      </c>
      <c r="J74" s="173"/>
      <c r="K74" s="174"/>
      <c r="L74" s="174"/>
      <c r="M74" s="174"/>
      <c r="N74" s="174"/>
      <c r="O74" s="174"/>
      <c r="P74" s="174"/>
      <c r="Q74" s="174"/>
      <c r="R74" s="159"/>
      <c r="S74" s="159"/>
      <c r="T74" s="159"/>
      <c r="U74" s="159"/>
      <c r="V74" s="159"/>
      <c r="W74" s="6"/>
      <c r="X74" s="6"/>
      <c r="Y74" s="6"/>
      <c r="Z74" s="6"/>
      <c r="AA74" s="6"/>
      <c r="AB74" s="6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1:93" ht="31.9" customHeight="1" x14ac:dyDescent="0.25">
      <c r="A75" s="175" t="s">
        <v>75</v>
      </c>
      <c r="B75" s="151"/>
      <c r="C75" s="151"/>
      <c r="D75" s="151"/>
      <c r="E75" s="151"/>
      <c r="F75" s="151"/>
      <c r="G75" s="152"/>
      <c r="H75" s="152"/>
      <c r="I75" s="153"/>
      <c r="J75" s="176"/>
      <c r="K75" s="176"/>
      <c r="L75" s="176"/>
      <c r="M75" s="176"/>
      <c r="N75" s="176"/>
      <c r="O75" s="176"/>
      <c r="P75" s="174"/>
      <c r="Q75" s="174"/>
      <c r="R75" s="159"/>
      <c r="S75" s="159"/>
      <c r="T75" s="159"/>
      <c r="U75" s="159"/>
      <c r="V75" s="159"/>
      <c r="W75" s="6"/>
      <c r="X75" s="6"/>
      <c r="Y75" s="6"/>
      <c r="Z75" s="6"/>
      <c r="AA75" s="6"/>
      <c r="AB75" s="6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1:93" ht="36" customHeight="1" x14ac:dyDescent="0.25">
      <c r="A76" s="485" t="s">
        <v>76</v>
      </c>
      <c r="B76" s="485"/>
      <c r="C76" s="485"/>
      <c r="D76" s="432" t="s">
        <v>77</v>
      </c>
      <c r="E76" s="435" t="s">
        <v>78</v>
      </c>
      <c r="F76" s="436" t="s">
        <v>79</v>
      </c>
      <c r="G76" s="436" t="s">
        <v>80</v>
      </c>
      <c r="H76" s="19" t="s">
        <v>81</v>
      </c>
      <c r="I76" s="179"/>
      <c r="J76" s="174"/>
      <c r="K76" s="174"/>
      <c r="L76" s="174"/>
      <c r="M76" s="174"/>
      <c r="N76" s="174"/>
      <c r="O76" s="174"/>
      <c r="P76" s="174"/>
      <c r="Q76" s="174"/>
      <c r="R76" s="159"/>
      <c r="S76" s="159"/>
      <c r="T76" s="159"/>
      <c r="U76" s="159"/>
      <c r="V76" s="159"/>
      <c r="W76" s="6"/>
      <c r="X76" s="6"/>
      <c r="Y76" s="6"/>
      <c r="Z76" s="6"/>
      <c r="AA76" s="6"/>
      <c r="AB76" s="6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1:93" x14ac:dyDescent="0.25">
      <c r="A77" s="527" t="s">
        <v>82</v>
      </c>
      <c r="B77" s="528"/>
      <c r="C77" s="529"/>
      <c r="D77" s="180">
        <f>SUM(E77:H77)</f>
        <v>0</v>
      </c>
      <c r="E77" s="38"/>
      <c r="F77" s="39"/>
      <c r="G77" s="39"/>
      <c r="H77" s="40"/>
      <c r="I77" s="181"/>
      <c r="J77" s="5"/>
      <c r="K77" s="5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1:93" x14ac:dyDescent="0.25">
      <c r="A78" s="501" t="s">
        <v>83</v>
      </c>
      <c r="B78" s="502"/>
      <c r="C78" s="503"/>
      <c r="D78" s="180">
        <f>SUM(E78:H78)</f>
        <v>0</v>
      </c>
      <c r="E78" s="49"/>
      <c r="F78" s="50"/>
      <c r="G78" s="50"/>
      <c r="H78" s="51"/>
      <c r="I78" s="181"/>
      <c r="J78" s="5"/>
      <c r="K78" s="5"/>
      <c r="L78" s="5"/>
      <c r="M78" s="5"/>
      <c r="N78" s="5"/>
      <c r="O78" s="5"/>
      <c r="P78" s="153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1:93" x14ac:dyDescent="0.25">
      <c r="A79" s="504" t="s">
        <v>84</v>
      </c>
      <c r="B79" s="505"/>
      <c r="C79" s="506"/>
      <c r="D79" s="180">
        <f>SUM(E79:H79)</f>
        <v>0</v>
      </c>
      <c r="E79" s="76"/>
      <c r="F79" s="77"/>
      <c r="G79" s="77"/>
      <c r="H79" s="182"/>
      <c r="I79" s="181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1:93" x14ac:dyDescent="0.25">
      <c r="A80" s="507" t="s">
        <v>85</v>
      </c>
      <c r="B80" s="508"/>
      <c r="C80" s="509"/>
      <c r="D80" s="183">
        <f>SUM(E80:H80)</f>
        <v>0</v>
      </c>
      <c r="E80" s="123"/>
      <c r="F80" s="88"/>
      <c r="G80" s="88"/>
      <c r="H80" s="184"/>
      <c r="I80" s="181"/>
      <c r="J80" s="5"/>
      <c r="K80" s="5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A81" s="510" t="s">
        <v>4</v>
      </c>
      <c r="B81" s="511"/>
      <c r="C81" s="512"/>
      <c r="D81" s="185">
        <f>SUM(E81:H81)</f>
        <v>0</v>
      </c>
      <c r="E81" s="143">
        <f>SUM(E77:E80)</f>
        <v>0</v>
      </c>
      <c r="F81" s="144">
        <f>SUM(F77:F80)</f>
        <v>0</v>
      </c>
      <c r="G81" s="144">
        <f>SUM(G77:G80)</f>
        <v>0</v>
      </c>
      <c r="H81" s="186">
        <f>SUM(H77:H80)</f>
        <v>0</v>
      </c>
      <c r="I81" s="181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ht="31.9" customHeight="1" x14ac:dyDescent="0.25">
      <c r="A82" s="175" t="s">
        <v>86</v>
      </c>
      <c r="B82" s="151"/>
      <c r="C82" s="151"/>
      <c r="D82" s="151"/>
      <c r="E82" s="187"/>
      <c r="F82" s="187"/>
      <c r="G82" s="187"/>
      <c r="H82" s="187"/>
      <c r="I82" s="187"/>
      <c r="J82" s="187"/>
      <c r="K82" s="188"/>
      <c r="L82" s="188"/>
      <c r="M82" s="188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ht="26.45" customHeight="1" x14ac:dyDescent="0.25">
      <c r="A83" s="500" t="s">
        <v>87</v>
      </c>
      <c r="B83" s="513"/>
      <c r="C83" s="514"/>
      <c r="D83" s="430" t="s">
        <v>88</v>
      </c>
      <c r="E83" s="515"/>
      <c r="F83" s="51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A84" s="516" t="s">
        <v>89</v>
      </c>
      <c r="B84" s="517"/>
      <c r="C84" s="518"/>
      <c r="D84" s="189"/>
      <c r="E84" s="515"/>
      <c r="F84" s="51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A85" s="504" t="s">
        <v>90</v>
      </c>
      <c r="B85" s="505"/>
      <c r="C85" s="506"/>
      <c r="D85" s="189"/>
      <c r="E85" s="515"/>
      <c r="F85" s="51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A86" s="519" t="s">
        <v>91</v>
      </c>
      <c r="B86" s="520"/>
      <c r="C86" s="521"/>
      <c r="D86" s="19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ht="31.9" customHeight="1" x14ac:dyDescent="0.25">
      <c r="A87" s="191" t="s">
        <v>92</v>
      </c>
      <c r="B87" s="191"/>
      <c r="C87" s="192"/>
      <c r="D87" s="193"/>
      <c r="E87" s="194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A88" s="499" t="s">
        <v>93</v>
      </c>
      <c r="B88" s="499"/>
      <c r="C88" s="499"/>
      <c r="D88" s="500" t="s">
        <v>94</v>
      </c>
      <c r="E88" s="480" t="s">
        <v>95</v>
      </c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ht="18.75" customHeight="1" x14ac:dyDescent="0.25">
      <c r="A89" s="499"/>
      <c r="B89" s="499"/>
      <c r="C89" s="499"/>
      <c r="D89" s="500"/>
      <c r="E89" s="480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A90" s="490" t="s">
        <v>96</v>
      </c>
      <c r="B90" s="491"/>
      <c r="C90" s="492"/>
      <c r="D90" s="195"/>
      <c r="E90" s="196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A91" s="493" t="s">
        <v>97</v>
      </c>
      <c r="B91" s="494"/>
      <c r="C91" s="495"/>
      <c r="D91" s="197"/>
      <c r="E91" s="198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496" t="s">
        <v>98</v>
      </c>
      <c r="B92" s="497"/>
      <c r="C92" s="498"/>
      <c r="D92" s="199"/>
      <c r="E92" s="200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ht="31.9" customHeight="1" x14ac:dyDescent="0.25">
      <c r="A93" s="191" t="s">
        <v>99</v>
      </c>
      <c r="B93" s="191"/>
      <c r="C93" s="192"/>
      <c r="D93" s="193"/>
      <c r="E93" s="194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499" t="s">
        <v>93</v>
      </c>
      <c r="B94" s="499"/>
      <c r="C94" s="499"/>
      <c r="D94" s="485" t="s">
        <v>94</v>
      </c>
      <c r="E94" s="480" t="s">
        <v>95</v>
      </c>
      <c r="F94" s="464" t="s">
        <v>5</v>
      </c>
      <c r="G94" s="465"/>
      <c r="H94" s="465"/>
      <c r="I94" s="465"/>
      <c r="J94" s="466"/>
      <c r="K94" s="467" t="s">
        <v>100</v>
      </c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9"/>
      <c r="Y94" s="470" t="s">
        <v>101</v>
      </c>
      <c r="Z94" s="472" t="s">
        <v>102</v>
      </c>
      <c r="BW94" s="8"/>
      <c r="BX94" s="8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ht="26.25" customHeight="1" x14ac:dyDescent="0.25">
      <c r="A95" s="499"/>
      <c r="B95" s="499"/>
      <c r="C95" s="499"/>
      <c r="D95" s="485"/>
      <c r="E95" s="480"/>
      <c r="F95" s="202" t="s">
        <v>11</v>
      </c>
      <c r="G95" s="203" t="s">
        <v>12</v>
      </c>
      <c r="H95" s="203" t="s">
        <v>13</v>
      </c>
      <c r="I95" s="203" t="s">
        <v>14</v>
      </c>
      <c r="J95" s="203" t="s">
        <v>15</v>
      </c>
      <c r="K95" s="202" t="s">
        <v>103</v>
      </c>
      <c r="L95" s="203" t="s">
        <v>104</v>
      </c>
      <c r="M95" s="204" t="s">
        <v>105</v>
      </c>
      <c r="N95" s="204" t="s">
        <v>16</v>
      </c>
      <c r="O95" s="204" t="s">
        <v>17</v>
      </c>
      <c r="P95" s="204" t="s">
        <v>18</v>
      </c>
      <c r="Q95" s="204" t="s">
        <v>19</v>
      </c>
      <c r="R95" s="204" t="s">
        <v>20</v>
      </c>
      <c r="S95" s="204" t="s">
        <v>21</v>
      </c>
      <c r="T95" s="204" t="s">
        <v>22</v>
      </c>
      <c r="U95" s="204" t="s">
        <v>23</v>
      </c>
      <c r="V95" s="204" t="s">
        <v>24</v>
      </c>
      <c r="W95" s="204" t="s">
        <v>25</v>
      </c>
      <c r="X95" s="205" t="s">
        <v>26</v>
      </c>
      <c r="Y95" s="471"/>
      <c r="Z95" s="473"/>
      <c r="BM95" s="8"/>
      <c r="BN95" s="8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474" t="s">
        <v>106</v>
      </c>
      <c r="B96" s="475"/>
      <c r="C96" s="476"/>
      <c r="D96" s="206"/>
      <c r="E96" s="207">
        <f>+F96+G96+K96+L96+M96+N96+O96+P96+Q96+R96+S96+T96+U96+V96+W96+X96</f>
        <v>0</v>
      </c>
      <c r="F96" s="195"/>
      <c r="G96" s="208"/>
      <c r="H96" s="324"/>
      <c r="I96" s="325"/>
      <c r="J96" s="326"/>
      <c r="K96" s="195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3"/>
      <c r="Y96" s="214"/>
      <c r="Z96" s="196"/>
      <c r="AA96" s="44" t="str">
        <f>CA96</f>
        <v/>
      </c>
      <c r="BK96" s="8"/>
      <c r="BL96" s="8"/>
      <c r="CA96" s="45" t="str">
        <f>IF(CG96=1," * No olvide agregar la columna Gestantes y/o Post Parto (Digite Cero si no tiene). ","")</f>
        <v/>
      </c>
      <c r="CG96" s="46">
        <f>IF(AND(E96&lt;&gt;0,OR(Y96="",Z96="")),1,0)</f>
        <v>0</v>
      </c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477" t="s">
        <v>107</v>
      </c>
      <c r="B97" s="478"/>
      <c r="C97" s="479"/>
      <c r="D97" s="215"/>
      <c r="E97" s="216">
        <f t="shared" ref="E97:E98" si="12">+F97+G97+K97+L97+M97+N97+O97+P97+Q97+R97+S97+T97+U97+V97+W97+X97</f>
        <v>0</v>
      </c>
      <c r="F97" s="197"/>
      <c r="G97" s="217"/>
      <c r="H97" s="327"/>
      <c r="I97" s="328"/>
      <c r="J97" s="329"/>
      <c r="K97" s="197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Y97" s="223"/>
      <c r="Z97" s="198"/>
      <c r="AA97" s="44" t="str">
        <f t="shared" ref="AA97:AA98" si="13">CA97</f>
        <v/>
      </c>
      <c r="BK97" s="8"/>
      <c r="BL97" s="8"/>
      <c r="CA97" s="45" t="str">
        <f t="shared" ref="CA97:CA98" si="14">IF(CG97=1," * No olvide agregar la columna Gestantes y/o Post Parto (Digite Cero si no tiene). ","")</f>
        <v/>
      </c>
      <c r="CG97" s="46">
        <f t="shared" ref="CG97:CG98" si="15">IF(AND(E97&lt;&gt;0,OR(Y97="",Z97="")),1,0)</f>
        <v>0</v>
      </c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477" t="s">
        <v>108</v>
      </c>
      <c r="B98" s="478"/>
      <c r="C98" s="479"/>
      <c r="D98" s="224"/>
      <c r="E98" s="225">
        <f t="shared" si="12"/>
        <v>0</v>
      </c>
      <c r="F98" s="199"/>
      <c r="G98" s="226"/>
      <c r="H98" s="330"/>
      <c r="I98" s="331"/>
      <c r="J98" s="332"/>
      <c r="K98" s="19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Y98" s="232"/>
      <c r="Z98" s="200"/>
      <c r="AA98" s="44" t="str">
        <f t="shared" si="13"/>
        <v/>
      </c>
      <c r="BK98" s="8"/>
      <c r="BL98" s="8"/>
      <c r="CA98" s="45" t="str">
        <f t="shared" si="14"/>
        <v/>
      </c>
      <c r="CG98" s="46">
        <f t="shared" si="15"/>
        <v>0</v>
      </c>
      <c r="CH98" s="14"/>
      <c r="CI98" s="14"/>
      <c r="CJ98" s="14"/>
      <c r="CK98" s="14"/>
      <c r="CL98" s="14"/>
      <c r="CM98" s="14"/>
      <c r="CN98" s="14"/>
      <c r="CO98" s="14"/>
    </row>
    <row r="99" spans="1:93" ht="31.9" customHeight="1" x14ac:dyDescent="0.25">
      <c r="A99" s="201" t="s">
        <v>109</v>
      </c>
      <c r="B99" s="192"/>
      <c r="C99" s="192"/>
      <c r="D99" s="193"/>
      <c r="H99" s="233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ht="20.45" customHeight="1" x14ac:dyDescent="0.25">
      <c r="A100" s="481" t="s">
        <v>110</v>
      </c>
      <c r="B100" s="481"/>
      <c r="C100" s="482"/>
      <c r="D100" s="485" t="s">
        <v>111</v>
      </c>
      <c r="E100" s="486" t="s">
        <v>100</v>
      </c>
      <c r="F100" s="487"/>
      <c r="G100" s="487"/>
      <c r="H100" s="487"/>
      <c r="I100" s="487"/>
      <c r="J100" s="487"/>
      <c r="K100" s="488" t="s">
        <v>112</v>
      </c>
      <c r="L100" s="48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ht="20.45" customHeight="1" x14ac:dyDescent="0.25">
      <c r="A101" s="483"/>
      <c r="B101" s="483"/>
      <c r="C101" s="484"/>
      <c r="D101" s="485"/>
      <c r="E101" s="435" t="s">
        <v>113</v>
      </c>
      <c r="F101" s="234" t="s">
        <v>114</v>
      </c>
      <c r="G101" s="436" t="s">
        <v>115</v>
      </c>
      <c r="H101" s="436" t="s">
        <v>116</v>
      </c>
      <c r="I101" s="433" t="s">
        <v>117</v>
      </c>
      <c r="J101" s="19" t="s">
        <v>118</v>
      </c>
      <c r="K101" s="435" t="s">
        <v>119</v>
      </c>
      <c r="L101" s="434" t="s">
        <v>120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447" t="s">
        <v>121</v>
      </c>
      <c r="B102" s="448"/>
      <c r="C102" s="237" t="s">
        <v>122</v>
      </c>
      <c r="D102" s="180">
        <f>SUM(E102:J102)</f>
        <v>0</v>
      </c>
      <c r="E102" s="38"/>
      <c r="F102" s="42"/>
      <c r="G102" s="39"/>
      <c r="H102" s="39"/>
      <c r="I102" s="39"/>
      <c r="J102" s="43"/>
      <c r="K102" s="38"/>
      <c r="L102" s="43"/>
      <c r="M102" s="44" t="str">
        <f>CA102</f>
        <v/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5"/>
      <c r="Z102" s="15"/>
      <c r="CA102" s="45" t="str">
        <f>IF(CG102=1,"* La Suma por edad NO DEBE ser distinto al total por Sexo. ","")</f>
        <v/>
      </c>
      <c r="CB102" s="45"/>
      <c r="CC102" s="45"/>
      <c r="CD102" s="45"/>
      <c r="CE102" s="45"/>
      <c r="CF102" s="45"/>
      <c r="CG102" s="46">
        <f>IF((K102+L102)&lt;&gt;(E102+F102+G102+H102+I102+J102),1,0)</f>
        <v>0</v>
      </c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449"/>
      <c r="B103" s="450"/>
      <c r="C103" s="238" t="s">
        <v>123</v>
      </c>
      <c r="D103" s="180">
        <f t="shared" ref="D103:D110" si="16">SUM(E103:J103)</f>
        <v>0</v>
      </c>
      <c r="E103" s="76"/>
      <c r="F103" s="78"/>
      <c r="G103" s="77"/>
      <c r="H103" s="77"/>
      <c r="I103" s="77"/>
      <c r="J103" s="54"/>
      <c r="K103" s="76"/>
      <c r="L103" s="54"/>
      <c r="M103" s="44" t="str">
        <f t="shared" ref="M103:M110" si="17">CA103</f>
        <v/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5"/>
      <c r="Z103" s="15"/>
      <c r="CA103" s="45" t="str">
        <f t="shared" ref="CA103:CA110" si="18">IF(CG103=1,"* La Suma por edad NO DEBE ser distinto al total por Sexo. ","")</f>
        <v/>
      </c>
      <c r="CB103" s="45"/>
      <c r="CC103" s="45"/>
      <c r="CD103" s="45"/>
      <c r="CE103" s="45"/>
      <c r="CF103" s="45"/>
      <c r="CG103" s="46">
        <f t="shared" ref="CG103:CG109" si="19">IF((K103+L103)&lt;&gt;(E103+F103+G103+H103+I103+J103),1,0)</f>
        <v>0</v>
      </c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449"/>
      <c r="B104" s="450"/>
      <c r="C104" s="238" t="s">
        <v>124</v>
      </c>
      <c r="D104" s="106">
        <f t="shared" si="16"/>
        <v>0</v>
      </c>
      <c r="E104" s="107"/>
      <c r="F104" s="108"/>
      <c r="G104" s="120"/>
      <c r="H104" s="120"/>
      <c r="I104" s="120"/>
      <c r="J104" s="115"/>
      <c r="K104" s="107"/>
      <c r="L104" s="115"/>
      <c r="M104" s="44" t="str">
        <f t="shared" si="17"/>
        <v/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5"/>
      <c r="Z104" s="15"/>
      <c r="CA104" s="45" t="str">
        <f t="shared" si="18"/>
        <v/>
      </c>
      <c r="CB104" s="45"/>
      <c r="CC104" s="45"/>
      <c r="CD104" s="45"/>
      <c r="CE104" s="45"/>
      <c r="CF104" s="45"/>
      <c r="CG104" s="46">
        <f t="shared" si="19"/>
        <v>0</v>
      </c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447" t="s">
        <v>125</v>
      </c>
      <c r="B105" s="448"/>
      <c r="C105" s="237" t="s">
        <v>122</v>
      </c>
      <c r="D105" s="183">
        <f t="shared" si="16"/>
        <v>0</v>
      </c>
      <c r="E105" s="49"/>
      <c r="F105" s="53"/>
      <c r="G105" s="50"/>
      <c r="H105" s="50"/>
      <c r="I105" s="50"/>
      <c r="J105" s="55"/>
      <c r="K105" s="49"/>
      <c r="L105" s="55"/>
      <c r="M105" s="44" t="str">
        <f t="shared" si="17"/>
        <v/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5"/>
      <c r="Z105" s="15"/>
      <c r="CA105" s="45" t="str">
        <f t="shared" si="18"/>
        <v/>
      </c>
      <c r="CB105" s="45"/>
      <c r="CC105" s="45"/>
      <c r="CD105" s="45"/>
      <c r="CE105" s="45"/>
      <c r="CF105" s="45"/>
      <c r="CG105" s="46">
        <f t="shared" si="19"/>
        <v>0</v>
      </c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449"/>
      <c r="B106" s="450"/>
      <c r="C106" s="238" t="s">
        <v>123</v>
      </c>
      <c r="D106" s="180">
        <f t="shared" si="16"/>
        <v>0</v>
      </c>
      <c r="E106" s="123"/>
      <c r="F106" s="90"/>
      <c r="G106" s="88"/>
      <c r="H106" s="88"/>
      <c r="I106" s="88"/>
      <c r="J106" s="89"/>
      <c r="K106" s="123"/>
      <c r="L106" s="89"/>
      <c r="M106" s="44" t="str">
        <f t="shared" si="17"/>
        <v/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5"/>
      <c r="Z106" s="15"/>
      <c r="CA106" s="45" t="str">
        <f t="shared" si="18"/>
        <v/>
      </c>
      <c r="CB106" s="45"/>
      <c r="CC106" s="45"/>
      <c r="CD106" s="45"/>
      <c r="CE106" s="45"/>
      <c r="CF106" s="45"/>
      <c r="CG106" s="46">
        <f t="shared" si="19"/>
        <v>0</v>
      </c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449"/>
      <c r="B107" s="450"/>
      <c r="C107" s="238" t="s">
        <v>124</v>
      </c>
      <c r="D107" s="106">
        <f t="shared" si="16"/>
        <v>0</v>
      </c>
      <c r="E107" s="123"/>
      <c r="F107" s="90"/>
      <c r="G107" s="88"/>
      <c r="H107" s="88"/>
      <c r="I107" s="88"/>
      <c r="J107" s="89"/>
      <c r="K107" s="123"/>
      <c r="L107" s="89"/>
      <c r="M107" s="44" t="str">
        <f t="shared" si="17"/>
        <v/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5"/>
      <c r="Z107" s="15"/>
      <c r="CA107" s="45" t="str">
        <f t="shared" si="18"/>
        <v/>
      </c>
      <c r="CB107" s="45"/>
      <c r="CC107" s="45"/>
      <c r="CD107" s="45"/>
      <c r="CE107" s="45"/>
      <c r="CF107" s="45"/>
      <c r="CG107" s="46">
        <f t="shared" si="19"/>
        <v>0</v>
      </c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447" t="s">
        <v>126</v>
      </c>
      <c r="B108" s="451"/>
      <c r="C108" s="237" t="s">
        <v>122</v>
      </c>
      <c r="D108" s="183">
        <f t="shared" si="16"/>
        <v>0</v>
      </c>
      <c r="E108" s="38"/>
      <c r="F108" s="42"/>
      <c r="G108" s="39"/>
      <c r="H108" s="39"/>
      <c r="I108" s="39"/>
      <c r="J108" s="43"/>
      <c r="K108" s="38"/>
      <c r="L108" s="43"/>
      <c r="M108" s="44" t="str">
        <f t="shared" si="17"/>
        <v/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5"/>
      <c r="Z108" s="15"/>
      <c r="CA108" s="45" t="str">
        <f t="shared" si="18"/>
        <v/>
      </c>
      <c r="CB108" s="45"/>
      <c r="CC108" s="45"/>
      <c r="CD108" s="45"/>
      <c r="CE108" s="45"/>
      <c r="CF108" s="45"/>
      <c r="CG108" s="46">
        <f t="shared" si="19"/>
        <v>0</v>
      </c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452"/>
      <c r="B109" s="453"/>
      <c r="C109" s="238" t="s">
        <v>123</v>
      </c>
      <c r="D109" s="180">
        <f t="shared" si="16"/>
        <v>0</v>
      </c>
      <c r="E109" s="76"/>
      <c r="F109" s="78"/>
      <c r="G109" s="77"/>
      <c r="H109" s="77"/>
      <c r="I109" s="77"/>
      <c r="J109" s="54"/>
      <c r="K109" s="76"/>
      <c r="L109" s="54"/>
      <c r="M109" s="44" t="str">
        <f t="shared" si="17"/>
        <v/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5"/>
      <c r="Z109" s="15"/>
      <c r="CA109" s="45" t="str">
        <f t="shared" si="18"/>
        <v/>
      </c>
      <c r="CB109" s="45"/>
      <c r="CC109" s="45"/>
      <c r="CD109" s="45"/>
      <c r="CE109" s="45"/>
      <c r="CF109" s="45"/>
      <c r="CG109" s="46">
        <f t="shared" si="19"/>
        <v>0</v>
      </c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454"/>
      <c r="B110" s="455"/>
      <c r="C110" s="239" t="s">
        <v>124</v>
      </c>
      <c r="D110" s="106">
        <f t="shared" si="16"/>
        <v>0</v>
      </c>
      <c r="E110" s="107"/>
      <c r="F110" s="108"/>
      <c r="G110" s="120"/>
      <c r="H110" s="120"/>
      <c r="I110" s="120"/>
      <c r="J110" s="115"/>
      <c r="K110" s="107"/>
      <c r="L110" s="115"/>
      <c r="M110" s="44" t="str">
        <f t="shared" si="17"/>
        <v/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5"/>
      <c r="Z110" s="15"/>
      <c r="CA110" s="45" t="str">
        <f t="shared" si="18"/>
        <v/>
      </c>
      <c r="CB110" s="45"/>
      <c r="CC110" s="45"/>
      <c r="CD110" s="45"/>
      <c r="CE110" s="45"/>
      <c r="CF110" s="45"/>
      <c r="CG110" s="46">
        <f>IF((K110+L110)&lt;&gt;(E110+F110+G110+H110+I110+J110),1,0)</f>
        <v>0</v>
      </c>
      <c r="CH110" s="14"/>
      <c r="CI110" s="14"/>
      <c r="CJ110" s="14"/>
      <c r="CK110" s="14"/>
      <c r="CL110" s="14"/>
      <c r="CM110" s="14"/>
      <c r="CN110" s="14"/>
      <c r="CO110" s="14"/>
    </row>
    <row r="111" spans="1:93" ht="27.75" customHeight="1" x14ac:dyDescent="0.25">
      <c r="A111" s="201" t="s">
        <v>127</v>
      </c>
      <c r="B111" s="240"/>
      <c r="C111" s="240"/>
      <c r="D111" s="240"/>
      <c r="E111" s="241"/>
      <c r="F111" s="241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ht="29.25" customHeight="1" x14ac:dyDescent="0.25">
      <c r="A112" s="428" t="s">
        <v>128</v>
      </c>
      <c r="B112" s="438" t="s">
        <v>129</v>
      </c>
      <c r="C112" s="438" t="s">
        <v>130</v>
      </c>
      <c r="D112" s="438" t="s">
        <v>131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ht="23.25" customHeight="1" x14ac:dyDescent="0.25">
      <c r="A113" s="244" t="s">
        <v>132</v>
      </c>
      <c r="B113" s="245"/>
      <c r="C113" s="245"/>
      <c r="D113" s="246"/>
      <c r="E113" s="24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ht="27.75" customHeight="1" x14ac:dyDescent="0.25">
      <c r="A114" s="201" t="s">
        <v>133</v>
      </c>
      <c r="B114" s="240"/>
      <c r="C114" s="240"/>
      <c r="D114" s="240"/>
      <c r="E114" s="248"/>
      <c r="F114" s="248"/>
      <c r="G114" s="248"/>
      <c r="H114" s="248"/>
      <c r="I114" s="24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ht="27" customHeight="1" x14ac:dyDescent="0.25">
      <c r="A115" s="456" t="s">
        <v>128</v>
      </c>
      <c r="B115" s="458" t="s">
        <v>134</v>
      </c>
      <c r="C115" s="459"/>
      <c r="D115" s="459"/>
      <c r="E115" s="459"/>
      <c r="F115" s="459"/>
      <c r="G115" s="459"/>
      <c r="H115" s="459"/>
      <c r="I115" s="460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ht="42" x14ac:dyDescent="0.25">
      <c r="A116" s="457"/>
      <c r="B116" s="202" t="s">
        <v>135</v>
      </c>
      <c r="C116" s="249" t="s">
        <v>136</v>
      </c>
      <c r="D116" s="250" t="s">
        <v>137</v>
      </c>
      <c r="E116" s="250" t="s">
        <v>138</v>
      </c>
      <c r="F116" s="250" t="s">
        <v>139</v>
      </c>
      <c r="G116" s="250" t="s">
        <v>140</v>
      </c>
      <c r="H116" s="250" t="s">
        <v>141</v>
      </c>
      <c r="I116" s="437" t="s">
        <v>142</v>
      </c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ht="44.25" customHeight="1" x14ac:dyDescent="0.25">
      <c r="A117" s="252" t="s">
        <v>143</v>
      </c>
      <c r="B117" s="253">
        <f>SUM(C117:I117)</f>
        <v>0</v>
      </c>
      <c r="C117" s="254"/>
      <c r="D117" s="255"/>
      <c r="E117" s="255"/>
      <c r="F117" s="255"/>
      <c r="G117" s="255"/>
      <c r="H117" s="255"/>
      <c r="I117" s="256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ht="45" customHeight="1" x14ac:dyDescent="0.25">
      <c r="A118" s="257" t="s">
        <v>144</v>
      </c>
      <c r="B118" s="258">
        <f>SUM(C118:I118)</f>
        <v>0</v>
      </c>
      <c r="C118" s="259"/>
      <c r="D118" s="260"/>
      <c r="E118" s="260"/>
      <c r="F118" s="260"/>
      <c r="G118" s="260"/>
      <c r="H118" s="260"/>
      <c r="I118" s="261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ht="27.75" customHeight="1" x14ac:dyDescent="0.25">
      <c r="A119" s="201" t="s">
        <v>145</v>
      </c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ht="20.25" customHeight="1" x14ac:dyDescent="0.25">
      <c r="A120" s="456" t="s">
        <v>128</v>
      </c>
      <c r="B120" s="461" t="s">
        <v>146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3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ht="42" customHeight="1" x14ac:dyDescent="0.25">
      <c r="A121" s="457"/>
      <c r="B121" s="202" t="s">
        <v>147</v>
      </c>
      <c r="C121" s="202" t="s">
        <v>148</v>
      </c>
      <c r="D121" s="203" t="s">
        <v>149</v>
      </c>
      <c r="E121" s="203" t="s">
        <v>150</v>
      </c>
      <c r="F121" s="203" t="s">
        <v>151</v>
      </c>
      <c r="G121" s="203" t="s">
        <v>152</v>
      </c>
      <c r="H121" s="203" t="s">
        <v>153</v>
      </c>
      <c r="I121" s="203" t="s">
        <v>154</v>
      </c>
      <c r="J121" s="203" t="s">
        <v>155</v>
      </c>
      <c r="K121" s="203" t="s">
        <v>156</v>
      </c>
      <c r="L121" s="203" t="s">
        <v>157</v>
      </c>
      <c r="M121" s="437" t="s">
        <v>158</v>
      </c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ht="31.5" customHeight="1" x14ac:dyDescent="0.25">
      <c r="A122" s="252" t="s">
        <v>159</v>
      </c>
      <c r="B122" s="253">
        <f>SUM(C122:M122)</f>
        <v>0</v>
      </c>
      <c r="C122" s="262"/>
      <c r="D122" s="263"/>
      <c r="E122" s="263"/>
      <c r="F122" s="263"/>
      <c r="G122" s="263"/>
      <c r="H122" s="263"/>
      <c r="I122" s="263"/>
      <c r="J122" s="263"/>
      <c r="K122" s="263"/>
      <c r="L122" s="263"/>
      <c r="M122" s="256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ht="43.5" customHeight="1" x14ac:dyDescent="0.25">
      <c r="A123" s="257" t="s">
        <v>160</v>
      </c>
      <c r="B123" s="258">
        <f>SUM(C123:M123)</f>
        <v>0</v>
      </c>
      <c r="C123" s="26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1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ht="24.75" customHeight="1" x14ac:dyDescent="0.25">
      <c r="A124" s="201" t="s">
        <v>161</v>
      </c>
      <c r="B124" s="241"/>
      <c r="C124" s="241"/>
      <c r="D124" s="241"/>
      <c r="E124" s="266"/>
      <c r="F124" s="266"/>
      <c r="G124" s="266"/>
      <c r="H124" s="266"/>
      <c r="I124" s="266"/>
      <c r="J124" s="266"/>
      <c r="K124" s="266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440" t="s">
        <v>128</v>
      </c>
      <c r="B125" s="442" t="s">
        <v>162</v>
      </c>
      <c r="C125" s="444" t="s">
        <v>163</v>
      </c>
      <c r="D125" s="444"/>
      <c r="E125" s="444"/>
      <c r="F125" s="444"/>
      <c r="G125" s="444"/>
      <c r="H125" s="444"/>
      <c r="I125" s="444"/>
      <c r="J125" s="444"/>
      <c r="K125" s="444"/>
      <c r="L125" s="444"/>
      <c r="M125" s="44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ht="35.25" customHeight="1" x14ac:dyDescent="0.25">
      <c r="A126" s="441"/>
      <c r="B126" s="443"/>
      <c r="C126" s="267" t="s">
        <v>15</v>
      </c>
      <c r="D126" s="268" t="s">
        <v>164</v>
      </c>
      <c r="E126" s="268" t="s">
        <v>165</v>
      </c>
      <c r="F126" s="268" t="s">
        <v>166</v>
      </c>
      <c r="G126" s="268" t="s">
        <v>167</v>
      </c>
      <c r="H126" s="268" t="s">
        <v>168</v>
      </c>
      <c r="I126" s="268" t="s">
        <v>169</v>
      </c>
      <c r="J126" s="268" t="s">
        <v>170</v>
      </c>
      <c r="K126" s="269" t="s">
        <v>171</v>
      </c>
      <c r="L126" s="270" t="s">
        <v>172</v>
      </c>
      <c r="M126" s="439" t="s">
        <v>173</v>
      </c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ht="27.75" customHeight="1" x14ac:dyDescent="0.25">
      <c r="A127" s="252" t="s">
        <v>174</v>
      </c>
      <c r="B127" s="246"/>
      <c r="C127" s="272"/>
      <c r="D127" s="273"/>
      <c r="E127" s="273"/>
      <c r="F127" s="273"/>
      <c r="G127" s="273"/>
      <c r="H127" s="273"/>
      <c r="I127" s="273"/>
      <c r="J127" s="273"/>
      <c r="K127" s="274"/>
      <c r="L127" s="275"/>
      <c r="M127" s="276"/>
      <c r="N127" s="44" t="str">
        <f>CA127&amp;CB127&amp;CC127&amp;CD127</f>
        <v/>
      </c>
      <c r="CA127" s="45" t="str">
        <f>IF(CG127=1,"* No olvide ingresar la columna Pueblos Originarios (Digite cero si no tiene). ","")</f>
        <v/>
      </c>
      <c r="CB127" s="45" t="str">
        <f>IF(CH127=1,"* No olvide ingresar la columna Migrantes (Digite cero si no tiene). ","")</f>
        <v/>
      </c>
      <c r="CC127" s="45" t="str">
        <f>IF(CI127=1,"* El total de Pueblos Originarios NO DEBE superar la suma por grupo de edad. ","")</f>
        <v/>
      </c>
      <c r="CD127" s="45" t="str">
        <f>IF(CJ127=1,"* El total de Migrantes NO DEBE superar la suma por grupo de edad","")</f>
        <v/>
      </c>
      <c r="CE127" s="45"/>
      <c r="CF127" s="45"/>
      <c r="CG127" s="46">
        <f>IF(AND(L127="",SUM(C127:K127)&lt;&gt;0),1,0)</f>
        <v>0</v>
      </c>
      <c r="CH127" s="46">
        <f>IF(AND(M127="",SUM(C127:K127)&lt;&gt;0),1,0)</f>
        <v>0</v>
      </c>
      <c r="CI127" s="46">
        <f>IF(SUM(C127:K127)&lt;L127,1,0)</f>
        <v>0</v>
      </c>
      <c r="CJ127" s="46">
        <f>IF(SUM(C127:K127)&lt;M127,1,0)</f>
        <v>0</v>
      </c>
      <c r="CK127" s="14"/>
      <c r="CL127" s="14"/>
      <c r="CM127" s="14"/>
      <c r="CN127" s="14"/>
      <c r="CO127" s="14"/>
    </row>
    <row r="128" spans="1:93" ht="24.75" customHeight="1" x14ac:dyDescent="0.25">
      <c r="A128" s="201" t="s">
        <v>175</v>
      </c>
      <c r="B128" s="277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ht="21" customHeight="1" x14ac:dyDescent="0.25">
      <c r="A129" s="440" t="s">
        <v>128</v>
      </c>
      <c r="B129" s="442" t="s">
        <v>162</v>
      </c>
      <c r="C129" s="446" t="s">
        <v>176</v>
      </c>
      <c r="D129" s="444"/>
      <c r="E129" s="444"/>
      <c r="F129" s="444"/>
      <c r="G129" s="444"/>
      <c r="H129" s="44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ht="39.75" customHeight="1" x14ac:dyDescent="0.25">
      <c r="A130" s="441"/>
      <c r="B130" s="443"/>
      <c r="C130" s="202" t="s">
        <v>177</v>
      </c>
      <c r="D130" s="203" t="s">
        <v>178</v>
      </c>
      <c r="E130" s="203" t="s">
        <v>179</v>
      </c>
      <c r="F130" s="278" t="s">
        <v>180</v>
      </c>
      <c r="G130" s="279" t="s">
        <v>172</v>
      </c>
      <c r="H130" s="437" t="s">
        <v>173</v>
      </c>
      <c r="BV130" s="8"/>
      <c r="BW130" s="8"/>
      <c r="BY130" s="7"/>
      <c r="BZ130" s="7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ht="41.25" customHeight="1" x14ac:dyDescent="0.25">
      <c r="A131" s="280" t="s">
        <v>181</v>
      </c>
      <c r="B131" s="245"/>
      <c r="C131" s="245"/>
      <c r="D131" s="273"/>
      <c r="E131" s="273"/>
      <c r="F131" s="274"/>
      <c r="G131" s="272"/>
      <c r="H131" s="281"/>
      <c r="I131" s="44" t="str">
        <f>CA131&amp;CB131&amp;CC131&amp;CD131</f>
        <v/>
      </c>
      <c r="CA131" s="45" t="str">
        <f>IF(CG131=1,"* No olvide ingresar la columna Pueblos Originarios (Digite cero si no tiene). ","")</f>
        <v/>
      </c>
      <c r="CB131" s="45" t="str">
        <f>IF(CH131=1,"* No olvide ingresar la columna Migrantes (Digite cero si no tiene). ","")</f>
        <v/>
      </c>
      <c r="CC131" s="45" t="str">
        <f>IF(CI131=1,"* El total de Pueblos Originarios NO DEBE superar la suma por grupo de edad. ","")</f>
        <v/>
      </c>
      <c r="CD131" s="45" t="str">
        <f>IF(CJ131=1,"* El total de Migrantes NO DEBE superar la suma por grupo de edad","")</f>
        <v/>
      </c>
      <c r="CE131" s="45"/>
      <c r="CF131" s="45"/>
      <c r="CG131" s="46">
        <f>IF(AND(G131="",SUM(C131:F131)&lt;&gt;0),1,0)</f>
        <v>0</v>
      </c>
      <c r="CH131" s="46">
        <f>IF(AND(H131="",SUM(C131:F131)&lt;&gt;0),1,0)</f>
        <v>0</v>
      </c>
      <c r="CI131" s="46">
        <f>IF(SUM(C131:F131)&lt;G131,1,0)</f>
        <v>0</v>
      </c>
      <c r="CJ131" s="46">
        <f>IF(SUM(C131:F131)&lt;H131,1,0)</f>
        <v>0</v>
      </c>
      <c r="CK131" s="14"/>
      <c r="CL131" s="14"/>
      <c r="CM131" s="14"/>
      <c r="CN131" s="14"/>
      <c r="CO131" s="14"/>
    </row>
    <row r="195" spans="1:104" ht="14.25" customHeight="1" x14ac:dyDescent="0.25"/>
    <row r="196" spans="1:104" s="282" customFormat="1" hidden="1" x14ac:dyDescent="0.25">
      <c r="A196" s="282">
        <f>SUM(D41,D74,D81,D84:D86,D90:E92,D96:E97,D102:L110)</f>
        <v>2685</v>
      </c>
      <c r="B196" s="282">
        <f>SUM(CG8:CO111)</f>
        <v>0</v>
      </c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</row>
  </sheetData>
  <mergeCells count="100">
    <mergeCell ref="A6:O6"/>
    <mergeCell ref="A9:C10"/>
    <mergeCell ref="D9:D10"/>
    <mergeCell ref="E9:I9"/>
    <mergeCell ref="J9:X9"/>
    <mergeCell ref="AA9:AA10"/>
    <mergeCell ref="AB9:AB10"/>
    <mergeCell ref="AC9:AC10"/>
    <mergeCell ref="A11:A41"/>
    <mergeCell ref="B11:C11"/>
    <mergeCell ref="B12:B15"/>
    <mergeCell ref="B16:C16"/>
    <mergeCell ref="B17:C17"/>
    <mergeCell ref="B18:C18"/>
    <mergeCell ref="B19:C19"/>
    <mergeCell ref="Y9:Z9"/>
    <mergeCell ref="B36:B38"/>
    <mergeCell ref="B20:C20"/>
    <mergeCell ref="B21:C21"/>
    <mergeCell ref="B22:C22"/>
    <mergeCell ref="B23:B25"/>
    <mergeCell ref="B26:B28"/>
    <mergeCell ref="B29:C29"/>
    <mergeCell ref="B30:B31"/>
    <mergeCell ref="B32:C32"/>
    <mergeCell ref="B33:C33"/>
    <mergeCell ref="B34:C34"/>
    <mergeCell ref="B35:C35"/>
    <mergeCell ref="B59:B61"/>
    <mergeCell ref="B39:C39"/>
    <mergeCell ref="B40:C40"/>
    <mergeCell ref="B41:C41"/>
    <mergeCell ref="A43:C43"/>
    <mergeCell ref="A44:A74"/>
    <mergeCell ref="B44:C44"/>
    <mergeCell ref="B45:B48"/>
    <mergeCell ref="B49:C49"/>
    <mergeCell ref="B50:C50"/>
    <mergeCell ref="B51:C51"/>
    <mergeCell ref="B52:C52"/>
    <mergeCell ref="B53:C53"/>
    <mergeCell ref="B54:C54"/>
    <mergeCell ref="B55:C55"/>
    <mergeCell ref="B56:B58"/>
    <mergeCell ref="A77:C77"/>
    <mergeCell ref="B62:C62"/>
    <mergeCell ref="B63:B64"/>
    <mergeCell ref="B65:C65"/>
    <mergeCell ref="B66:C66"/>
    <mergeCell ref="B67:C67"/>
    <mergeCell ref="B68:C68"/>
    <mergeCell ref="B69:B71"/>
    <mergeCell ref="B72:C72"/>
    <mergeCell ref="B73:C73"/>
    <mergeCell ref="B74:C74"/>
    <mergeCell ref="A76:C76"/>
    <mergeCell ref="A88:C89"/>
    <mergeCell ref="D88:D89"/>
    <mergeCell ref="E88:E89"/>
    <mergeCell ref="A78:C78"/>
    <mergeCell ref="A79:C79"/>
    <mergeCell ref="A80:C80"/>
    <mergeCell ref="A81:C81"/>
    <mergeCell ref="A83:C83"/>
    <mergeCell ref="E83:F83"/>
    <mergeCell ref="A84:C84"/>
    <mergeCell ref="E84:F84"/>
    <mergeCell ref="A85:C85"/>
    <mergeCell ref="E85:F85"/>
    <mergeCell ref="A86:C86"/>
    <mergeCell ref="A90:C90"/>
    <mergeCell ref="A91:C91"/>
    <mergeCell ref="A92:C92"/>
    <mergeCell ref="A94:C95"/>
    <mergeCell ref="D94:D95"/>
    <mergeCell ref="A102:B104"/>
    <mergeCell ref="F94:J94"/>
    <mergeCell ref="K94:X94"/>
    <mergeCell ref="Y94:Y95"/>
    <mergeCell ref="Z94:Z95"/>
    <mergeCell ref="A96:C96"/>
    <mergeCell ref="A97:C97"/>
    <mergeCell ref="E94:E95"/>
    <mergeCell ref="A98:C98"/>
    <mergeCell ref="A100:C101"/>
    <mergeCell ref="D100:D101"/>
    <mergeCell ref="E100:J100"/>
    <mergeCell ref="K100:L100"/>
    <mergeCell ref="A105:B107"/>
    <mergeCell ref="A108:B110"/>
    <mergeCell ref="A115:A116"/>
    <mergeCell ref="B115:I115"/>
    <mergeCell ref="A120:A121"/>
    <mergeCell ref="B120:M120"/>
    <mergeCell ref="A125:A126"/>
    <mergeCell ref="B125:B126"/>
    <mergeCell ref="C125:M125"/>
    <mergeCell ref="A129:A130"/>
    <mergeCell ref="B129:B130"/>
    <mergeCell ref="C129:H129"/>
  </mergeCells>
  <dataValidations count="2">
    <dataValidation allowBlank="1" showInputMessage="1" showErrorMessage="1" errorTitle="ERROR" error="Por Favor Ingrese solo Números." sqref="AD130:BW130 AD1:XFD93 CA130:XFD130 A1:AC8 AD131:XFD1048576 AD95:BN95 A132:AC1048576 AK94:BX94 CA94:XFD98 AD96:BL98 AD99:XFD129" xr:uid="{9AE4F6A1-DEC2-465C-B1F8-DFB208B8220C}"/>
    <dataValidation type="whole" operator="greaterThanOrEqual" allowBlank="1" showInputMessage="1" showErrorMessage="1" error="Valor no Permitido" sqref="A9:AC131" xr:uid="{A899A6AF-8523-461B-87BE-8B77AAFC5C69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2020-01-16T14:46:33Z</dcterms:modified>
</cp:coreProperties>
</file>