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isternasr\Desktop\COMPARTIDOS\NATALIA\CONSOLIDADOS AÑO 2019\REM CONSOLIDADOS 2019\REM A\"/>
    </mc:Choice>
  </mc:AlternateContent>
  <bookViews>
    <workbookView xWindow="0" yWindow="0" windowWidth="24000" windowHeight="8235" tabRatio="826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8" i="1" l="1"/>
  <c r="C198" i="1"/>
  <c r="B198" i="1" s="1"/>
  <c r="D197" i="1"/>
  <c r="C197" i="1"/>
  <c r="B197" i="1"/>
  <c r="D196" i="1"/>
  <c r="C196" i="1"/>
  <c r="B196" i="1" s="1"/>
  <c r="D195" i="1"/>
  <c r="B195" i="1" s="1"/>
  <c r="C195" i="1"/>
  <c r="D194" i="1"/>
  <c r="C194" i="1"/>
  <c r="B194" i="1" s="1"/>
  <c r="O193" i="1"/>
  <c r="N193" i="1"/>
  <c r="M193" i="1"/>
  <c r="L193" i="1"/>
  <c r="K193" i="1"/>
  <c r="J193" i="1"/>
  <c r="I193" i="1"/>
  <c r="H193" i="1"/>
  <c r="G193" i="1"/>
  <c r="F193" i="1"/>
  <c r="E193" i="1"/>
  <c r="C193" i="1" s="1"/>
  <c r="B193" i="1" s="1"/>
  <c r="D193" i="1"/>
  <c r="D188" i="1"/>
  <c r="B188" i="1" s="1"/>
  <c r="C188" i="1"/>
  <c r="F178" i="1"/>
  <c r="E178" i="1"/>
  <c r="D178" i="1" s="1"/>
  <c r="F177" i="1"/>
  <c r="E177" i="1"/>
  <c r="D177" i="1"/>
  <c r="F176" i="1"/>
  <c r="E176" i="1"/>
  <c r="D176" i="1" s="1"/>
  <c r="F175" i="1"/>
  <c r="D175" i="1" s="1"/>
  <c r="E175" i="1"/>
  <c r="F174" i="1"/>
  <c r="E174" i="1"/>
  <c r="D174" i="1" s="1"/>
  <c r="F173" i="1"/>
  <c r="E173" i="1"/>
  <c r="D173" i="1"/>
  <c r="E168" i="1"/>
  <c r="D168" i="1"/>
  <c r="C168" i="1" s="1"/>
  <c r="E167" i="1"/>
  <c r="C167" i="1" s="1"/>
  <c r="D167" i="1"/>
  <c r="E166" i="1"/>
  <c r="D166" i="1"/>
  <c r="C166" i="1" s="1"/>
  <c r="E165" i="1"/>
  <c r="D165" i="1"/>
  <c r="C165" i="1"/>
  <c r="D160" i="1"/>
  <c r="D159" i="1"/>
  <c r="D158" i="1"/>
  <c r="D157" i="1"/>
  <c r="D156" i="1"/>
  <c r="D155" i="1"/>
  <c r="D143" i="1"/>
  <c r="D142" i="1"/>
  <c r="CG138" i="1"/>
  <c r="CA138" i="1"/>
  <c r="B135" i="1"/>
  <c r="C119" i="1"/>
  <c r="C118" i="1"/>
  <c r="E114" i="1"/>
  <c r="D114" i="1"/>
  <c r="C114" i="1"/>
  <c r="E113" i="1"/>
  <c r="D113" i="1"/>
  <c r="C113" i="1" s="1"/>
  <c r="E109" i="1"/>
  <c r="C109" i="1" s="1"/>
  <c r="D109" i="1"/>
  <c r="E108" i="1"/>
  <c r="D108" i="1"/>
  <c r="C108" i="1" s="1"/>
  <c r="E107" i="1"/>
  <c r="D107" i="1"/>
  <c r="C107" i="1"/>
  <c r="CA107" i="1" s="1"/>
  <c r="E97" i="1"/>
  <c r="D97" i="1"/>
  <c r="C97" i="1" s="1"/>
  <c r="E96" i="1"/>
  <c r="C96" i="1" s="1"/>
  <c r="D96" i="1"/>
  <c r="E95" i="1"/>
  <c r="D95" i="1"/>
  <c r="C95" i="1" s="1"/>
  <c r="E94" i="1"/>
  <c r="D94" i="1"/>
  <c r="C94" i="1"/>
  <c r="CA94" i="1" s="1"/>
  <c r="E93" i="1"/>
  <c r="D93" i="1"/>
  <c r="C93" i="1" s="1"/>
  <c r="E92" i="1"/>
  <c r="D92" i="1"/>
  <c r="C92" i="1" s="1"/>
  <c r="E91" i="1"/>
  <c r="D91" i="1"/>
  <c r="C91" i="1"/>
  <c r="CA91" i="1" s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85" i="1" s="1"/>
  <c r="B66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B62" i="1" s="1"/>
  <c r="D61" i="1"/>
  <c r="B61" i="1" s="1"/>
  <c r="C61" i="1"/>
  <c r="D60" i="1"/>
  <c r="C60" i="1"/>
  <c r="B60" i="1" s="1"/>
  <c r="D59" i="1"/>
  <c r="C59" i="1"/>
  <c r="B59" i="1"/>
  <c r="D58" i="1"/>
  <c r="C58" i="1"/>
  <c r="B58" i="1" s="1"/>
  <c r="D57" i="1"/>
  <c r="D63" i="1" s="1"/>
  <c r="C57" i="1"/>
  <c r="C63" i="1" s="1"/>
  <c r="D52" i="1"/>
  <c r="C52" i="1"/>
  <c r="B52" i="1" s="1"/>
  <c r="D51" i="1"/>
  <c r="C51" i="1"/>
  <c r="B51" i="1"/>
  <c r="D50" i="1"/>
  <c r="C50" i="1"/>
  <c r="B50" i="1" s="1"/>
  <c r="D49" i="1"/>
  <c r="B49" i="1" s="1"/>
  <c r="C49" i="1"/>
  <c r="D48" i="1"/>
  <c r="C48" i="1"/>
  <c r="B48" i="1" s="1"/>
  <c r="D47" i="1"/>
  <c r="C47" i="1"/>
  <c r="B47" i="1"/>
  <c r="D42" i="1"/>
  <c r="C42" i="1"/>
  <c r="B42" i="1" s="1"/>
  <c r="D41" i="1"/>
  <c r="B41" i="1" s="1"/>
  <c r="C41" i="1"/>
  <c r="D40" i="1"/>
  <c r="C40" i="1"/>
  <c r="B40" i="1" s="1"/>
  <c r="D39" i="1"/>
  <c r="C39" i="1"/>
  <c r="B39" i="1"/>
  <c r="D38" i="1"/>
  <c r="C38" i="1"/>
  <c r="B38" i="1" s="1"/>
  <c r="D37" i="1"/>
  <c r="B37" i="1" s="1"/>
  <c r="C37" i="1"/>
  <c r="D32" i="1"/>
  <c r="C32" i="1"/>
  <c r="B32" i="1" s="1"/>
  <c r="D31" i="1"/>
  <c r="C31" i="1"/>
  <c r="B31" i="1"/>
  <c r="D30" i="1"/>
  <c r="C30" i="1"/>
  <c r="B30" i="1" s="1"/>
  <c r="D29" i="1"/>
  <c r="B29" i="1" s="1"/>
  <c r="C29" i="1"/>
  <c r="D28" i="1"/>
  <c r="C28" i="1"/>
  <c r="B28" i="1" s="1"/>
  <c r="D27" i="1"/>
  <c r="C27" i="1"/>
  <c r="B27" i="1"/>
  <c r="D22" i="1"/>
  <c r="C22" i="1"/>
  <c r="B22" i="1" s="1"/>
  <c r="D21" i="1"/>
  <c r="B21" i="1" s="1"/>
  <c r="C21" i="1"/>
  <c r="D20" i="1"/>
  <c r="C20" i="1"/>
  <c r="B20" i="1" s="1"/>
  <c r="D19" i="1"/>
  <c r="C19" i="1"/>
  <c r="B19" i="1"/>
  <c r="D14" i="1"/>
  <c r="C14" i="1"/>
  <c r="B14" i="1" s="1"/>
  <c r="D13" i="1"/>
  <c r="B13" i="1" s="1"/>
  <c r="C13" i="1"/>
  <c r="D12" i="1"/>
  <c r="C12" i="1"/>
  <c r="B12" i="1" s="1"/>
  <c r="A5" i="1"/>
  <c r="A4" i="1"/>
  <c r="A3" i="1"/>
  <c r="A2" i="1"/>
  <c r="D198" i="2"/>
  <c r="C198" i="2"/>
  <c r="B198" i="2"/>
  <c r="D197" i="2"/>
  <c r="B197" i="2" s="1"/>
  <c r="C197" i="2"/>
  <c r="D196" i="2"/>
  <c r="C196" i="2"/>
  <c r="B196" i="2" s="1"/>
  <c r="D195" i="2"/>
  <c r="C195" i="2"/>
  <c r="B195" i="2"/>
  <c r="D194" i="2"/>
  <c r="C194" i="2"/>
  <c r="B194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 s="1"/>
  <c r="D188" i="2"/>
  <c r="C188" i="2"/>
  <c r="B188" i="2"/>
  <c r="F178" i="2"/>
  <c r="E178" i="2"/>
  <c r="D178" i="2"/>
  <c r="F177" i="2"/>
  <c r="D177" i="2" s="1"/>
  <c r="E177" i="2"/>
  <c r="F176" i="2"/>
  <c r="E176" i="2"/>
  <c r="D176" i="2" s="1"/>
  <c r="F175" i="2"/>
  <c r="E175" i="2"/>
  <c r="D175" i="2"/>
  <c r="F174" i="2"/>
  <c r="E174" i="2"/>
  <c r="D174" i="2"/>
  <c r="F173" i="2"/>
  <c r="E173" i="2"/>
  <c r="D173" i="2" s="1"/>
  <c r="E168" i="2"/>
  <c r="D168" i="2"/>
  <c r="C168" i="2" s="1"/>
  <c r="E167" i="2"/>
  <c r="D167" i="2"/>
  <c r="C167" i="2"/>
  <c r="E166" i="2"/>
  <c r="D166" i="2"/>
  <c r="C166" i="2"/>
  <c r="E165" i="2"/>
  <c r="D165" i="2"/>
  <c r="C165" i="2" s="1"/>
  <c r="D160" i="2"/>
  <c r="D159" i="2"/>
  <c r="D158" i="2"/>
  <c r="D157" i="2"/>
  <c r="D156" i="2"/>
  <c r="D155" i="2"/>
  <c r="D143" i="2"/>
  <c r="D142" i="2"/>
  <c r="CG138" i="2"/>
  <c r="CA138" i="2"/>
  <c r="B135" i="2"/>
  <c r="C119" i="2"/>
  <c r="C118" i="2"/>
  <c r="E114" i="2"/>
  <c r="D114" i="2"/>
  <c r="C114" i="2" s="1"/>
  <c r="E113" i="2"/>
  <c r="D113" i="2"/>
  <c r="C113" i="2" s="1"/>
  <c r="E109" i="2"/>
  <c r="D109" i="2"/>
  <c r="C109" i="2"/>
  <c r="CG109" i="2" s="1"/>
  <c r="CA108" i="2"/>
  <c r="E108" i="2"/>
  <c r="D108" i="2"/>
  <c r="C108" i="2"/>
  <c r="CB108" i="2" s="1"/>
  <c r="E107" i="2"/>
  <c r="D107" i="2"/>
  <c r="C107" i="2" s="1"/>
  <c r="E97" i="2"/>
  <c r="D97" i="2"/>
  <c r="C97" i="2" s="1"/>
  <c r="E96" i="2"/>
  <c r="D96" i="2"/>
  <c r="C96" i="2"/>
  <c r="CG96" i="2" s="1"/>
  <c r="CA95" i="2"/>
  <c r="E95" i="2"/>
  <c r="D95" i="2"/>
  <c r="C95" i="2"/>
  <c r="CB95" i="2" s="1"/>
  <c r="E94" i="2"/>
  <c r="D94" i="2"/>
  <c r="C94" i="2" s="1"/>
  <c r="E93" i="2"/>
  <c r="D93" i="2"/>
  <c r="D90" i="2" s="1"/>
  <c r="CB92" i="2"/>
  <c r="E92" i="2"/>
  <c r="D92" i="2"/>
  <c r="C92" i="2"/>
  <c r="CG92" i="2" s="1"/>
  <c r="E91" i="2"/>
  <c r="E90" i="2" s="1"/>
  <c r="D91" i="2"/>
  <c r="C91" i="2" s="1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85" i="2" s="1"/>
  <c r="B68" i="2"/>
  <c r="B67" i="2"/>
  <c r="B66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2" i="2"/>
  <c r="C62" i="2"/>
  <c r="B62" i="2" s="1"/>
  <c r="D61" i="2"/>
  <c r="C61" i="2"/>
  <c r="B61" i="2"/>
  <c r="D60" i="2"/>
  <c r="C60" i="2"/>
  <c r="B60" i="2"/>
  <c r="D59" i="2"/>
  <c r="D63" i="2" s="1"/>
  <c r="C59" i="2"/>
  <c r="B59" i="2" s="1"/>
  <c r="D58" i="2"/>
  <c r="C58" i="2"/>
  <c r="B58" i="2" s="1"/>
  <c r="D57" i="2"/>
  <c r="C57" i="2"/>
  <c r="C63" i="2" s="1"/>
  <c r="B57" i="2"/>
  <c r="D52" i="2"/>
  <c r="C52" i="2"/>
  <c r="B52" i="2"/>
  <c r="D51" i="2"/>
  <c r="C51" i="2"/>
  <c r="B51" i="2" s="1"/>
  <c r="D50" i="2"/>
  <c r="C50" i="2"/>
  <c r="B50" i="2" s="1"/>
  <c r="D49" i="2"/>
  <c r="C49" i="2"/>
  <c r="B49" i="2"/>
  <c r="D48" i="2"/>
  <c r="C48" i="2"/>
  <c r="B48" i="2"/>
  <c r="D47" i="2"/>
  <c r="C47" i="2"/>
  <c r="B47" i="2" s="1"/>
  <c r="D42" i="2"/>
  <c r="C42" i="2"/>
  <c r="B42" i="2" s="1"/>
  <c r="D41" i="2"/>
  <c r="C41" i="2"/>
  <c r="B41" i="2"/>
  <c r="D40" i="2"/>
  <c r="C40" i="2"/>
  <c r="B40" i="2"/>
  <c r="D39" i="2"/>
  <c r="C39" i="2"/>
  <c r="B39" i="2" s="1"/>
  <c r="D38" i="2"/>
  <c r="C38" i="2"/>
  <c r="B38" i="2" s="1"/>
  <c r="D37" i="2"/>
  <c r="C37" i="2"/>
  <c r="B37" i="2"/>
  <c r="D32" i="2"/>
  <c r="C32" i="2"/>
  <c r="B32" i="2"/>
  <c r="D31" i="2"/>
  <c r="C31" i="2"/>
  <c r="B31" i="2" s="1"/>
  <c r="D30" i="2"/>
  <c r="C30" i="2"/>
  <c r="B30" i="2" s="1"/>
  <c r="D29" i="2"/>
  <c r="C29" i="2"/>
  <c r="B29" i="2"/>
  <c r="D28" i="2"/>
  <c r="C28" i="2"/>
  <c r="B28" i="2"/>
  <c r="D27" i="2"/>
  <c r="C27" i="2"/>
  <c r="B27" i="2" s="1"/>
  <c r="D22" i="2"/>
  <c r="C22" i="2"/>
  <c r="B22" i="2" s="1"/>
  <c r="D21" i="2"/>
  <c r="C21" i="2"/>
  <c r="B21" i="2"/>
  <c r="D20" i="2"/>
  <c r="C20" i="2"/>
  <c r="B20" i="2"/>
  <c r="D19" i="2"/>
  <c r="C19" i="2"/>
  <c r="B19" i="2" s="1"/>
  <c r="D14" i="2"/>
  <c r="C14" i="2"/>
  <c r="B14" i="2" s="1"/>
  <c r="D13" i="2"/>
  <c r="C13" i="2"/>
  <c r="B13" i="2"/>
  <c r="D12" i="2"/>
  <c r="C12" i="2"/>
  <c r="B12" i="2"/>
  <c r="A5" i="2"/>
  <c r="A4" i="2"/>
  <c r="A3" i="2"/>
  <c r="A2" i="2"/>
  <c r="D198" i="3"/>
  <c r="C198" i="3"/>
  <c r="B198" i="3" s="1"/>
  <c r="D197" i="3"/>
  <c r="C197" i="3"/>
  <c r="B197" i="3"/>
  <c r="D196" i="3"/>
  <c r="C196" i="3"/>
  <c r="B196" i="3"/>
  <c r="D195" i="3"/>
  <c r="C195" i="3"/>
  <c r="B195" i="3" s="1"/>
  <c r="D194" i="3"/>
  <c r="C194" i="3"/>
  <c r="B194" i="3" s="1"/>
  <c r="O193" i="3"/>
  <c r="N193" i="3"/>
  <c r="M193" i="3"/>
  <c r="L193" i="3"/>
  <c r="K193" i="3"/>
  <c r="J193" i="3"/>
  <c r="I193" i="3"/>
  <c r="H193" i="3"/>
  <c r="G193" i="3"/>
  <c r="F193" i="3"/>
  <c r="D193" i="3" s="1"/>
  <c r="E193" i="3"/>
  <c r="C193" i="3" s="1"/>
  <c r="D188" i="3"/>
  <c r="C188" i="3"/>
  <c r="B188" i="3" s="1"/>
  <c r="F178" i="3"/>
  <c r="E178" i="3"/>
  <c r="D178" i="3" s="1"/>
  <c r="F177" i="3"/>
  <c r="E177" i="3"/>
  <c r="D177" i="3"/>
  <c r="F176" i="3"/>
  <c r="E176" i="3"/>
  <c r="D176" i="3"/>
  <c r="F175" i="3"/>
  <c r="E175" i="3"/>
  <c r="D175" i="3" s="1"/>
  <c r="F174" i="3"/>
  <c r="E174" i="3"/>
  <c r="D174" i="3" s="1"/>
  <c r="F173" i="3"/>
  <c r="E173" i="3"/>
  <c r="D173" i="3"/>
  <c r="E168" i="3"/>
  <c r="D168" i="3"/>
  <c r="C168" i="3"/>
  <c r="E167" i="3"/>
  <c r="D167" i="3"/>
  <c r="C167" i="3" s="1"/>
  <c r="E166" i="3"/>
  <c r="D166" i="3"/>
  <c r="C166" i="3" s="1"/>
  <c r="E165" i="3"/>
  <c r="D165" i="3"/>
  <c r="C165" i="3"/>
  <c r="D160" i="3"/>
  <c r="D159" i="3"/>
  <c r="D158" i="3"/>
  <c r="D157" i="3"/>
  <c r="D156" i="3"/>
  <c r="D155" i="3"/>
  <c r="D143" i="3"/>
  <c r="D142" i="3"/>
  <c r="CG138" i="3"/>
  <c r="CA138" i="3"/>
  <c r="B135" i="3"/>
  <c r="C119" i="3"/>
  <c r="C118" i="3"/>
  <c r="E114" i="3"/>
  <c r="D114" i="3"/>
  <c r="C114" i="3"/>
  <c r="E113" i="3"/>
  <c r="D113" i="3"/>
  <c r="C113" i="3"/>
  <c r="E109" i="3"/>
  <c r="C109" i="3" s="1"/>
  <c r="D109" i="3"/>
  <c r="E108" i="3"/>
  <c r="D108" i="3"/>
  <c r="C108" i="3" s="1"/>
  <c r="E107" i="3"/>
  <c r="D107" i="3"/>
  <c r="C107" i="3"/>
  <c r="CA107" i="3" s="1"/>
  <c r="CA97" i="3"/>
  <c r="E97" i="3"/>
  <c r="D97" i="3"/>
  <c r="C97" i="3"/>
  <c r="CH97" i="3" s="1"/>
  <c r="E96" i="3"/>
  <c r="C96" i="3" s="1"/>
  <c r="D96" i="3"/>
  <c r="E95" i="3"/>
  <c r="D95" i="3"/>
  <c r="C95" i="3" s="1"/>
  <c r="E94" i="3"/>
  <c r="D94" i="3"/>
  <c r="C94" i="3"/>
  <c r="CA94" i="3" s="1"/>
  <c r="E93" i="3"/>
  <c r="D93" i="3"/>
  <c r="C93" i="3" s="1"/>
  <c r="E92" i="3"/>
  <c r="D92" i="3"/>
  <c r="C92" i="3" s="1"/>
  <c r="E91" i="3"/>
  <c r="D91" i="3"/>
  <c r="D90" i="3" s="1"/>
  <c r="C91" i="3"/>
  <c r="CA91" i="3" s="1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85" i="3" s="1"/>
  <c r="B66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B62" i="3" s="1"/>
  <c r="D61" i="3"/>
  <c r="B61" i="3" s="1"/>
  <c r="C61" i="3"/>
  <c r="D60" i="3"/>
  <c r="C60" i="3"/>
  <c r="B60" i="3" s="1"/>
  <c r="D59" i="3"/>
  <c r="C59" i="3"/>
  <c r="B59" i="3"/>
  <c r="D58" i="3"/>
  <c r="C58" i="3"/>
  <c r="B58" i="3" s="1"/>
  <c r="D57" i="3"/>
  <c r="D63" i="3" s="1"/>
  <c r="C57" i="3"/>
  <c r="B57" i="3" s="1"/>
  <c r="D52" i="3"/>
  <c r="C52" i="3"/>
  <c r="B52" i="3" s="1"/>
  <c r="D51" i="3"/>
  <c r="C51" i="3"/>
  <c r="B51" i="3"/>
  <c r="D50" i="3"/>
  <c r="C50" i="3"/>
  <c r="B50" i="3" s="1"/>
  <c r="D49" i="3"/>
  <c r="C49" i="3"/>
  <c r="B49" i="3" s="1"/>
  <c r="D48" i="3"/>
  <c r="C48" i="3"/>
  <c r="B48" i="3" s="1"/>
  <c r="D47" i="3"/>
  <c r="C47" i="3"/>
  <c r="B47" i="3"/>
  <c r="D42" i="3"/>
  <c r="C42" i="3"/>
  <c r="B42" i="3" s="1"/>
  <c r="D41" i="3"/>
  <c r="C41" i="3"/>
  <c r="B41" i="3" s="1"/>
  <c r="D40" i="3"/>
  <c r="C40" i="3"/>
  <c r="B40" i="3" s="1"/>
  <c r="D39" i="3"/>
  <c r="C39" i="3"/>
  <c r="B39" i="3"/>
  <c r="D38" i="3"/>
  <c r="C38" i="3"/>
  <c r="B38" i="3"/>
  <c r="D37" i="3"/>
  <c r="C37" i="3"/>
  <c r="B37" i="3" s="1"/>
  <c r="D32" i="3"/>
  <c r="C32" i="3"/>
  <c r="B32" i="3" s="1"/>
  <c r="D31" i="3"/>
  <c r="C31" i="3"/>
  <c r="B31" i="3"/>
  <c r="D30" i="3"/>
  <c r="C30" i="3"/>
  <c r="B30" i="3"/>
  <c r="D29" i="3"/>
  <c r="C29" i="3"/>
  <c r="B29" i="3" s="1"/>
  <c r="D28" i="3"/>
  <c r="C28" i="3"/>
  <c r="B28" i="3" s="1"/>
  <c r="D27" i="3"/>
  <c r="C27" i="3"/>
  <c r="B27" i="3"/>
  <c r="D22" i="3"/>
  <c r="C22" i="3"/>
  <c r="B22" i="3" s="1"/>
  <c r="D21" i="3"/>
  <c r="C21" i="3"/>
  <c r="B21" i="3" s="1"/>
  <c r="D20" i="3"/>
  <c r="C20" i="3"/>
  <c r="B20" i="3" s="1"/>
  <c r="D19" i="3"/>
  <c r="C19" i="3"/>
  <c r="B19" i="3"/>
  <c r="D14" i="3"/>
  <c r="C14" i="3"/>
  <c r="B14" i="3"/>
  <c r="D13" i="3"/>
  <c r="C13" i="3"/>
  <c r="B13" i="3" s="1"/>
  <c r="D12" i="3"/>
  <c r="C12" i="3"/>
  <c r="B12" i="3" s="1"/>
  <c r="A5" i="3"/>
  <c r="A4" i="3"/>
  <c r="A3" i="3"/>
  <c r="A2" i="3"/>
  <c r="D198" i="4"/>
  <c r="C198" i="4"/>
  <c r="B198" i="4" s="1"/>
  <c r="D197" i="4"/>
  <c r="C197" i="4"/>
  <c r="B197" i="4"/>
  <c r="D196" i="4"/>
  <c r="C196" i="4"/>
  <c r="B196" i="4" s="1"/>
  <c r="D195" i="4"/>
  <c r="C195" i="4"/>
  <c r="B195" i="4" s="1"/>
  <c r="D194" i="4"/>
  <c r="C194" i="4"/>
  <c r="B194" i="4" s="1"/>
  <c r="O193" i="4"/>
  <c r="N193" i="4"/>
  <c r="M193" i="4"/>
  <c r="L193" i="4"/>
  <c r="K193" i="4"/>
  <c r="J193" i="4"/>
  <c r="I193" i="4"/>
  <c r="H193" i="4"/>
  <c r="G193" i="4"/>
  <c r="F193" i="4"/>
  <c r="E193" i="4"/>
  <c r="C193" i="4" s="1"/>
  <c r="B193" i="4" s="1"/>
  <c r="D193" i="4"/>
  <c r="D188" i="4"/>
  <c r="C188" i="4"/>
  <c r="B188" i="4" s="1"/>
  <c r="F178" i="4"/>
  <c r="E178" i="4"/>
  <c r="D178" i="4" s="1"/>
  <c r="F177" i="4"/>
  <c r="E177" i="4"/>
  <c r="D177" i="4"/>
  <c r="F176" i="4"/>
  <c r="D176" i="4" s="1"/>
  <c r="E176" i="4"/>
  <c r="F175" i="4"/>
  <c r="E175" i="4"/>
  <c r="D175" i="4" s="1"/>
  <c r="F174" i="4"/>
  <c r="E174" i="4"/>
  <c r="D174" i="4" s="1"/>
  <c r="F173" i="4"/>
  <c r="E173" i="4"/>
  <c r="D173" i="4"/>
  <c r="E168" i="4"/>
  <c r="D168" i="4"/>
  <c r="C168" i="4" s="1"/>
  <c r="E167" i="4"/>
  <c r="D167" i="4"/>
  <c r="C167" i="4" s="1"/>
  <c r="E166" i="4"/>
  <c r="D166" i="4"/>
  <c r="C166" i="4" s="1"/>
  <c r="E165" i="4"/>
  <c r="D165" i="4"/>
  <c r="C165" i="4"/>
  <c r="D160" i="4"/>
  <c r="D159" i="4"/>
  <c r="D158" i="4"/>
  <c r="D157" i="4"/>
  <c r="D156" i="4"/>
  <c r="D155" i="4"/>
  <c r="D143" i="4"/>
  <c r="D142" i="4"/>
  <c r="CG138" i="4"/>
  <c r="CA138" i="4"/>
  <c r="B135" i="4"/>
  <c r="C119" i="4"/>
  <c r="C118" i="4"/>
  <c r="E114" i="4"/>
  <c r="D114" i="4"/>
  <c r="C114" i="4"/>
  <c r="E113" i="4"/>
  <c r="D113" i="4"/>
  <c r="C113" i="4" s="1"/>
  <c r="E109" i="4"/>
  <c r="D109" i="4"/>
  <c r="C109" i="4" s="1"/>
  <c r="E108" i="4"/>
  <c r="D108" i="4"/>
  <c r="C108" i="4" s="1"/>
  <c r="E107" i="4"/>
  <c r="D107" i="4"/>
  <c r="C107" i="4"/>
  <c r="CA107" i="4" s="1"/>
  <c r="E97" i="4"/>
  <c r="D97" i="4"/>
  <c r="C97" i="4" s="1"/>
  <c r="E96" i="4"/>
  <c r="D96" i="4"/>
  <c r="C96" i="4" s="1"/>
  <c r="E95" i="4"/>
  <c r="D95" i="4"/>
  <c r="C95" i="4" s="1"/>
  <c r="E94" i="4"/>
  <c r="D94" i="4"/>
  <c r="C94" i="4"/>
  <c r="CA94" i="4" s="1"/>
  <c r="E93" i="4"/>
  <c r="D93" i="4"/>
  <c r="C93" i="4" s="1"/>
  <c r="E92" i="4"/>
  <c r="D92" i="4"/>
  <c r="C92" i="4" s="1"/>
  <c r="E91" i="4"/>
  <c r="D91" i="4"/>
  <c r="C91" i="4"/>
  <c r="CA91" i="4" s="1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85" i="4" s="1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B62" i="4" s="1"/>
  <c r="D61" i="4"/>
  <c r="C61" i="4"/>
  <c r="B61" i="4" s="1"/>
  <c r="D60" i="4"/>
  <c r="C60" i="4"/>
  <c r="B60" i="4" s="1"/>
  <c r="D59" i="4"/>
  <c r="C59" i="4"/>
  <c r="B59" i="4"/>
  <c r="D58" i="4"/>
  <c r="C58" i="4"/>
  <c r="B58" i="4" s="1"/>
  <c r="D57" i="4"/>
  <c r="D63" i="4" s="1"/>
  <c r="C57" i="4"/>
  <c r="B57" i="4" s="1"/>
  <c r="B63" i="4" s="1"/>
  <c r="D52" i="4"/>
  <c r="C52" i="4"/>
  <c r="B52" i="4" s="1"/>
  <c r="D51" i="4"/>
  <c r="C51" i="4"/>
  <c r="B51" i="4"/>
  <c r="D50" i="4"/>
  <c r="C50" i="4"/>
  <c r="B50" i="4" s="1"/>
  <c r="D49" i="4"/>
  <c r="C49" i="4"/>
  <c r="B49" i="4" s="1"/>
  <c r="D48" i="4"/>
  <c r="C48" i="4"/>
  <c r="B48" i="4" s="1"/>
  <c r="D47" i="4"/>
  <c r="C47" i="4"/>
  <c r="B47" i="4"/>
  <c r="D42" i="4"/>
  <c r="C42" i="4"/>
  <c r="B42" i="4" s="1"/>
  <c r="D41" i="4"/>
  <c r="C41" i="4"/>
  <c r="B41" i="4" s="1"/>
  <c r="D40" i="4"/>
  <c r="C40" i="4"/>
  <c r="B40" i="4" s="1"/>
  <c r="D39" i="4"/>
  <c r="C39" i="4"/>
  <c r="B39" i="4"/>
  <c r="D38" i="4"/>
  <c r="C38" i="4"/>
  <c r="B38" i="4" s="1"/>
  <c r="D37" i="4"/>
  <c r="C37" i="4"/>
  <c r="B37" i="4" s="1"/>
  <c r="D32" i="4"/>
  <c r="C32" i="4"/>
  <c r="B32" i="4" s="1"/>
  <c r="D31" i="4"/>
  <c r="C31" i="4"/>
  <c r="B31" i="4"/>
  <c r="D30" i="4"/>
  <c r="C30" i="4"/>
  <c r="B30" i="4" s="1"/>
  <c r="D29" i="4"/>
  <c r="C29" i="4"/>
  <c r="B29" i="4" s="1"/>
  <c r="D28" i="4"/>
  <c r="C28" i="4"/>
  <c r="B28" i="4" s="1"/>
  <c r="D27" i="4"/>
  <c r="C27" i="4"/>
  <c r="B27" i="4"/>
  <c r="D22" i="4"/>
  <c r="C22" i="4"/>
  <c r="B22" i="4" s="1"/>
  <c r="D21" i="4"/>
  <c r="C21" i="4"/>
  <c r="B21" i="4" s="1"/>
  <c r="D20" i="4"/>
  <c r="C20" i="4"/>
  <c r="B20" i="4" s="1"/>
  <c r="D19" i="4"/>
  <c r="C19" i="4"/>
  <c r="B19" i="4"/>
  <c r="D14" i="4"/>
  <c r="C14" i="4"/>
  <c r="B14" i="4" s="1"/>
  <c r="D13" i="4"/>
  <c r="C13" i="4"/>
  <c r="B13" i="4" s="1"/>
  <c r="D12" i="4"/>
  <c r="C12" i="4"/>
  <c r="B12" i="4" s="1"/>
  <c r="A5" i="4"/>
  <c r="A4" i="4"/>
  <c r="A3" i="4"/>
  <c r="A2" i="4"/>
  <c r="D198" i="5"/>
  <c r="C198" i="5"/>
  <c r="B198" i="5" s="1"/>
  <c r="D197" i="5"/>
  <c r="C197" i="5"/>
  <c r="B197" i="5"/>
  <c r="D196" i="5"/>
  <c r="C196" i="5"/>
  <c r="B196" i="5"/>
  <c r="D195" i="5"/>
  <c r="C195" i="5"/>
  <c r="B195" i="5" s="1"/>
  <c r="D194" i="5"/>
  <c r="C194" i="5"/>
  <c r="B194" i="5" s="1"/>
  <c r="O193" i="5"/>
  <c r="N193" i="5"/>
  <c r="M193" i="5"/>
  <c r="L193" i="5"/>
  <c r="K193" i="5"/>
  <c r="J193" i="5"/>
  <c r="I193" i="5"/>
  <c r="H193" i="5"/>
  <c r="G193" i="5"/>
  <c r="F193" i="5"/>
  <c r="D193" i="5" s="1"/>
  <c r="E193" i="5"/>
  <c r="C193" i="5" s="1"/>
  <c r="B193" i="5" s="1"/>
  <c r="D188" i="5"/>
  <c r="C188" i="5"/>
  <c r="B188" i="5" s="1"/>
  <c r="F178" i="5"/>
  <c r="E178" i="5"/>
  <c r="D178" i="5" s="1"/>
  <c r="F177" i="5"/>
  <c r="E177" i="5"/>
  <c r="D177" i="5"/>
  <c r="F176" i="5"/>
  <c r="E176" i="5"/>
  <c r="D176" i="5"/>
  <c r="F175" i="5"/>
  <c r="E175" i="5"/>
  <c r="D175" i="5" s="1"/>
  <c r="F174" i="5"/>
  <c r="E174" i="5"/>
  <c r="D174" i="5" s="1"/>
  <c r="F173" i="5"/>
  <c r="E173" i="5"/>
  <c r="D173" i="5"/>
  <c r="E168" i="5"/>
  <c r="D168" i="5"/>
  <c r="C168" i="5"/>
  <c r="E167" i="5"/>
  <c r="D167" i="5"/>
  <c r="C167" i="5" s="1"/>
  <c r="E166" i="5"/>
  <c r="D166" i="5"/>
  <c r="C166" i="5" s="1"/>
  <c r="E165" i="5"/>
  <c r="D165" i="5"/>
  <c r="C165" i="5"/>
  <c r="D160" i="5"/>
  <c r="D159" i="5"/>
  <c r="D158" i="5"/>
  <c r="D157" i="5"/>
  <c r="D156" i="5"/>
  <c r="D155" i="5"/>
  <c r="D143" i="5"/>
  <c r="D142" i="5"/>
  <c r="CG138" i="5"/>
  <c r="CA138" i="5"/>
  <c r="B135" i="5"/>
  <c r="C119" i="5"/>
  <c r="C118" i="5"/>
  <c r="E114" i="5"/>
  <c r="D114" i="5"/>
  <c r="C114" i="5"/>
  <c r="E113" i="5"/>
  <c r="D113" i="5"/>
  <c r="C113" i="5"/>
  <c r="E109" i="5"/>
  <c r="D109" i="5"/>
  <c r="C109" i="5" s="1"/>
  <c r="E108" i="5"/>
  <c r="D108" i="5"/>
  <c r="C108" i="5" s="1"/>
  <c r="E107" i="5"/>
  <c r="D107" i="5"/>
  <c r="C107" i="5"/>
  <c r="CA107" i="5" s="1"/>
  <c r="CA97" i="5"/>
  <c r="E97" i="5"/>
  <c r="D97" i="5"/>
  <c r="C97" i="5"/>
  <c r="CH97" i="5" s="1"/>
  <c r="E96" i="5"/>
  <c r="D96" i="5"/>
  <c r="C96" i="5" s="1"/>
  <c r="E95" i="5"/>
  <c r="D95" i="5"/>
  <c r="C95" i="5" s="1"/>
  <c r="E94" i="5"/>
  <c r="D94" i="5"/>
  <c r="C94" i="5"/>
  <c r="CA94" i="5" s="1"/>
  <c r="CA93" i="5"/>
  <c r="E93" i="5"/>
  <c r="D93" i="5"/>
  <c r="C93" i="5"/>
  <c r="CH93" i="5" s="1"/>
  <c r="E92" i="5"/>
  <c r="D92" i="5"/>
  <c r="C92" i="5" s="1"/>
  <c r="E91" i="5"/>
  <c r="D91" i="5"/>
  <c r="D90" i="5" s="1"/>
  <c r="C91" i="5"/>
  <c r="CA91" i="5" s="1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85" i="5" s="1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/>
  <c r="D61" i="5"/>
  <c r="C61" i="5"/>
  <c r="B61" i="5" s="1"/>
  <c r="D60" i="5"/>
  <c r="C60" i="5"/>
  <c r="B60" i="5" s="1"/>
  <c r="D59" i="5"/>
  <c r="C59" i="5"/>
  <c r="C63" i="5" s="1"/>
  <c r="B59" i="5"/>
  <c r="D58" i="5"/>
  <c r="C58" i="5"/>
  <c r="B58" i="5"/>
  <c r="D57" i="5"/>
  <c r="D63" i="5" s="1"/>
  <c r="C57" i="5"/>
  <c r="B57" i="5" s="1"/>
  <c r="D52" i="5"/>
  <c r="C52" i="5"/>
  <c r="B52" i="5" s="1"/>
  <c r="D51" i="5"/>
  <c r="C51" i="5"/>
  <c r="B51" i="5"/>
  <c r="D50" i="5"/>
  <c r="C50" i="5"/>
  <c r="B50" i="5"/>
  <c r="D49" i="5"/>
  <c r="C49" i="5"/>
  <c r="B49" i="5" s="1"/>
  <c r="D48" i="5"/>
  <c r="C48" i="5"/>
  <c r="B48" i="5" s="1"/>
  <c r="D47" i="5"/>
  <c r="C47" i="5"/>
  <c r="B47" i="5"/>
  <c r="D42" i="5"/>
  <c r="C42" i="5"/>
  <c r="B42" i="5"/>
  <c r="D41" i="5"/>
  <c r="C41" i="5"/>
  <c r="B41" i="5" s="1"/>
  <c r="D40" i="5"/>
  <c r="C40" i="5"/>
  <c r="B40" i="5" s="1"/>
  <c r="D39" i="5"/>
  <c r="C39" i="5"/>
  <c r="B39" i="5"/>
  <c r="D38" i="5"/>
  <c r="C38" i="5"/>
  <c r="B38" i="5"/>
  <c r="D37" i="5"/>
  <c r="C37" i="5"/>
  <c r="B37" i="5" s="1"/>
  <c r="D32" i="5"/>
  <c r="C32" i="5"/>
  <c r="B32" i="5" s="1"/>
  <c r="D31" i="5"/>
  <c r="C31" i="5"/>
  <c r="B31" i="5"/>
  <c r="D30" i="5"/>
  <c r="C30" i="5"/>
  <c r="B30" i="5"/>
  <c r="D29" i="5"/>
  <c r="C29" i="5"/>
  <c r="B29" i="5" s="1"/>
  <c r="D28" i="5"/>
  <c r="C28" i="5"/>
  <c r="B28" i="5" s="1"/>
  <c r="D27" i="5"/>
  <c r="C27" i="5"/>
  <c r="B27" i="5"/>
  <c r="D22" i="5"/>
  <c r="C22" i="5"/>
  <c r="B22" i="5"/>
  <c r="D21" i="5"/>
  <c r="C21" i="5"/>
  <c r="B21" i="5" s="1"/>
  <c r="D20" i="5"/>
  <c r="C20" i="5"/>
  <c r="B20" i="5" s="1"/>
  <c r="D19" i="5"/>
  <c r="C19" i="5"/>
  <c r="B19" i="5"/>
  <c r="D14" i="5"/>
  <c r="C14" i="5"/>
  <c r="B14" i="5"/>
  <c r="D13" i="5"/>
  <c r="C13" i="5"/>
  <c r="B13" i="5" s="1"/>
  <c r="D12" i="5"/>
  <c r="C12" i="5"/>
  <c r="B12" i="5" s="1"/>
  <c r="A5" i="5"/>
  <c r="A4" i="5"/>
  <c r="A3" i="5"/>
  <c r="A2" i="5"/>
  <c r="D198" i="6"/>
  <c r="C198" i="6"/>
  <c r="B198" i="6" s="1"/>
  <c r="D197" i="6"/>
  <c r="C197" i="6"/>
  <c r="B197" i="6"/>
  <c r="D196" i="6"/>
  <c r="C196" i="6"/>
  <c r="B196" i="6"/>
  <c r="D195" i="6"/>
  <c r="C195" i="6"/>
  <c r="B195" i="6" s="1"/>
  <c r="D194" i="6"/>
  <c r="C194" i="6"/>
  <c r="B194" i="6" s="1"/>
  <c r="O193" i="6"/>
  <c r="N193" i="6"/>
  <c r="M193" i="6"/>
  <c r="L193" i="6"/>
  <c r="K193" i="6"/>
  <c r="J193" i="6"/>
  <c r="I193" i="6"/>
  <c r="H193" i="6"/>
  <c r="G193" i="6"/>
  <c r="F193" i="6"/>
  <c r="D193" i="6" s="1"/>
  <c r="E193" i="6"/>
  <c r="C193" i="6" s="1"/>
  <c r="B193" i="6" s="1"/>
  <c r="D188" i="6"/>
  <c r="C188" i="6"/>
  <c r="B188" i="6" s="1"/>
  <c r="F178" i="6"/>
  <c r="E178" i="6"/>
  <c r="D178" i="6" s="1"/>
  <c r="F177" i="6"/>
  <c r="E177" i="6"/>
  <c r="D177" i="6"/>
  <c r="F176" i="6"/>
  <c r="E176" i="6"/>
  <c r="D176" i="6"/>
  <c r="F175" i="6"/>
  <c r="E175" i="6"/>
  <c r="D175" i="6" s="1"/>
  <c r="F174" i="6"/>
  <c r="E174" i="6"/>
  <c r="D174" i="6" s="1"/>
  <c r="F173" i="6"/>
  <c r="E173" i="6"/>
  <c r="D173" i="6"/>
  <c r="E168" i="6"/>
  <c r="D168" i="6"/>
  <c r="C168" i="6"/>
  <c r="E167" i="6"/>
  <c r="D167" i="6"/>
  <c r="C167" i="6" s="1"/>
  <c r="E166" i="6"/>
  <c r="D166" i="6"/>
  <c r="C166" i="6" s="1"/>
  <c r="E165" i="6"/>
  <c r="D165" i="6"/>
  <c r="C165" i="6"/>
  <c r="D160" i="6"/>
  <c r="D159" i="6"/>
  <c r="D158" i="6"/>
  <c r="D157" i="6"/>
  <c r="D156" i="6"/>
  <c r="D155" i="6"/>
  <c r="D143" i="6"/>
  <c r="D142" i="6"/>
  <c r="CG138" i="6"/>
  <c r="CA138" i="6"/>
  <c r="B135" i="6"/>
  <c r="C119" i="6"/>
  <c r="C118" i="6"/>
  <c r="E114" i="6"/>
  <c r="D114" i="6"/>
  <c r="C114" i="6"/>
  <c r="E113" i="6"/>
  <c r="D113" i="6"/>
  <c r="C113" i="6"/>
  <c r="E109" i="6"/>
  <c r="C109" i="6" s="1"/>
  <c r="D109" i="6"/>
  <c r="E108" i="6"/>
  <c r="D108" i="6"/>
  <c r="C108" i="6" s="1"/>
  <c r="E107" i="6"/>
  <c r="D107" i="6"/>
  <c r="C107" i="6"/>
  <c r="CA107" i="6" s="1"/>
  <c r="CA97" i="6"/>
  <c r="E97" i="6"/>
  <c r="D97" i="6"/>
  <c r="C97" i="6"/>
  <c r="CH97" i="6" s="1"/>
  <c r="E96" i="6"/>
  <c r="D96" i="6"/>
  <c r="C96" i="6" s="1"/>
  <c r="E95" i="6"/>
  <c r="D95" i="6"/>
  <c r="C95" i="6" s="1"/>
  <c r="E94" i="6"/>
  <c r="D94" i="6"/>
  <c r="C94" i="6"/>
  <c r="CA94" i="6" s="1"/>
  <c r="CA93" i="6"/>
  <c r="E93" i="6"/>
  <c r="D93" i="6"/>
  <c r="C93" i="6"/>
  <c r="CH93" i="6" s="1"/>
  <c r="E92" i="6"/>
  <c r="D92" i="6"/>
  <c r="C92" i="6" s="1"/>
  <c r="E91" i="6"/>
  <c r="D91" i="6"/>
  <c r="D90" i="6" s="1"/>
  <c r="C91" i="6"/>
  <c r="CA91" i="6" s="1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85" i="6" s="1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C62" i="6"/>
  <c r="B62" i="6"/>
  <c r="D61" i="6"/>
  <c r="C61" i="6"/>
  <c r="B61" i="6" s="1"/>
  <c r="D60" i="6"/>
  <c r="C60" i="6"/>
  <c r="B60" i="6" s="1"/>
  <c r="D59" i="6"/>
  <c r="C59" i="6"/>
  <c r="C63" i="6" s="1"/>
  <c r="B59" i="6"/>
  <c r="D58" i="6"/>
  <c r="C58" i="6"/>
  <c r="B58" i="6"/>
  <c r="D57" i="6"/>
  <c r="D63" i="6" s="1"/>
  <c r="C57" i="6"/>
  <c r="B57" i="6" s="1"/>
  <c r="D52" i="6"/>
  <c r="C52" i="6"/>
  <c r="B52" i="6" s="1"/>
  <c r="D51" i="6"/>
  <c r="C51" i="6"/>
  <c r="B51" i="6"/>
  <c r="D50" i="6"/>
  <c r="C50" i="6"/>
  <c r="B50" i="6"/>
  <c r="D49" i="6"/>
  <c r="C49" i="6"/>
  <c r="B49" i="6" s="1"/>
  <c r="D48" i="6"/>
  <c r="C48" i="6"/>
  <c r="B48" i="6" s="1"/>
  <c r="D47" i="6"/>
  <c r="C47" i="6"/>
  <c r="B47" i="6"/>
  <c r="D42" i="6"/>
  <c r="C42" i="6"/>
  <c r="B42" i="6"/>
  <c r="D41" i="6"/>
  <c r="C41" i="6"/>
  <c r="B41" i="6" s="1"/>
  <c r="D40" i="6"/>
  <c r="C40" i="6"/>
  <c r="B40" i="6" s="1"/>
  <c r="D39" i="6"/>
  <c r="C39" i="6"/>
  <c r="B39" i="6"/>
  <c r="D38" i="6"/>
  <c r="C38" i="6"/>
  <c r="B38" i="6"/>
  <c r="D37" i="6"/>
  <c r="C37" i="6"/>
  <c r="B37" i="6" s="1"/>
  <c r="D32" i="6"/>
  <c r="C32" i="6"/>
  <c r="B32" i="6" s="1"/>
  <c r="D31" i="6"/>
  <c r="C31" i="6"/>
  <c r="B31" i="6"/>
  <c r="D30" i="6"/>
  <c r="C30" i="6"/>
  <c r="B30" i="6"/>
  <c r="D29" i="6"/>
  <c r="C29" i="6"/>
  <c r="B29" i="6" s="1"/>
  <c r="D28" i="6"/>
  <c r="C28" i="6"/>
  <c r="B28" i="6" s="1"/>
  <c r="D27" i="6"/>
  <c r="C27" i="6"/>
  <c r="B27" i="6"/>
  <c r="D22" i="6"/>
  <c r="C22" i="6"/>
  <c r="B22" i="6"/>
  <c r="D21" i="6"/>
  <c r="C21" i="6"/>
  <c r="B21" i="6" s="1"/>
  <c r="D20" i="6"/>
  <c r="C20" i="6"/>
  <c r="B20" i="6" s="1"/>
  <c r="D19" i="6"/>
  <c r="C19" i="6"/>
  <c r="B19" i="6"/>
  <c r="D14" i="6"/>
  <c r="C14" i="6"/>
  <c r="B14" i="6"/>
  <c r="D13" i="6"/>
  <c r="C13" i="6"/>
  <c r="B13" i="6" s="1"/>
  <c r="D12" i="6"/>
  <c r="C12" i="6"/>
  <c r="B12" i="6" s="1"/>
  <c r="A5" i="6"/>
  <c r="A4" i="6"/>
  <c r="A3" i="6"/>
  <c r="A2" i="6"/>
  <c r="D198" i="7"/>
  <c r="C198" i="7"/>
  <c r="B198" i="7" s="1"/>
  <c r="D197" i="7"/>
  <c r="C197" i="7"/>
  <c r="B197" i="7"/>
  <c r="D196" i="7"/>
  <c r="C196" i="7"/>
  <c r="B196" i="7"/>
  <c r="D195" i="7"/>
  <c r="C195" i="7"/>
  <c r="B195" i="7" s="1"/>
  <c r="D194" i="7"/>
  <c r="C194" i="7"/>
  <c r="B194" i="7" s="1"/>
  <c r="O193" i="7"/>
  <c r="N193" i="7"/>
  <c r="M193" i="7"/>
  <c r="L193" i="7"/>
  <c r="K193" i="7"/>
  <c r="J193" i="7"/>
  <c r="I193" i="7"/>
  <c r="H193" i="7"/>
  <c r="G193" i="7"/>
  <c r="F193" i="7"/>
  <c r="D193" i="7" s="1"/>
  <c r="E193" i="7"/>
  <c r="C193" i="7" s="1"/>
  <c r="B193" i="7" s="1"/>
  <c r="D188" i="7"/>
  <c r="C188" i="7"/>
  <c r="B188" i="7" s="1"/>
  <c r="F178" i="7"/>
  <c r="E178" i="7"/>
  <c r="D178" i="7" s="1"/>
  <c r="F177" i="7"/>
  <c r="E177" i="7"/>
  <c r="D177" i="7"/>
  <c r="F176" i="7"/>
  <c r="E176" i="7"/>
  <c r="D176" i="7"/>
  <c r="F175" i="7"/>
  <c r="E175" i="7"/>
  <c r="D175" i="7" s="1"/>
  <c r="F174" i="7"/>
  <c r="E174" i="7"/>
  <c r="D174" i="7" s="1"/>
  <c r="F173" i="7"/>
  <c r="E173" i="7"/>
  <c r="D173" i="7"/>
  <c r="E168" i="7"/>
  <c r="D168" i="7"/>
  <c r="C168" i="7"/>
  <c r="E167" i="7"/>
  <c r="D167" i="7"/>
  <c r="C167" i="7" s="1"/>
  <c r="E166" i="7"/>
  <c r="D166" i="7"/>
  <c r="C166" i="7" s="1"/>
  <c r="E165" i="7"/>
  <c r="D165" i="7"/>
  <c r="C165" i="7"/>
  <c r="D160" i="7"/>
  <c r="D159" i="7"/>
  <c r="D158" i="7"/>
  <c r="D157" i="7"/>
  <c r="D156" i="7"/>
  <c r="D155" i="7"/>
  <c r="D143" i="7"/>
  <c r="D142" i="7"/>
  <c r="CG138" i="7"/>
  <c r="CA138" i="7"/>
  <c r="B135" i="7"/>
  <c r="C119" i="7"/>
  <c r="C118" i="7"/>
  <c r="E114" i="7"/>
  <c r="D114" i="7"/>
  <c r="C114" i="7"/>
  <c r="E113" i="7"/>
  <c r="D113" i="7"/>
  <c r="C113" i="7"/>
  <c r="E109" i="7"/>
  <c r="C109" i="7" s="1"/>
  <c r="D109" i="7"/>
  <c r="E108" i="7"/>
  <c r="D108" i="7"/>
  <c r="C108" i="7" s="1"/>
  <c r="E107" i="7"/>
  <c r="D107" i="7"/>
  <c r="C107" i="7"/>
  <c r="CA107" i="7" s="1"/>
  <c r="CA97" i="7"/>
  <c r="E97" i="7"/>
  <c r="D97" i="7"/>
  <c r="C97" i="7"/>
  <c r="CH97" i="7" s="1"/>
  <c r="E96" i="7"/>
  <c r="C96" i="7" s="1"/>
  <c r="D96" i="7"/>
  <c r="E95" i="7"/>
  <c r="D95" i="7"/>
  <c r="C95" i="7" s="1"/>
  <c r="E94" i="7"/>
  <c r="D94" i="7"/>
  <c r="C94" i="7"/>
  <c r="CA94" i="7" s="1"/>
  <c r="CA93" i="7"/>
  <c r="E93" i="7"/>
  <c r="D93" i="7"/>
  <c r="C93" i="7"/>
  <c r="CH93" i="7" s="1"/>
  <c r="E92" i="7"/>
  <c r="D92" i="7"/>
  <c r="C92" i="7" s="1"/>
  <c r="E91" i="7"/>
  <c r="D91" i="7"/>
  <c r="D90" i="7" s="1"/>
  <c r="C91" i="7"/>
  <c r="CA91" i="7" s="1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85" i="7" s="1"/>
  <c r="B66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B62" i="7"/>
  <c r="D61" i="7"/>
  <c r="C61" i="7"/>
  <c r="B61" i="7" s="1"/>
  <c r="D60" i="7"/>
  <c r="C60" i="7"/>
  <c r="B60" i="7" s="1"/>
  <c r="D59" i="7"/>
  <c r="C59" i="7"/>
  <c r="C63" i="7" s="1"/>
  <c r="B59" i="7"/>
  <c r="D58" i="7"/>
  <c r="C58" i="7"/>
  <c r="B58" i="7"/>
  <c r="D57" i="7"/>
  <c r="D63" i="7" s="1"/>
  <c r="C57" i="7"/>
  <c r="B57" i="7" s="1"/>
  <c r="D52" i="7"/>
  <c r="C52" i="7"/>
  <c r="B52" i="7" s="1"/>
  <c r="D51" i="7"/>
  <c r="C51" i="7"/>
  <c r="B51" i="7"/>
  <c r="D50" i="7"/>
  <c r="C50" i="7"/>
  <c r="B50" i="7"/>
  <c r="D49" i="7"/>
  <c r="C49" i="7"/>
  <c r="B49" i="7" s="1"/>
  <c r="D48" i="7"/>
  <c r="C48" i="7"/>
  <c r="B48" i="7" s="1"/>
  <c r="D47" i="7"/>
  <c r="C47" i="7"/>
  <c r="B47" i="7"/>
  <c r="D42" i="7"/>
  <c r="C42" i="7"/>
  <c r="B42" i="7"/>
  <c r="D41" i="7"/>
  <c r="C41" i="7"/>
  <c r="B41" i="7" s="1"/>
  <c r="D40" i="7"/>
  <c r="C40" i="7"/>
  <c r="B40" i="7" s="1"/>
  <c r="D39" i="7"/>
  <c r="C39" i="7"/>
  <c r="B39" i="7"/>
  <c r="D38" i="7"/>
  <c r="C38" i="7"/>
  <c r="B38" i="7"/>
  <c r="D37" i="7"/>
  <c r="C37" i="7"/>
  <c r="B37" i="7" s="1"/>
  <c r="D32" i="7"/>
  <c r="C32" i="7"/>
  <c r="B32" i="7" s="1"/>
  <c r="D31" i="7"/>
  <c r="C31" i="7"/>
  <c r="B31" i="7"/>
  <c r="D30" i="7"/>
  <c r="C30" i="7"/>
  <c r="B30" i="7"/>
  <c r="D29" i="7"/>
  <c r="C29" i="7"/>
  <c r="B29" i="7" s="1"/>
  <c r="D28" i="7"/>
  <c r="C28" i="7"/>
  <c r="B28" i="7" s="1"/>
  <c r="D27" i="7"/>
  <c r="C27" i="7"/>
  <c r="B27" i="7"/>
  <c r="D22" i="7"/>
  <c r="C22" i="7"/>
  <c r="B22" i="7"/>
  <c r="D21" i="7"/>
  <c r="C21" i="7"/>
  <c r="B21" i="7" s="1"/>
  <c r="D20" i="7"/>
  <c r="C20" i="7"/>
  <c r="B20" i="7" s="1"/>
  <c r="D19" i="7"/>
  <c r="C19" i="7"/>
  <c r="B19" i="7"/>
  <c r="D14" i="7"/>
  <c r="C14" i="7"/>
  <c r="B14" i="7"/>
  <c r="D13" i="7"/>
  <c r="C13" i="7"/>
  <c r="B13" i="7" s="1"/>
  <c r="D12" i="7"/>
  <c r="C12" i="7"/>
  <c r="B12" i="7" s="1"/>
  <c r="A5" i="7"/>
  <c r="A4" i="7"/>
  <c r="A3" i="7"/>
  <c r="A2" i="7"/>
  <c r="D198" i="8"/>
  <c r="C198" i="8"/>
  <c r="B198" i="8" s="1"/>
  <c r="D197" i="8"/>
  <c r="C197" i="8"/>
  <c r="B197" i="8"/>
  <c r="D196" i="8"/>
  <c r="C196" i="8"/>
  <c r="B196" i="8"/>
  <c r="D195" i="8"/>
  <c r="C195" i="8"/>
  <c r="B195" i="8" s="1"/>
  <c r="D194" i="8"/>
  <c r="C194" i="8"/>
  <c r="B194" i="8" s="1"/>
  <c r="O193" i="8"/>
  <c r="N193" i="8"/>
  <c r="M193" i="8"/>
  <c r="L193" i="8"/>
  <c r="K193" i="8"/>
  <c r="J193" i="8"/>
  <c r="I193" i="8"/>
  <c r="H193" i="8"/>
  <c r="G193" i="8"/>
  <c r="F193" i="8"/>
  <c r="D193" i="8" s="1"/>
  <c r="E193" i="8"/>
  <c r="C193" i="8" s="1"/>
  <c r="B193" i="8" s="1"/>
  <c r="D188" i="8"/>
  <c r="C188" i="8"/>
  <c r="B188" i="8" s="1"/>
  <c r="F178" i="8"/>
  <c r="E178" i="8"/>
  <c r="D178" i="8" s="1"/>
  <c r="F177" i="8"/>
  <c r="E177" i="8"/>
  <c r="D177" i="8"/>
  <c r="F176" i="8"/>
  <c r="E176" i="8"/>
  <c r="D176" i="8"/>
  <c r="F175" i="8"/>
  <c r="E175" i="8"/>
  <c r="D175" i="8" s="1"/>
  <c r="F174" i="8"/>
  <c r="E174" i="8"/>
  <c r="D174" i="8" s="1"/>
  <c r="F173" i="8"/>
  <c r="E173" i="8"/>
  <c r="D173" i="8"/>
  <c r="E168" i="8"/>
  <c r="D168" i="8"/>
  <c r="C168" i="8"/>
  <c r="E167" i="8"/>
  <c r="D167" i="8"/>
  <c r="C167" i="8" s="1"/>
  <c r="E166" i="8"/>
  <c r="D166" i="8"/>
  <c r="C166" i="8" s="1"/>
  <c r="E165" i="8"/>
  <c r="D165" i="8"/>
  <c r="C165" i="8"/>
  <c r="D160" i="8"/>
  <c r="D159" i="8"/>
  <c r="D158" i="8"/>
  <c r="D157" i="8"/>
  <c r="D156" i="8"/>
  <c r="D155" i="8"/>
  <c r="D143" i="8"/>
  <c r="D142" i="8"/>
  <c r="CG138" i="8"/>
  <c r="CA138" i="8"/>
  <c r="B135" i="8"/>
  <c r="C119" i="8"/>
  <c r="C118" i="8"/>
  <c r="E114" i="8"/>
  <c r="D114" i="8"/>
  <c r="C114" i="8"/>
  <c r="E113" i="8"/>
  <c r="D113" i="8"/>
  <c r="C113" i="8"/>
  <c r="E109" i="8"/>
  <c r="D109" i="8"/>
  <c r="C109" i="8" s="1"/>
  <c r="E108" i="8"/>
  <c r="D108" i="8"/>
  <c r="C108" i="8" s="1"/>
  <c r="E107" i="8"/>
  <c r="D107" i="8"/>
  <c r="C107" i="8"/>
  <c r="CA107" i="8" s="1"/>
  <c r="CA97" i="8"/>
  <c r="E97" i="8"/>
  <c r="D97" i="8"/>
  <c r="C97" i="8"/>
  <c r="CH97" i="8" s="1"/>
  <c r="E96" i="8"/>
  <c r="D96" i="8"/>
  <c r="C96" i="8" s="1"/>
  <c r="E95" i="8"/>
  <c r="D95" i="8"/>
  <c r="C95" i="8" s="1"/>
  <c r="E94" i="8"/>
  <c r="D94" i="8"/>
  <c r="C94" i="8"/>
  <c r="CA94" i="8" s="1"/>
  <c r="CA93" i="8"/>
  <c r="E93" i="8"/>
  <c r="D93" i="8"/>
  <c r="C93" i="8"/>
  <c r="CH93" i="8" s="1"/>
  <c r="E92" i="8"/>
  <c r="D92" i="8"/>
  <c r="C92" i="8" s="1"/>
  <c r="E91" i="8"/>
  <c r="D91" i="8"/>
  <c r="D90" i="8" s="1"/>
  <c r="C91" i="8"/>
  <c r="CA91" i="8" s="1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85" i="8" s="1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B62" i="8"/>
  <c r="D61" i="8"/>
  <c r="C61" i="8"/>
  <c r="B61" i="8" s="1"/>
  <c r="D60" i="8"/>
  <c r="C60" i="8"/>
  <c r="B60" i="8" s="1"/>
  <c r="D59" i="8"/>
  <c r="C59" i="8"/>
  <c r="C63" i="8" s="1"/>
  <c r="B59" i="8"/>
  <c r="D58" i="8"/>
  <c r="C58" i="8"/>
  <c r="B58" i="8"/>
  <c r="D57" i="8"/>
  <c r="D63" i="8" s="1"/>
  <c r="C57" i="8"/>
  <c r="B57" i="8" s="1"/>
  <c r="D52" i="8"/>
  <c r="C52" i="8"/>
  <c r="B52" i="8" s="1"/>
  <c r="D51" i="8"/>
  <c r="C51" i="8"/>
  <c r="B51" i="8"/>
  <c r="D50" i="8"/>
  <c r="C50" i="8"/>
  <c r="B50" i="8"/>
  <c r="D49" i="8"/>
  <c r="C49" i="8"/>
  <c r="B49" i="8" s="1"/>
  <c r="D48" i="8"/>
  <c r="C48" i="8"/>
  <c r="B48" i="8" s="1"/>
  <c r="D47" i="8"/>
  <c r="C47" i="8"/>
  <c r="B47" i="8"/>
  <c r="D42" i="8"/>
  <c r="C42" i="8"/>
  <c r="B42" i="8"/>
  <c r="D41" i="8"/>
  <c r="C41" i="8"/>
  <c r="B41" i="8" s="1"/>
  <c r="D40" i="8"/>
  <c r="C40" i="8"/>
  <c r="B40" i="8" s="1"/>
  <c r="D39" i="8"/>
  <c r="C39" i="8"/>
  <c r="B39" i="8"/>
  <c r="D38" i="8"/>
  <c r="C38" i="8"/>
  <c r="B38" i="8"/>
  <c r="D37" i="8"/>
  <c r="C37" i="8"/>
  <c r="B37" i="8" s="1"/>
  <c r="D32" i="8"/>
  <c r="C32" i="8"/>
  <c r="B32" i="8" s="1"/>
  <c r="D31" i="8"/>
  <c r="C31" i="8"/>
  <c r="B31" i="8"/>
  <c r="D30" i="8"/>
  <c r="C30" i="8"/>
  <c r="B30" i="8"/>
  <c r="D29" i="8"/>
  <c r="C29" i="8"/>
  <c r="B29" i="8" s="1"/>
  <c r="D28" i="8"/>
  <c r="C28" i="8"/>
  <c r="B28" i="8" s="1"/>
  <c r="D27" i="8"/>
  <c r="C27" i="8"/>
  <c r="B27" i="8"/>
  <c r="D22" i="8"/>
  <c r="C22" i="8"/>
  <c r="B22" i="8"/>
  <c r="D21" i="8"/>
  <c r="C21" i="8"/>
  <c r="B21" i="8" s="1"/>
  <c r="D20" i="8"/>
  <c r="C20" i="8"/>
  <c r="B20" i="8" s="1"/>
  <c r="D19" i="8"/>
  <c r="C19" i="8"/>
  <c r="B19" i="8"/>
  <c r="D14" i="8"/>
  <c r="C14" i="8"/>
  <c r="B14" i="8"/>
  <c r="D13" i="8"/>
  <c r="C13" i="8"/>
  <c r="B13" i="8" s="1"/>
  <c r="D12" i="8"/>
  <c r="C12" i="8"/>
  <c r="B12" i="8" s="1"/>
  <c r="A5" i="8"/>
  <c r="A4" i="8"/>
  <c r="A3" i="8"/>
  <c r="A2" i="8"/>
  <c r="D198" i="9"/>
  <c r="C198" i="9"/>
  <c r="B198" i="9" s="1"/>
  <c r="D197" i="9"/>
  <c r="C197" i="9"/>
  <c r="B197" i="9"/>
  <c r="D196" i="9"/>
  <c r="C196" i="9"/>
  <c r="B196" i="9"/>
  <c r="D195" i="9"/>
  <c r="C195" i="9"/>
  <c r="B195" i="9" s="1"/>
  <c r="D194" i="9"/>
  <c r="C194" i="9"/>
  <c r="B194" i="9" s="1"/>
  <c r="O193" i="9"/>
  <c r="N193" i="9"/>
  <c r="M193" i="9"/>
  <c r="L193" i="9"/>
  <c r="K193" i="9"/>
  <c r="J193" i="9"/>
  <c r="I193" i="9"/>
  <c r="H193" i="9"/>
  <c r="G193" i="9"/>
  <c r="F193" i="9"/>
  <c r="D193" i="9" s="1"/>
  <c r="E193" i="9"/>
  <c r="C193" i="9" s="1"/>
  <c r="B193" i="9" s="1"/>
  <c r="D188" i="9"/>
  <c r="C188" i="9"/>
  <c r="B188" i="9" s="1"/>
  <c r="F178" i="9"/>
  <c r="E178" i="9"/>
  <c r="D178" i="9" s="1"/>
  <c r="F177" i="9"/>
  <c r="E177" i="9"/>
  <c r="D177" i="9"/>
  <c r="F176" i="9"/>
  <c r="E176" i="9"/>
  <c r="D176" i="9"/>
  <c r="F175" i="9"/>
  <c r="E175" i="9"/>
  <c r="D175" i="9" s="1"/>
  <c r="F174" i="9"/>
  <c r="E174" i="9"/>
  <c r="D174" i="9" s="1"/>
  <c r="F173" i="9"/>
  <c r="E173" i="9"/>
  <c r="D173" i="9"/>
  <c r="E168" i="9"/>
  <c r="D168" i="9"/>
  <c r="C168" i="9"/>
  <c r="E167" i="9"/>
  <c r="D167" i="9"/>
  <c r="C167" i="9" s="1"/>
  <c r="E166" i="9"/>
  <c r="D166" i="9"/>
  <c r="C166" i="9" s="1"/>
  <c r="E165" i="9"/>
  <c r="D165" i="9"/>
  <c r="C165" i="9"/>
  <c r="D160" i="9"/>
  <c r="D159" i="9"/>
  <c r="D158" i="9"/>
  <c r="D157" i="9"/>
  <c r="D156" i="9"/>
  <c r="D155" i="9"/>
  <c r="D143" i="9"/>
  <c r="D142" i="9"/>
  <c r="CG138" i="9"/>
  <c r="CA138" i="9"/>
  <c r="B135" i="9"/>
  <c r="C119" i="9"/>
  <c r="C118" i="9"/>
  <c r="E114" i="9"/>
  <c r="D114" i="9"/>
  <c r="C114" i="9"/>
  <c r="E113" i="9"/>
  <c r="D113" i="9"/>
  <c r="C113" i="9"/>
  <c r="E109" i="9"/>
  <c r="D109" i="9"/>
  <c r="C109" i="9" s="1"/>
  <c r="E108" i="9"/>
  <c r="D108" i="9"/>
  <c r="C108" i="9" s="1"/>
  <c r="E107" i="9"/>
  <c r="D107" i="9"/>
  <c r="C107" i="9"/>
  <c r="CA107" i="9" s="1"/>
  <c r="CA97" i="9"/>
  <c r="E97" i="9"/>
  <c r="D97" i="9"/>
  <c r="C97" i="9"/>
  <c r="CH97" i="9" s="1"/>
  <c r="E96" i="9"/>
  <c r="E90" i="9" s="1"/>
  <c r="D96" i="9"/>
  <c r="C96" i="9" s="1"/>
  <c r="E95" i="9"/>
  <c r="D95" i="9"/>
  <c r="C95" i="9" s="1"/>
  <c r="E94" i="9"/>
  <c r="D94" i="9"/>
  <c r="C94" i="9"/>
  <c r="CA94" i="9" s="1"/>
  <c r="CA93" i="9"/>
  <c r="E93" i="9"/>
  <c r="D93" i="9"/>
  <c r="C93" i="9"/>
  <c r="CH93" i="9" s="1"/>
  <c r="E92" i="9"/>
  <c r="D92" i="9"/>
  <c r="C92" i="9" s="1"/>
  <c r="E91" i="9"/>
  <c r="D91" i="9"/>
  <c r="D90" i="9" s="1"/>
  <c r="C91" i="9"/>
  <c r="CA91" i="9" s="1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85" i="9" s="1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C62" i="9"/>
  <c r="B62" i="9"/>
  <c r="D61" i="9"/>
  <c r="C61" i="9"/>
  <c r="B61" i="9" s="1"/>
  <c r="D60" i="9"/>
  <c r="C60" i="9"/>
  <c r="B60" i="9" s="1"/>
  <c r="D59" i="9"/>
  <c r="C59" i="9"/>
  <c r="C63" i="9" s="1"/>
  <c r="B59" i="9"/>
  <c r="D58" i="9"/>
  <c r="C58" i="9"/>
  <c r="B58" i="9"/>
  <c r="D57" i="9"/>
  <c r="D63" i="9" s="1"/>
  <c r="C57" i="9"/>
  <c r="B57" i="9" s="1"/>
  <c r="B63" i="9" s="1"/>
  <c r="D52" i="9"/>
  <c r="C52" i="9"/>
  <c r="B52" i="9" s="1"/>
  <c r="D51" i="9"/>
  <c r="C51" i="9"/>
  <c r="B51" i="9"/>
  <c r="D50" i="9"/>
  <c r="C50" i="9"/>
  <c r="B50" i="9"/>
  <c r="D49" i="9"/>
  <c r="C49" i="9"/>
  <c r="B49" i="9" s="1"/>
  <c r="D48" i="9"/>
  <c r="C48" i="9"/>
  <c r="B48" i="9" s="1"/>
  <c r="D47" i="9"/>
  <c r="C47" i="9"/>
  <c r="B47" i="9"/>
  <c r="D42" i="9"/>
  <c r="C42" i="9"/>
  <c r="B42" i="9"/>
  <c r="D41" i="9"/>
  <c r="C41" i="9"/>
  <c r="B41" i="9" s="1"/>
  <c r="D40" i="9"/>
  <c r="C40" i="9"/>
  <c r="B40" i="9" s="1"/>
  <c r="D39" i="9"/>
  <c r="C39" i="9"/>
  <c r="B39" i="9"/>
  <c r="D38" i="9"/>
  <c r="C38" i="9"/>
  <c r="B38" i="9"/>
  <c r="D37" i="9"/>
  <c r="C37" i="9"/>
  <c r="B37" i="9" s="1"/>
  <c r="D32" i="9"/>
  <c r="C32" i="9"/>
  <c r="B32" i="9" s="1"/>
  <c r="D31" i="9"/>
  <c r="C31" i="9"/>
  <c r="B31" i="9"/>
  <c r="D30" i="9"/>
  <c r="C30" i="9"/>
  <c r="B30" i="9"/>
  <c r="D29" i="9"/>
  <c r="C29" i="9"/>
  <c r="B29" i="9" s="1"/>
  <c r="D28" i="9"/>
  <c r="C28" i="9"/>
  <c r="B28" i="9" s="1"/>
  <c r="D27" i="9"/>
  <c r="C27" i="9"/>
  <c r="B27" i="9"/>
  <c r="D22" i="9"/>
  <c r="C22" i="9"/>
  <c r="B22" i="9"/>
  <c r="D21" i="9"/>
  <c r="C21" i="9"/>
  <c r="B21" i="9" s="1"/>
  <c r="D20" i="9"/>
  <c r="C20" i="9"/>
  <c r="B20" i="9" s="1"/>
  <c r="D19" i="9"/>
  <c r="C19" i="9"/>
  <c r="B19" i="9"/>
  <c r="D14" i="9"/>
  <c r="C14" i="9"/>
  <c r="B14" i="9"/>
  <c r="D13" i="9"/>
  <c r="C13" i="9"/>
  <c r="B13" i="9" s="1"/>
  <c r="D12" i="9"/>
  <c r="C12" i="9"/>
  <c r="B12" i="9" s="1"/>
  <c r="A5" i="9"/>
  <c r="A4" i="9"/>
  <c r="A3" i="9"/>
  <c r="A2" i="9"/>
  <c r="D198" i="10"/>
  <c r="C198" i="10"/>
  <c r="B198" i="10" s="1"/>
  <c r="D197" i="10"/>
  <c r="C197" i="10"/>
  <c r="B197" i="10"/>
  <c r="D196" i="10"/>
  <c r="C196" i="10"/>
  <c r="B196" i="10" s="1"/>
  <c r="D195" i="10"/>
  <c r="B195" i="10" s="1"/>
  <c r="C195" i="10"/>
  <c r="D194" i="10"/>
  <c r="C194" i="10"/>
  <c r="B194" i="10" s="1"/>
  <c r="O193" i="10"/>
  <c r="N193" i="10"/>
  <c r="M193" i="10"/>
  <c r="L193" i="10"/>
  <c r="K193" i="10"/>
  <c r="J193" i="10"/>
  <c r="I193" i="10"/>
  <c r="H193" i="10"/>
  <c r="G193" i="10"/>
  <c r="F193" i="10"/>
  <c r="E193" i="10"/>
  <c r="C193" i="10" s="1"/>
  <c r="B193" i="10" s="1"/>
  <c r="D193" i="10"/>
  <c r="D188" i="10"/>
  <c r="B188" i="10" s="1"/>
  <c r="C188" i="10"/>
  <c r="F178" i="10"/>
  <c r="E178" i="10"/>
  <c r="D178" i="10" s="1"/>
  <c r="F177" i="10"/>
  <c r="E177" i="10"/>
  <c r="D177" i="10"/>
  <c r="F176" i="10"/>
  <c r="E176" i="10"/>
  <c r="D176" i="10" s="1"/>
  <c r="F175" i="10"/>
  <c r="D175" i="10" s="1"/>
  <c r="E175" i="10"/>
  <c r="F174" i="10"/>
  <c r="E174" i="10"/>
  <c r="D174" i="10" s="1"/>
  <c r="F173" i="10"/>
  <c r="E173" i="10"/>
  <c r="D173" i="10"/>
  <c r="E168" i="10"/>
  <c r="D168" i="10"/>
  <c r="C168" i="10" s="1"/>
  <c r="E167" i="10"/>
  <c r="C167" i="10" s="1"/>
  <c r="D167" i="10"/>
  <c r="E166" i="10"/>
  <c r="D166" i="10"/>
  <c r="C166" i="10" s="1"/>
  <c r="E165" i="10"/>
  <c r="D165" i="10"/>
  <c r="C165" i="10"/>
  <c r="D160" i="10"/>
  <c r="D159" i="10"/>
  <c r="D158" i="10"/>
  <c r="D157" i="10"/>
  <c r="D156" i="10"/>
  <c r="D155" i="10"/>
  <c r="D143" i="10"/>
  <c r="D142" i="10"/>
  <c r="CG138" i="10"/>
  <c r="CA138" i="10"/>
  <c r="B135" i="10"/>
  <c r="C119" i="10"/>
  <c r="C118" i="10"/>
  <c r="E114" i="10"/>
  <c r="D114" i="10"/>
  <c r="C114" i="10"/>
  <c r="E113" i="10"/>
  <c r="D113" i="10"/>
  <c r="C113" i="10" s="1"/>
  <c r="E109" i="10"/>
  <c r="C109" i="10" s="1"/>
  <c r="D109" i="10"/>
  <c r="E108" i="10"/>
  <c r="D108" i="10"/>
  <c r="C108" i="10" s="1"/>
  <c r="E107" i="10"/>
  <c r="D107" i="10"/>
  <c r="C107" i="10"/>
  <c r="CA107" i="10" s="1"/>
  <c r="E97" i="10"/>
  <c r="D97" i="10"/>
  <c r="C97" i="10" s="1"/>
  <c r="E96" i="10"/>
  <c r="C96" i="10" s="1"/>
  <c r="D96" i="10"/>
  <c r="E95" i="10"/>
  <c r="D95" i="10"/>
  <c r="C95" i="10" s="1"/>
  <c r="E94" i="10"/>
  <c r="D94" i="10"/>
  <c r="C94" i="10"/>
  <c r="CA94" i="10" s="1"/>
  <c r="E93" i="10"/>
  <c r="D93" i="10"/>
  <c r="C93" i="10" s="1"/>
  <c r="E92" i="10"/>
  <c r="D92" i="10"/>
  <c r="C92" i="10" s="1"/>
  <c r="E91" i="10"/>
  <c r="D91" i="10"/>
  <c r="C91" i="10"/>
  <c r="CA91" i="10" s="1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85" i="10" s="1"/>
  <c r="B66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 s="1"/>
  <c r="D61" i="10"/>
  <c r="B61" i="10" s="1"/>
  <c r="C61" i="10"/>
  <c r="D60" i="10"/>
  <c r="C60" i="10"/>
  <c r="B60" i="10" s="1"/>
  <c r="D59" i="10"/>
  <c r="C59" i="10"/>
  <c r="B59" i="10"/>
  <c r="D58" i="10"/>
  <c r="C58" i="10"/>
  <c r="B58" i="10" s="1"/>
  <c r="D57" i="10"/>
  <c r="D63" i="10" s="1"/>
  <c r="C57" i="10"/>
  <c r="C63" i="10" s="1"/>
  <c r="D52" i="10"/>
  <c r="C52" i="10"/>
  <c r="B52" i="10" s="1"/>
  <c r="D51" i="10"/>
  <c r="C51" i="10"/>
  <c r="B51" i="10"/>
  <c r="D50" i="10"/>
  <c r="C50" i="10"/>
  <c r="B50" i="10" s="1"/>
  <c r="D49" i="10"/>
  <c r="B49" i="10" s="1"/>
  <c r="C49" i="10"/>
  <c r="D48" i="10"/>
  <c r="C48" i="10"/>
  <c r="B48" i="10" s="1"/>
  <c r="D47" i="10"/>
  <c r="C47" i="10"/>
  <c r="B47" i="10"/>
  <c r="D42" i="10"/>
  <c r="C42" i="10"/>
  <c r="B42" i="10" s="1"/>
  <c r="D41" i="10"/>
  <c r="B41" i="10" s="1"/>
  <c r="C41" i="10"/>
  <c r="D40" i="10"/>
  <c r="C40" i="10"/>
  <c r="B40" i="10" s="1"/>
  <c r="D39" i="10"/>
  <c r="C39" i="10"/>
  <c r="B39" i="10"/>
  <c r="D38" i="10"/>
  <c r="C38" i="10"/>
  <c r="B38" i="10" s="1"/>
  <c r="D37" i="10"/>
  <c r="B37" i="10" s="1"/>
  <c r="C37" i="10"/>
  <c r="D32" i="10"/>
  <c r="C32" i="10"/>
  <c r="B32" i="10" s="1"/>
  <c r="D31" i="10"/>
  <c r="C31" i="10"/>
  <c r="B31" i="10"/>
  <c r="D30" i="10"/>
  <c r="C30" i="10"/>
  <c r="B30" i="10" s="1"/>
  <c r="D29" i="10"/>
  <c r="B29" i="10" s="1"/>
  <c r="C29" i="10"/>
  <c r="D28" i="10"/>
  <c r="C28" i="10"/>
  <c r="B28" i="10" s="1"/>
  <c r="D27" i="10"/>
  <c r="C27" i="10"/>
  <c r="B27" i="10"/>
  <c r="D22" i="10"/>
  <c r="C22" i="10"/>
  <c r="B22" i="10" s="1"/>
  <c r="D21" i="10"/>
  <c r="B21" i="10" s="1"/>
  <c r="C21" i="10"/>
  <c r="D20" i="10"/>
  <c r="C20" i="10"/>
  <c r="B20" i="10" s="1"/>
  <c r="D19" i="10"/>
  <c r="C19" i="10"/>
  <c r="B19" i="10"/>
  <c r="D14" i="10"/>
  <c r="C14" i="10"/>
  <c r="B14" i="10" s="1"/>
  <c r="D13" i="10"/>
  <c r="B13" i="10" s="1"/>
  <c r="C13" i="10"/>
  <c r="D12" i="10"/>
  <c r="C12" i="10"/>
  <c r="B12" i="10" s="1"/>
  <c r="A5" i="10"/>
  <c r="A4" i="10"/>
  <c r="A3" i="10"/>
  <c r="A2" i="10"/>
  <c r="D198" i="11"/>
  <c r="C198" i="11"/>
  <c r="B198" i="11" s="1"/>
  <c r="D197" i="11"/>
  <c r="C197" i="11"/>
  <c r="B197" i="11"/>
  <c r="D196" i="11"/>
  <c r="C196" i="11"/>
  <c r="B196" i="11"/>
  <c r="D195" i="11"/>
  <c r="C195" i="11"/>
  <c r="B195" i="11" s="1"/>
  <c r="D194" i="11"/>
  <c r="C194" i="11"/>
  <c r="B194" i="11" s="1"/>
  <c r="O193" i="11"/>
  <c r="N193" i="11"/>
  <c r="M193" i="11"/>
  <c r="L193" i="11"/>
  <c r="K193" i="11"/>
  <c r="J193" i="11"/>
  <c r="I193" i="11"/>
  <c r="H193" i="11"/>
  <c r="G193" i="11"/>
  <c r="F193" i="11"/>
  <c r="D193" i="11" s="1"/>
  <c r="E193" i="11"/>
  <c r="C193" i="11" s="1"/>
  <c r="D188" i="11"/>
  <c r="C188" i="11"/>
  <c r="B188" i="11" s="1"/>
  <c r="F178" i="11"/>
  <c r="E178" i="11"/>
  <c r="D178" i="11" s="1"/>
  <c r="F177" i="11"/>
  <c r="E177" i="11"/>
  <c r="D177" i="11"/>
  <c r="F176" i="11"/>
  <c r="E176" i="11"/>
  <c r="D176" i="11"/>
  <c r="F175" i="11"/>
  <c r="E175" i="11"/>
  <c r="D175" i="11" s="1"/>
  <c r="F174" i="11"/>
  <c r="E174" i="11"/>
  <c r="D174" i="11" s="1"/>
  <c r="F173" i="11"/>
  <c r="E173" i="11"/>
  <c r="D173" i="11"/>
  <c r="E168" i="11"/>
  <c r="D168" i="11"/>
  <c r="C168" i="11"/>
  <c r="E167" i="11"/>
  <c r="D167" i="11"/>
  <c r="C167" i="11" s="1"/>
  <c r="E166" i="11"/>
  <c r="D166" i="11"/>
  <c r="C166" i="11" s="1"/>
  <c r="E165" i="11"/>
  <c r="D165" i="11"/>
  <c r="C165" i="11"/>
  <c r="D160" i="11"/>
  <c r="D159" i="11"/>
  <c r="D158" i="11"/>
  <c r="D157" i="11"/>
  <c r="D156" i="11"/>
  <c r="D155" i="11"/>
  <c r="D143" i="11"/>
  <c r="D142" i="11"/>
  <c r="CG138" i="11"/>
  <c r="CA138" i="11"/>
  <c r="B135" i="11"/>
  <c r="C119" i="11"/>
  <c r="C118" i="11"/>
  <c r="E114" i="11"/>
  <c r="D114" i="11"/>
  <c r="C114" i="11"/>
  <c r="E113" i="11"/>
  <c r="D113" i="11"/>
  <c r="C113" i="11"/>
  <c r="E109" i="11"/>
  <c r="C109" i="11" s="1"/>
  <c r="D109" i="11"/>
  <c r="E108" i="11"/>
  <c r="D108" i="11"/>
  <c r="C108" i="11" s="1"/>
  <c r="E107" i="11"/>
  <c r="D107" i="11"/>
  <c r="C107" i="11"/>
  <c r="CA107" i="11" s="1"/>
  <c r="CA97" i="11"/>
  <c r="E97" i="11"/>
  <c r="D97" i="11"/>
  <c r="C97" i="11"/>
  <c r="CH97" i="11" s="1"/>
  <c r="E96" i="11"/>
  <c r="C96" i="11" s="1"/>
  <c r="D96" i="11"/>
  <c r="E95" i="11"/>
  <c r="D95" i="11"/>
  <c r="C95" i="11" s="1"/>
  <c r="E94" i="11"/>
  <c r="D94" i="11"/>
  <c r="C94" i="11"/>
  <c r="CA94" i="11" s="1"/>
  <c r="CA93" i="11"/>
  <c r="E93" i="11"/>
  <c r="D93" i="11"/>
  <c r="C93" i="11"/>
  <c r="CH93" i="11" s="1"/>
  <c r="E92" i="11"/>
  <c r="D92" i="11"/>
  <c r="C92" i="11" s="1"/>
  <c r="E91" i="11"/>
  <c r="D91" i="11"/>
  <c r="D90" i="11" s="1"/>
  <c r="C91" i="11"/>
  <c r="CA91" i="11" s="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85" i="11" s="1"/>
  <c r="B66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C62" i="11"/>
  <c r="B62" i="11" s="1"/>
  <c r="D61" i="11"/>
  <c r="B61" i="11" s="1"/>
  <c r="C61" i="11"/>
  <c r="D60" i="11"/>
  <c r="C60" i="11"/>
  <c r="B60" i="11" s="1"/>
  <c r="D59" i="11"/>
  <c r="C59" i="11"/>
  <c r="B59" i="11"/>
  <c r="D58" i="11"/>
  <c r="C58" i="11"/>
  <c r="B58" i="11" s="1"/>
  <c r="D57" i="11"/>
  <c r="D63" i="11" s="1"/>
  <c r="C57" i="11"/>
  <c r="C63" i="11" s="1"/>
  <c r="D52" i="11"/>
  <c r="C52" i="11"/>
  <c r="B52" i="11" s="1"/>
  <c r="D51" i="11"/>
  <c r="C51" i="11"/>
  <c r="B51" i="11"/>
  <c r="D50" i="11"/>
  <c r="C50" i="11"/>
  <c r="B50" i="11" s="1"/>
  <c r="D49" i="11"/>
  <c r="B49" i="11" s="1"/>
  <c r="C49" i="11"/>
  <c r="D48" i="11"/>
  <c r="C48" i="11"/>
  <c r="B48" i="11" s="1"/>
  <c r="D47" i="11"/>
  <c r="C47" i="11"/>
  <c r="B47" i="11"/>
  <c r="D42" i="11"/>
  <c r="C42" i="11"/>
  <c r="B42" i="11" s="1"/>
  <c r="D41" i="11"/>
  <c r="B41" i="11" s="1"/>
  <c r="C41" i="11"/>
  <c r="D40" i="11"/>
  <c r="C40" i="11"/>
  <c r="B40" i="11" s="1"/>
  <c r="D39" i="11"/>
  <c r="C39" i="11"/>
  <c r="B39" i="11"/>
  <c r="D38" i="11"/>
  <c r="C38" i="11"/>
  <c r="B38" i="11" s="1"/>
  <c r="D37" i="11"/>
  <c r="B37" i="11" s="1"/>
  <c r="C37" i="11"/>
  <c r="D32" i="11"/>
  <c r="C32" i="11"/>
  <c r="B32" i="11" s="1"/>
  <c r="D31" i="11"/>
  <c r="C31" i="11"/>
  <c r="B31" i="11"/>
  <c r="D30" i="11"/>
  <c r="C30" i="11"/>
  <c r="B30" i="11" s="1"/>
  <c r="D29" i="11"/>
  <c r="B29" i="11" s="1"/>
  <c r="C29" i="11"/>
  <c r="D28" i="11"/>
  <c r="C28" i="11"/>
  <c r="B28" i="11" s="1"/>
  <c r="D27" i="11"/>
  <c r="C27" i="11"/>
  <c r="B27" i="11"/>
  <c r="D22" i="11"/>
  <c r="C22" i="11"/>
  <c r="B22" i="11" s="1"/>
  <c r="D21" i="11"/>
  <c r="B21" i="11" s="1"/>
  <c r="C21" i="11"/>
  <c r="D20" i="11"/>
  <c r="C20" i="11"/>
  <c r="B20" i="11" s="1"/>
  <c r="D19" i="11"/>
  <c r="C19" i="11"/>
  <c r="B19" i="11"/>
  <c r="D14" i="11"/>
  <c r="C14" i="11"/>
  <c r="B14" i="11" s="1"/>
  <c r="D13" i="11"/>
  <c r="B13" i="11" s="1"/>
  <c r="C13" i="11"/>
  <c r="D12" i="11"/>
  <c r="C12" i="11"/>
  <c r="B12" i="11" s="1"/>
  <c r="A5" i="11"/>
  <c r="A4" i="11"/>
  <c r="A3" i="11"/>
  <c r="A2" i="11"/>
  <c r="D198" i="12"/>
  <c r="C198" i="12"/>
  <c r="B198" i="12" s="1"/>
  <c r="D197" i="12"/>
  <c r="C197" i="12"/>
  <c r="B197" i="12"/>
  <c r="D196" i="12"/>
  <c r="C196" i="12"/>
  <c r="B196" i="12" s="1"/>
  <c r="D195" i="12"/>
  <c r="B195" i="12" s="1"/>
  <c r="C195" i="12"/>
  <c r="D194" i="12"/>
  <c r="C194" i="12"/>
  <c r="B194" i="12" s="1"/>
  <c r="O193" i="12"/>
  <c r="N193" i="12"/>
  <c r="M193" i="12"/>
  <c r="L193" i="12"/>
  <c r="K193" i="12"/>
  <c r="J193" i="12"/>
  <c r="I193" i="12"/>
  <c r="H193" i="12"/>
  <c r="G193" i="12"/>
  <c r="F193" i="12"/>
  <c r="E193" i="12"/>
  <c r="C193" i="12" s="1"/>
  <c r="B193" i="12" s="1"/>
  <c r="D193" i="12"/>
  <c r="D188" i="12"/>
  <c r="B188" i="12" s="1"/>
  <c r="C188" i="12"/>
  <c r="F178" i="12"/>
  <c r="E178" i="12"/>
  <c r="D178" i="12" s="1"/>
  <c r="F177" i="12"/>
  <c r="E177" i="12"/>
  <c r="D177" i="12"/>
  <c r="F176" i="12"/>
  <c r="E176" i="12"/>
  <c r="D176" i="12" s="1"/>
  <c r="F175" i="12"/>
  <c r="D175" i="12" s="1"/>
  <c r="E175" i="12"/>
  <c r="F174" i="12"/>
  <c r="E174" i="12"/>
  <c r="D174" i="12" s="1"/>
  <c r="F173" i="12"/>
  <c r="E173" i="12"/>
  <c r="D173" i="12"/>
  <c r="E168" i="12"/>
  <c r="D168" i="12"/>
  <c r="C168" i="12" s="1"/>
  <c r="E167" i="12"/>
  <c r="C167" i="12" s="1"/>
  <c r="D167" i="12"/>
  <c r="E166" i="12"/>
  <c r="D166" i="12"/>
  <c r="C166" i="12" s="1"/>
  <c r="E165" i="12"/>
  <c r="D165" i="12"/>
  <c r="C165" i="12"/>
  <c r="D160" i="12"/>
  <c r="D159" i="12"/>
  <c r="D158" i="12"/>
  <c r="D157" i="12"/>
  <c r="D156" i="12"/>
  <c r="D155" i="12"/>
  <c r="D143" i="12"/>
  <c r="D142" i="12"/>
  <c r="CG138" i="12"/>
  <c r="CA138" i="12"/>
  <c r="B135" i="12"/>
  <c r="C119" i="12"/>
  <c r="C118" i="12"/>
  <c r="E114" i="12"/>
  <c r="D114" i="12"/>
  <c r="C114" i="12"/>
  <c r="E113" i="12"/>
  <c r="D113" i="12"/>
  <c r="C113" i="12" s="1"/>
  <c r="E109" i="12"/>
  <c r="C109" i="12" s="1"/>
  <c r="D109" i="12"/>
  <c r="E108" i="12"/>
  <c r="D108" i="12"/>
  <c r="C108" i="12" s="1"/>
  <c r="E107" i="12"/>
  <c r="D107" i="12"/>
  <c r="C107" i="12"/>
  <c r="CA107" i="12" s="1"/>
  <c r="E97" i="12"/>
  <c r="D97" i="12"/>
  <c r="C97" i="12" s="1"/>
  <c r="E96" i="12"/>
  <c r="C96" i="12" s="1"/>
  <c r="D96" i="12"/>
  <c r="E95" i="12"/>
  <c r="D95" i="12"/>
  <c r="C95" i="12" s="1"/>
  <c r="E94" i="12"/>
  <c r="D94" i="12"/>
  <c r="C94" i="12"/>
  <c r="CA94" i="12" s="1"/>
  <c r="E93" i="12"/>
  <c r="D93" i="12"/>
  <c r="C93" i="12" s="1"/>
  <c r="E92" i="12"/>
  <c r="D92" i="12"/>
  <c r="C92" i="12" s="1"/>
  <c r="E91" i="12"/>
  <c r="D91" i="12"/>
  <c r="C91" i="12"/>
  <c r="CA91" i="12" s="1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85" i="12" s="1"/>
  <c r="B66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B61" i="12" s="1"/>
  <c r="C61" i="12"/>
  <c r="D60" i="12"/>
  <c r="C60" i="12"/>
  <c r="B60" i="12" s="1"/>
  <c r="D59" i="12"/>
  <c r="C59" i="12"/>
  <c r="B59" i="12"/>
  <c r="D58" i="12"/>
  <c r="C58" i="12"/>
  <c r="B58" i="12" s="1"/>
  <c r="D57" i="12"/>
  <c r="D63" i="12" s="1"/>
  <c r="C57" i="12"/>
  <c r="C63" i="12" s="1"/>
  <c r="D52" i="12"/>
  <c r="C52" i="12"/>
  <c r="B52" i="12" s="1"/>
  <c r="D51" i="12"/>
  <c r="C51" i="12"/>
  <c r="B51" i="12"/>
  <c r="D50" i="12"/>
  <c r="C50" i="12"/>
  <c r="B50" i="12" s="1"/>
  <c r="D49" i="12"/>
  <c r="B49" i="12" s="1"/>
  <c r="C49" i="12"/>
  <c r="D48" i="12"/>
  <c r="C48" i="12"/>
  <c r="B48" i="12" s="1"/>
  <c r="D47" i="12"/>
  <c r="C47" i="12"/>
  <c r="B47" i="12"/>
  <c r="D42" i="12"/>
  <c r="C42" i="12"/>
  <c r="B42" i="12" s="1"/>
  <c r="D41" i="12"/>
  <c r="B41" i="12" s="1"/>
  <c r="C41" i="12"/>
  <c r="D40" i="12"/>
  <c r="C40" i="12"/>
  <c r="B40" i="12" s="1"/>
  <c r="D39" i="12"/>
  <c r="C39" i="12"/>
  <c r="B39" i="12"/>
  <c r="D38" i="12"/>
  <c r="C38" i="12"/>
  <c r="B38" i="12" s="1"/>
  <c r="D37" i="12"/>
  <c r="B37" i="12" s="1"/>
  <c r="C37" i="12"/>
  <c r="D32" i="12"/>
  <c r="C32" i="12"/>
  <c r="B32" i="12" s="1"/>
  <c r="D31" i="12"/>
  <c r="C31" i="12"/>
  <c r="B31" i="12"/>
  <c r="D30" i="12"/>
  <c r="C30" i="12"/>
  <c r="B30" i="12" s="1"/>
  <c r="D29" i="12"/>
  <c r="B29" i="12" s="1"/>
  <c r="C29" i="12"/>
  <c r="D28" i="12"/>
  <c r="C28" i="12"/>
  <c r="B28" i="12" s="1"/>
  <c r="D27" i="12"/>
  <c r="C27" i="12"/>
  <c r="B27" i="12"/>
  <c r="D22" i="12"/>
  <c r="C22" i="12"/>
  <c r="B22" i="12" s="1"/>
  <c r="D21" i="12"/>
  <c r="B21" i="12" s="1"/>
  <c r="C21" i="12"/>
  <c r="D20" i="12"/>
  <c r="C20" i="12"/>
  <c r="B20" i="12" s="1"/>
  <c r="D19" i="12"/>
  <c r="C19" i="12"/>
  <c r="B19" i="12"/>
  <c r="D14" i="12"/>
  <c r="C14" i="12"/>
  <c r="B14" i="12" s="1"/>
  <c r="D13" i="12"/>
  <c r="B13" i="12" s="1"/>
  <c r="C13" i="12"/>
  <c r="D12" i="12"/>
  <c r="C12" i="12"/>
  <c r="B12" i="12" s="1"/>
  <c r="A5" i="12"/>
  <c r="A4" i="12"/>
  <c r="A3" i="12"/>
  <c r="A2" i="12"/>
  <c r="CH93" i="1" l="1"/>
  <c r="CG93" i="1"/>
  <c r="CA93" i="1"/>
  <c r="CB93" i="1"/>
  <c r="CG96" i="1"/>
  <c r="CB96" i="1"/>
  <c r="CH96" i="1"/>
  <c r="CA96" i="1"/>
  <c r="CB95" i="1"/>
  <c r="CA95" i="1"/>
  <c r="CG95" i="1"/>
  <c r="CH95" i="1"/>
  <c r="CH97" i="1"/>
  <c r="CG97" i="1"/>
  <c r="CA97" i="1"/>
  <c r="CB97" i="1"/>
  <c r="CG109" i="1"/>
  <c r="CH109" i="1"/>
  <c r="CB109" i="1"/>
  <c r="CA109" i="1"/>
  <c r="CG92" i="1"/>
  <c r="CB92" i="1"/>
  <c r="CH92" i="1"/>
  <c r="CB108" i="1"/>
  <c r="CA108" i="1"/>
  <c r="CG108" i="1"/>
  <c r="CH108" i="1"/>
  <c r="CB91" i="1"/>
  <c r="CG91" i="1"/>
  <c r="B217" i="1" s="1"/>
  <c r="CG94" i="1"/>
  <c r="CG107" i="1"/>
  <c r="CB94" i="1"/>
  <c r="CB107" i="1"/>
  <c r="B57" i="1"/>
  <c r="B63" i="1" s="1"/>
  <c r="A217" i="1" s="1"/>
  <c r="C90" i="1"/>
  <c r="CH91" i="1"/>
  <c r="CH94" i="1"/>
  <c r="CH107" i="1"/>
  <c r="D90" i="1"/>
  <c r="CA107" i="2"/>
  <c r="CH107" i="2"/>
  <c r="CG107" i="2"/>
  <c r="CB107" i="2"/>
  <c r="B63" i="2"/>
  <c r="CA91" i="2"/>
  <c r="CH91" i="2"/>
  <c r="CG91" i="2"/>
  <c r="CB91" i="2"/>
  <c r="CA94" i="2"/>
  <c r="CH94" i="2"/>
  <c r="CG94" i="2"/>
  <c r="CB94" i="2"/>
  <c r="CH97" i="2"/>
  <c r="CG97" i="2"/>
  <c r="CB97" i="2"/>
  <c r="CA97" i="2"/>
  <c r="CH92" i="2"/>
  <c r="CG95" i="2"/>
  <c r="CH96" i="2"/>
  <c r="CG108" i="2"/>
  <c r="CH109" i="2"/>
  <c r="C93" i="2"/>
  <c r="C90" i="2" s="1"/>
  <c r="A217" i="2" s="1"/>
  <c r="CH95" i="2"/>
  <c r="CA96" i="2"/>
  <c r="CH108" i="2"/>
  <c r="CA109" i="2"/>
  <c r="CB96" i="2"/>
  <c r="CB109" i="2"/>
  <c r="CB95" i="3"/>
  <c r="CG95" i="3"/>
  <c r="CA95" i="3"/>
  <c r="CH95" i="3"/>
  <c r="CG92" i="3"/>
  <c r="CH92" i="3"/>
  <c r="CB92" i="3"/>
  <c r="B193" i="3"/>
  <c r="CG109" i="3"/>
  <c r="CH109" i="3"/>
  <c r="CB109" i="3"/>
  <c r="CA109" i="3"/>
  <c r="B63" i="3"/>
  <c r="A217" i="3" s="1"/>
  <c r="CH93" i="3"/>
  <c r="CG93" i="3"/>
  <c r="CA93" i="3"/>
  <c r="CB93" i="3"/>
  <c r="CG96" i="3"/>
  <c r="CB96" i="3"/>
  <c r="CA96" i="3"/>
  <c r="CH96" i="3"/>
  <c r="CB108" i="3"/>
  <c r="CA108" i="3"/>
  <c r="CG108" i="3"/>
  <c r="CH108" i="3"/>
  <c r="CB91" i="3"/>
  <c r="C63" i="3"/>
  <c r="CG91" i="3"/>
  <c r="CG94" i="3"/>
  <c r="CB97" i="3"/>
  <c r="CG107" i="3"/>
  <c r="CB94" i="3"/>
  <c r="CB107" i="3"/>
  <c r="C90" i="3"/>
  <c r="CH91" i="3"/>
  <c r="CH94" i="3"/>
  <c r="CG97" i="3"/>
  <c r="CH107" i="3"/>
  <c r="CG109" i="4"/>
  <c r="CB109" i="4"/>
  <c r="CH109" i="4"/>
  <c r="CA109" i="4"/>
  <c r="CB95" i="4"/>
  <c r="CA95" i="4"/>
  <c r="CH95" i="4"/>
  <c r="CG95" i="4"/>
  <c r="CH97" i="4"/>
  <c r="CA97" i="4"/>
  <c r="CG97" i="4"/>
  <c r="CB97" i="4"/>
  <c r="CG92" i="4"/>
  <c r="CH92" i="4"/>
  <c r="CB92" i="4"/>
  <c r="CB108" i="4"/>
  <c r="CG108" i="4"/>
  <c r="CA108" i="4"/>
  <c r="CH108" i="4"/>
  <c r="A217" i="4"/>
  <c r="CH93" i="4"/>
  <c r="CG93" i="4"/>
  <c r="CA93" i="4"/>
  <c r="CB93" i="4"/>
  <c r="CG96" i="4"/>
  <c r="CB96" i="4"/>
  <c r="CA96" i="4"/>
  <c r="CH96" i="4"/>
  <c r="C63" i="4"/>
  <c r="CG91" i="4"/>
  <c r="CG94" i="4"/>
  <c r="CG107" i="4"/>
  <c r="CB91" i="4"/>
  <c r="CB94" i="4"/>
  <c r="C90" i="4"/>
  <c r="CH91" i="4"/>
  <c r="CH94" i="4"/>
  <c r="CH107" i="4"/>
  <c r="CB107" i="4"/>
  <c r="D90" i="4"/>
  <c r="CG109" i="5"/>
  <c r="CA109" i="5"/>
  <c r="CB109" i="5"/>
  <c r="CH109" i="5"/>
  <c r="CG96" i="5"/>
  <c r="CB96" i="5"/>
  <c r="CA96" i="5"/>
  <c r="CH96" i="5"/>
  <c r="CB95" i="5"/>
  <c r="CA95" i="5"/>
  <c r="CH95" i="5"/>
  <c r="CG95" i="5"/>
  <c r="B63" i="5"/>
  <c r="A217" i="5" s="1"/>
  <c r="CG92" i="5"/>
  <c r="CB92" i="5"/>
  <c r="CH92" i="5"/>
  <c r="CB108" i="5"/>
  <c r="CG108" i="5"/>
  <c r="CA108" i="5"/>
  <c r="CH108" i="5"/>
  <c r="CB107" i="5"/>
  <c r="CB91" i="5"/>
  <c r="CG91" i="5"/>
  <c r="B217" i="5" s="1"/>
  <c r="CB97" i="5"/>
  <c r="CG107" i="5"/>
  <c r="C90" i="5"/>
  <c r="CH91" i="5"/>
  <c r="CG93" i="5"/>
  <c r="CH94" i="5"/>
  <c r="CG97" i="5"/>
  <c r="CH107" i="5"/>
  <c r="CB94" i="5"/>
  <c r="CB93" i="5"/>
  <c r="CG94" i="5"/>
  <c r="CB95" i="6"/>
  <c r="CA95" i="6"/>
  <c r="CH95" i="6"/>
  <c r="CG95" i="6"/>
  <c r="CG96" i="6"/>
  <c r="CB96" i="6"/>
  <c r="CA96" i="6"/>
  <c r="CH96" i="6"/>
  <c r="CG109" i="6"/>
  <c r="CB109" i="6"/>
  <c r="CA109" i="6"/>
  <c r="CH109" i="6"/>
  <c r="B63" i="6"/>
  <c r="CG92" i="6"/>
  <c r="CB92" i="6"/>
  <c r="CH92" i="6"/>
  <c r="CB108" i="6"/>
  <c r="CA108" i="6"/>
  <c r="CH108" i="6"/>
  <c r="CG108" i="6"/>
  <c r="CB91" i="6"/>
  <c r="CB94" i="6"/>
  <c r="CB107" i="6"/>
  <c r="CG91" i="6"/>
  <c r="CB93" i="6"/>
  <c r="CG94" i="6"/>
  <c r="CB97" i="6"/>
  <c r="CG107" i="6"/>
  <c r="C90" i="6"/>
  <c r="A217" i="6" s="1"/>
  <c r="CH91" i="6"/>
  <c r="CG93" i="6"/>
  <c r="CH94" i="6"/>
  <c r="CG97" i="6"/>
  <c r="CH107" i="6"/>
  <c r="CB95" i="7"/>
  <c r="CA95" i="7"/>
  <c r="CG95" i="7"/>
  <c r="CH95" i="7"/>
  <c r="CG109" i="7"/>
  <c r="CH109" i="7"/>
  <c r="CB109" i="7"/>
  <c r="CA109" i="7"/>
  <c r="B63" i="7"/>
  <c r="CG92" i="7"/>
  <c r="CB92" i="7"/>
  <c r="CH92" i="7"/>
  <c r="CG96" i="7"/>
  <c r="CH96" i="7"/>
  <c r="CB96" i="7"/>
  <c r="CA96" i="7"/>
  <c r="CB108" i="7"/>
  <c r="CG108" i="7"/>
  <c r="CA108" i="7"/>
  <c r="CH108" i="7"/>
  <c r="CB93" i="7"/>
  <c r="CB97" i="7"/>
  <c r="CG107" i="7"/>
  <c r="CB91" i="7"/>
  <c r="CB107" i="7"/>
  <c r="CG91" i="7"/>
  <c r="CG94" i="7"/>
  <c r="C90" i="7"/>
  <c r="A217" i="7" s="1"/>
  <c r="CH91" i="7"/>
  <c r="CG93" i="7"/>
  <c r="CH94" i="7"/>
  <c r="CG97" i="7"/>
  <c r="CH107" i="7"/>
  <c r="CB94" i="7"/>
  <c r="CB95" i="8"/>
  <c r="CA95" i="8"/>
  <c r="CH95" i="8"/>
  <c r="CG95" i="8"/>
  <c r="A217" i="8"/>
  <c r="CG109" i="8"/>
  <c r="CB109" i="8"/>
  <c r="CA109" i="8"/>
  <c r="CH109" i="8"/>
  <c r="CG96" i="8"/>
  <c r="CH96" i="8"/>
  <c r="CB96" i="8"/>
  <c r="CA96" i="8"/>
  <c r="B63" i="8"/>
  <c r="CG92" i="8"/>
  <c r="CH92" i="8"/>
  <c r="CB92" i="8"/>
  <c r="CB108" i="8"/>
  <c r="CH108" i="8"/>
  <c r="CA108" i="8"/>
  <c r="CG108" i="8"/>
  <c r="CB91" i="8"/>
  <c r="CB94" i="8"/>
  <c r="CG94" i="8"/>
  <c r="CB97" i="8"/>
  <c r="C90" i="8"/>
  <c r="CH91" i="8"/>
  <c r="CG93" i="8"/>
  <c r="CH94" i="8"/>
  <c r="CG97" i="8"/>
  <c r="CH107" i="8"/>
  <c r="CB107" i="8"/>
  <c r="CG91" i="8"/>
  <c r="B217" i="8" s="1"/>
  <c r="CB93" i="8"/>
  <c r="CG107" i="8"/>
  <c r="CB95" i="9"/>
  <c r="CA95" i="9"/>
  <c r="CH95" i="9"/>
  <c r="CG95" i="9"/>
  <c r="CG109" i="9"/>
  <c r="CB109" i="9"/>
  <c r="CA109" i="9"/>
  <c r="CH109" i="9"/>
  <c r="CG96" i="9"/>
  <c r="CB96" i="9"/>
  <c r="CA96" i="9"/>
  <c r="CH96" i="9"/>
  <c r="CG92" i="9"/>
  <c r="CB92" i="9"/>
  <c r="CH92" i="9"/>
  <c r="CB108" i="9"/>
  <c r="CA108" i="9"/>
  <c r="CH108" i="9"/>
  <c r="CG108" i="9"/>
  <c r="CB91" i="9"/>
  <c r="CB94" i="9"/>
  <c r="CB107" i="9"/>
  <c r="CG91" i="9"/>
  <c r="B217" i="9" s="1"/>
  <c r="CB93" i="9"/>
  <c r="CG94" i="9"/>
  <c r="CB97" i="9"/>
  <c r="CG107" i="9"/>
  <c r="C90" i="9"/>
  <c r="A217" i="9" s="1"/>
  <c r="CH91" i="9"/>
  <c r="CG93" i="9"/>
  <c r="CH94" i="9"/>
  <c r="CG97" i="9"/>
  <c r="CH107" i="9"/>
  <c r="CH93" i="10"/>
  <c r="CA93" i="10"/>
  <c r="CG93" i="10"/>
  <c r="CB93" i="10"/>
  <c r="CG96" i="10"/>
  <c r="CH96" i="10"/>
  <c r="CB96" i="10"/>
  <c r="CA96" i="10"/>
  <c r="CB95" i="10"/>
  <c r="CG95" i="10"/>
  <c r="CA95" i="10"/>
  <c r="CH95" i="10"/>
  <c r="CH97" i="10"/>
  <c r="CG97" i="10"/>
  <c r="CA97" i="10"/>
  <c r="CB97" i="10"/>
  <c r="CG109" i="10"/>
  <c r="CB109" i="10"/>
  <c r="CH109" i="10"/>
  <c r="CA109" i="10"/>
  <c r="CG92" i="10"/>
  <c r="CH92" i="10"/>
  <c r="CB92" i="10"/>
  <c r="CB108" i="10"/>
  <c r="CA108" i="10"/>
  <c r="CG108" i="10"/>
  <c r="CH108" i="10"/>
  <c r="CG91" i="10"/>
  <c r="CG94" i="10"/>
  <c r="CG107" i="10"/>
  <c r="CB91" i="10"/>
  <c r="CB107" i="10"/>
  <c r="B57" i="10"/>
  <c r="B63" i="10" s="1"/>
  <c r="A217" i="10" s="1"/>
  <c r="C90" i="10"/>
  <c r="CH91" i="10"/>
  <c r="CH94" i="10"/>
  <c r="CH107" i="10"/>
  <c r="CB94" i="10"/>
  <c r="D90" i="10"/>
  <c r="CB95" i="11"/>
  <c r="CG95" i="11"/>
  <c r="CA95" i="11"/>
  <c r="CH95" i="11"/>
  <c r="B193" i="11"/>
  <c r="CG109" i="11"/>
  <c r="CB109" i="11"/>
  <c r="CH109" i="11"/>
  <c r="CA109" i="11"/>
  <c r="CG92" i="11"/>
  <c r="CB92" i="11"/>
  <c r="CH92" i="11"/>
  <c r="CG96" i="11"/>
  <c r="CH96" i="11"/>
  <c r="CB96" i="11"/>
  <c r="CA96" i="11"/>
  <c r="CB108" i="11"/>
  <c r="CA108" i="11"/>
  <c r="CG108" i="11"/>
  <c r="CH108" i="11"/>
  <c r="CG91" i="11"/>
  <c r="B217" i="11" s="1"/>
  <c r="CB93" i="11"/>
  <c r="CG94" i="11"/>
  <c r="CB97" i="11"/>
  <c r="CG107" i="11"/>
  <c r="CB94" i="11"/>
  <c r="CB107" i="11"/>
  <c r="B57" i="11"/>
  <c r="B63" i="11" s="1"/>
  <c r="A217" i="11" s="1"/>
  <c r="C90" i="11"/>
  <c r="CH91" i="11"/>
  <c r="CG93" i="11"/>
  <c r="CH94" i="11"/>
  <c r="CG97" i="11"/>
  <c r="CH107" i="11"/>
  <c r="CB91" i="11"/>
  <c r="CH93" i="12"/>
  <c r="CG93" i="12"/>
  <c r="CB93" i="12"/>
  <c r="CA93" i="12"/>
  <c r="CG96" i="12"/>
  <c r="CB96" i="12"/>
  <c r="CA96" i="12"/>
  <c r="CH96" i="12"/>
  <c r="CB95" i="12"/>
  <c r="CA95" i="12"/>
  <c r="CH95" i="12"/>
  <c r="CG95" i="12"/>
  <c r="CH97" i="12"/>
  <c r="CG97" i="12"/>
  <c r="CB97" i="12"/>
  <c r="CA97" i="12"/>
  <c r="CG109" i="12"/>
  <c r="CB109" i="12"/>
  <c r="CA109" i="12"/>
  <c r="CH109" i="12"/>
  <c r="CG92" i="12"/>
  <c r="CB92" i="12"/>
  <c r="CH92" i="12"/>
  <c r="CB108" i="12"/>
  <c r="CA108" i="12"/>
  <c r="CH108" i="12"/>
  <c r="CG108" i="12"/>
  <c r="CB94" i="12"/>
  <c r="CB107" i="12"/>
  <c r="CG91" i="12"/>
  <c r="CG94" i="12"/>
  <c r="CG107" i="12"/>
  <c r="CB91" i="12"/>
  <c r="B57" i="12"/>
  <c r="B63" i="12" s="1"/>
  <c r="A217" i="12" s="1"/>
  <c r="C90" i="12"/>
  <c r="CH91" i="12"/>
  <c r="CH94" i="12"/>
  <c r="CH107" i="12"/>
  <c r="D90" i="12"/>
  <c r="CH93" i="2" l="1"/>
  <c r="CG93" i="2"/>
  <c r="CB93" i="2"/>
  <c r="CA93" i="2"/>
  <c r="B217" i="2"/>
  <c r="B217" i="3"/>
  <c r="B217" i="4"/>
  <c r="B217" i="6"/>
  <c r="B217" i="7"/>
  <c r="B217" i="10"/>
  <c r="B217" i="12"/>
  <c r="AA12" i="13" l="1"/>
  <c r="O198" i="13" l="1"/>
  <c r="N198" i="13"/>
  <c r="M198" i="13"/>
  <c r="L198" i="13"/>
  <c r="K198" i="13"/>
  <c r="J198" i="13"/>
  <c r="I198" i="13"/>
  <c r="H198" i="13"/>
  <c r="G198" i="13"/>
  <c r="F198" i="13"/>
  <c r="E198" i="13"/>
  <c r="O197" i="13"/>
  <c r="N197" i="13"/>
  <c r="M197" i="13"/>
  <c r="L197" i="13"/>
  <c r="K197" i="13"/>
  <c r="J197" i="13"/>
  <c r="I197" i="13"/>
  <c r="H197" i="13"/>
  <c r="G197" i="13"/>
  <c r="F197" i="13"/>
  <c r="E197" i="13"/>
  <c r="O196" i="13"/>
  <c r="N196" i="13"/>
  <c r="M196" i="13"/>
  <c r="L196" i="13"/>
  <c r="K196" i="13"/>
  <c r="J196" i="13"/>
  <c r="I196" i="13"/>
  <c r="H196" i="13"/>
  <c r="G196" i="13"/>
  <c r="F196" i="13"/>
  <c r="E196" i="13"/>
  <c r="O195" i="13"/>
  <c r="N195" i="13"/>
  <c r="M195" i="13"/>
  <c r="L195" i="13"/>
  <c r="K195" i="13"/>
  <c r="J195" i="13"/>
  <c r="I195" i="13"/>
  <c r="H195" i="13"/>
  <c r="G195" i="13"/>
  <c r="F195" i="13"/>
  <c r="E195" i="13"/>
  <c r="O194" i="13"/>
  <c r="N194" i="13"/>
  <c r="M194" i="13"/>
  <c r="L194" i="13"/>
  <c r="K194" i="13"/>
  <c r="J194" i="13"/>
  <c r="I194" i="13"/>
  <c r="H194" i="13"/>
  <c r="G194" i="13"/>
  <c r="F194" i="13"/>
  <c r="E194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B183" i="13"/>
  <c r="B182" i="13"/>
  <c r="AG178" i="13"/>
  <c r="AF178" i="13"/>
  <c r="AE178" i="13"/>
  <c r="AD178" i="13"/>
  <c r="AC178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AG177" i="13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AG176" i="13"/>
  <c r="AF176" i="13"/>
  <c r="AE176" i="13"/>
  <c r="AD176" i="13"/>
  <c r="AC176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AG175" i="13"/>
  <c r="AF175" i="13"/>
  <c r="AE175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AG174" i="13"/>
  <c r="AF174" i="13"/>
  <c r="AE174" i="13"/>
  <c r="AD174" i="13"/>
  <c r="AC174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AG173" i="13"/>
  <c r="AF173" i="13"/>
  <c r="AE173" i="13"/>
  <c r="AD173" i="13"/>
  <c r="AC173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I160" i="13"/>
  <c r="H160" i="13"/>
  <c r="G160" i="13"/>
  <c r="F160" i="13"/>
  <c r="E160" i="13"/>
  <c r="I159" i="13"/>
  <c r="H159" i="13"/>
  <c r="G159" i="13"/>
  <c r="F159" i="13"/>
  <c r="E159" i="13"/>
  <c r="I158" i="13"/>
  <c r="H158" i="13"/>
  <c r="G158" i="13"/>
  <c r="F158" i="13"/>
  <c r="E158" i="13"/>
  <c r="I157" i="13"/>
  <c r="H157" i="13"/>
  <c r="G157" i="13"/>
  <c r="F157" i="13"/>
  <c r="E157" i="13"/>
  <c r="I156" i="13"/>
  <c r="H156" i="13"/>
  <c r="G156" i="13"/>
  <c r="F156" i="13"/>
  <c r="E156" i="13"/>
  <c r="I155" i="13"/>
  <c r="H155" i="13"/>
  <c r="G155" i="13"/>
  <c r="F155" i="13"/>
  <c r="E15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P119" i="13"/>
  <c r="O119" i="13"/>
  <c r="P118" i="13"/>
  <c r="O118" i="13"/>
  <c r="K119" i="13"/>
  <c r="J119" i="13"/>
  <c r="I119" i="13"/>
  <c r="H119" i="13"/>
  <c r="G119" i="13"/>
  <c r="F119" i="13"/>
  <c r="K118" i="13"/>
  <c r="J118" i="13"/>
  <c r="I118" i="13"/>
  <c r="H118" i="13"/>
  <c r="G118" i="13"/>
  <c r="F118" i="13"/>
  <c r="AI114" i="13"/>
  <c r="AH114" i="13"/>
  <c r="AG114" i="13"/>
  <c r="AF114" i="13"/>
  <c r="AE114" i="13"/>
  <c r="AI113" i="13"/>
  <c r="AH113" i="13"/>
  <c r="AG113" i="13"/>
  <c r="AF113" i="13"/>
  <c r="AE113" i="13"/>
  <c r="AD113" i="13"/>
  <c r="AC113" i="13"/>
  <c r="AD114" i="13"/>
  <c r="AC114" i="13"/>
  <c r="AB114" i="13"/>
  <c r="AA114" i="13"/>
  <c r="Z113" i="13"/>
  <c r="Y113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AN109" i="13"/>
  <c r="AM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AN108" i="13"/>
  <c r="AM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AN107" i="13"/>
  <c r="AM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AN97" i="13"/>
  <c r="AM97" i="13"/>
  <c r="AL97" i="13"/>
  <c r="AK97" i="13"/>
  <c r="AJ97" i="13"/>
  <c r="AI97" i="13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AN96" i="13"/>
  <c r="AM96" i="13"/>
  <c r="AL96" i="13"/>
  <c r="AK96" i="13"/>
  <c r="AJ96" i="13"/>
  <c r="AI96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AN95" i="13"/>
  <c r="AM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AN94" i="13"/>
  <c r="AM94" i="13"/>
  <c r="AL94" i="13"/>
  <c r="AK94" i="13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AN93" i="13"/>
  <c r="AM93" i="13"/>
  <c r="AL93" i="13"/>
  <c r="AK93" i="13"/>
  <c r="AJ93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AN92" i="13"/>
  <c r="AM92" i="13"/>
  <c r="AL92" i="13"/>
  <c r="AK92" i="13"/>
  <c r="AJ92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AN91" i="13"/>
  <c r="AM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84" i="13"/>
  <c r="D84" i="13"/>
  <c r="C84" i="13"/>
  <c r="E83" i="13"/>
  <c r="D83" i="13"/>
  <c r="C83" i="13"/>
  <c r="E82" i="13"/>
  <c r="D82" i="13"/>
  <c r="C82" i="13"/>
  <c r="E81" i="13"/>
  <c r="D81" i="13"/>
  <c r="C81" i="13"/>
  <c r="E80" i="13"/>
  <c r="D80" i="13"/>
  <c r="C80" i="13"/>
  <c r="E79" i="13"/>
  <c r="D79" i="13"/>
  <c r="C79" i="13"/>
  <c r="E78" i="13"/>
  <c r="D78" i="13"/>
  <c r="C78" i="13"/>
  <c r="E77" i="13"/>
  <c r="D77" i="13"/>
  <c r="C77" i="13"/>
  <c r="E76" i="13"/>
  <c r="D76" i="13"/>
  <c r="C76" i="13"/>
  <c r="E75" i="13"/>
  <c r="D75" i="13"/>
  <c r="C75" i="13"/>
  <c r="E74" i="13"/>
  <c r="D74" i="13"/>
  <c r="C74" i="13"/>
  <c r="E73" i="13"/>
  <c r="D73" i="13"/>
  <c r="C73" i="13"/>
  <c r="E72" i="13"/>
  <c r="D72" i="13"/>
  <c r="C72" i="13"/>
  <c r="E71" i="13"/>
  <c r="D71" i="13"/>
  <c r="C71" i="13"/>
  <c r="E70" i="13"/>
  <c r="D70" i="13"/>
  <c r="C70" i="13"/>
  <c r="E69" i="13"/>
  <c r="D69" i="13"/>
  <c r="C69" i="13"/>
  <c r="E68" i="13"/>
  <c r="D68" i="13"/>
  <c r="C68" i="13"/>
  <c r="E67" i="13"/>
  <c r="D67" i="13"/>
  <c r="C67" i="13"/>
  <c r="E66" i="13"/>
  <c r="D66" i="13"/>
  <c r="C66" i="13"/>
  <c r="AN61" i="13"/>
  <c r="AM61" i="13"/>
  <c r="AN60" i="13"/>
  <c r="AM60" i="13"/>
  <c r="AN59" i="13"/>
  <c r="AM59" i="13"/>
  <c r="AN58" i="13"/>
  <c r="AM58" i="13"/>
  <c r="AN57" i="13"/>
  <c r="AM57" i="13"/>
  <c r="AL62" i="13"/>
  <c r="AK62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AS13" i="13"/>
  <c r="AR13" i="13"/>
  <c r="AQ13" i="13"/>
  <c r="AP13" i="13"/>
  <c r="AO13" i="13"/>
  <c r="AN13" i="13"/>
  <c r="AS12" i="13"/>
  <c r="AR12" i="13"/>
  <c r="AQ12" i="13"/>
  <c r="AP12" i="13"/>
  <c r="AO12" i="13"/>
  <c r="AN12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 l="1"/>
  <c r="D198" i="13" l="1"/>
  <c r="C198" i="13"/>
  <c r="D197" i="13"/>
  <c r="C197" i="13"/>
  <c r="D196" i="13"/>
  <c r="C196" i="13"/>
  <c r="D195" i="13"/>
  <c r="C195" i="13"/>
  <c r="D194" i="13"/>
  <c r="C194" i="13"/>
  <c r="O193" i="13"/>
  <c r="N193" i="13"/>
  <c r="M193" i="13"/>
  <c r="L193" i="13"/>
  <c r="K193" i="13"/>
  <c r="J193" i="13"/>
  <c r="I193" i="13"/>
  <c r="H193" i="13"/>
  <c r="G193" i="13"/>
  <c r="F193" i="13"/>
  <c r="E193" i="13"/>
  <c r="D188" i="13"/>
  <c r="C188" i="13"/>
  <c r="F178" i="13"/>
  <c r="E178" i="13"/>
  <c r="F177" i="13"/>
  <c r="E177" i="13"/>
  <c r="F176" i="13"/>
  <c r="E176" i="13"/>
  <c r="F175" i="13"/>
  <c r="E175" i="13"/>
  <c r="F174" i="13"/>
  <c r="E174" i="13"/>
  <c r="F173" i="13"/>
  <c r="E173" i="13"/>
  <c r="E168" i="13"/>
  <c r="D168" i="13"/>
  <c r="E167" i="13"/>
  <c r="D167" i="13"/>
  <c r="C167" i="13" s="1"/>
  <c r="E166" i="13"/>
  <c r="C166" i="13" s="1"/>
  <c r="D166" i="13"/>
  <c r="E165" i="13"/>
  <c r="D165" i="13"/>
  <c r="D160" i="13"/>
  <c r="D159" i="13"/>
  <c r="D158" i="13"/>
  <c r="D157" i="13"/>
  <c r="D156" i="13"/>
  <c r="D155" i="13"/>
  <c r="D143" i="13"/>
  <c r="D142" i="13"/>
  <c r="CG138" i="13"/>
  <c r="CA138" i="13"/>
  <c r="B135" i="13"/>
  <c r="C119" i="13"/>
  <c r="C118" i="13"/>
  <c r="E114" i="13"/>
  <c r="D114" i="13"/>
  <c r="E113" i="13"/>
  <c r="D113" i="13"/>
  <c r="E109" i="13"/>
  <c r="D109" i="13"/>
  <c r="E108" i="13"/>
  <c r="D108" i="13"/>
  <c r="E107" i="13"/>
  <c r="D107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2" i="13"/>
  <c r="C52" i="13"/>
  <c r="B52" i="13"/>
  <c r="D51" i="13"/>
  <c r="C51" i="13"/>
  <c r="D50" i="13"/>
  <c r="C50" i="13"/>
  <c r="B50" i="13" s="1"/>
  <c r="D49" i="13"/>
  <c r="C49" i="13"/>
  <c r="D48" i="13"/>
  <c r="C48" i="13"/>
  <c r="B48" i="13" s="1"/>
  <c r="D47" i="13"/>
  <c r="C47" i="13"/>
  <c r="D42" i="13"/>
  <c r="C42" i="13"/>
  <c r="D41" i="13"/>
  <c r="C41" i="13"/>
  <c r="B41" i="13"/>
  <c r="D40" i="13"/>
  <c r="C40" i="13"/>
  <c r="D39" i="13"/>
  <c r="C39" i="13"/>
  <c r="B39" i="13" s="1"/>
  <c r="D38" i="13"/>
  <c r="C38" i="13"/>
  <c r="B38" i="13" s="1"/>
  <c r="D37" i="13"/>
  <c r="C37" i="13"/>
  <c r="D32" i="13"/>
  <c r="C32" i="13"/>
  <c r="D31" i="13"/>
  <c r="C31" i="13"/>
  <c r="B31" i="13" s="1"/>
  <c r="D30" i="13"/>
  <c r="C30" i="13"/>
  <c r="D29" i="13"/>
  <c r="C29" i="13"/>
  <c r="B29" i="13" s="1"/>
  <c r="D28" i="13"/>
  <c r="C28" i="13"/>
  <c r="D27" i="13"/>
  <c r="C27" i="13"/>
  <c r="B27" i="13" s="1"/>
  <c r="D22" i="13"/>
  <c r="C22" i="13"/>
  <c r="D21" i="13"/>
  <c r="C21" i="13"/>
  <c r="D20" i="13"/>
  <c r="C20" i="13"/>
  <c r="B20" i="13"/>
  <c r="D19" i="13"/>
  <c r="B19" i="13" s="1"/>
  <c r="C19" i="13"/>
  <c r="D14" i="13"/>
  <c r="C14" i="13"/>
  <c r="D13" i="13"/>
  <c r="C13" i="13"/>
  <c r="D12" i="13"/>
  <c r="C12" i="13"/>
  <c r="A5" i="13"/>
  <c r="A4" i="13"/>
  <c r="A3" i="13"/>
  <c r="A2" i="13"/>
  <c r="B37" i="13" l="1"/>
  <c r="B28" i="13"/>
  <c r="B49" i="13"/>
  <c r="B51" i="13"/>
  <c r="B21" i="13"/>
  <c r="C168" i="13"/>
  <c r="B32" i="13"/>
  <c r="B22" i="13"/>
  <c r="B40" i="13"/>
  <c r="B42" i="13"/>
  <c r="B30" i="13"/>
  <c r="C165" i="13"/>
  <c r="B61" i="13"/>
  <c r="B195" i="13"/>
  <c r="B197" i="13"/>
  <c r="C109" i="13"/>
  <c r="CA109" i="13" s="1"/>
  <c r="D175" i="13"/>
  <c r="D177" i="13"/>
  <c r="B188" i="13"/>
  <c r="C113" i="13"/>
  <c r="B198" i="13"/>
  <c r="B12" i="13"/>
  <c r="C96" i="13"/>
  <c r="CA96" i="13" s="1"/>
  <c r="D176" i="13"/>
  <c r="C193" i="13"/>
  <c r="B196" i="13"/>
  <c r="B13" i="13"/>
  <c r="C91" i="13"/>
  <c r="B62" i="13"/>
  <c r="C93" i="13"/>
  <c r="CB93" i="13" s="1"/>
  <c r="D173" i="13"/>
  <c r="B194" i="13"/>
  <c r="D193" i="13"/>
  <c r="B193" i="13" s="1"/>
  <c r="D178" i="13"/>
  <c r="D174" i="13"/>
  <c r="C114" i="13"/>
  <c r="C107" i="13"/>
  <c r="CA107" i="13" s="1"/>
  <c r="C108" i="13"/>
  <c r="CB108" i="13" s="1"/>
  <c r="D90" i="13"/>
  <c r="CA91" i="13"/>
  <c r="C97" i="13"/>
  <c r="CB97" i="13" s="1"/>
  <c r="C92" i="13"/>
  <c r="CH92" i="13" s="1"/>
  <c r="C95" i="13"/>
  <c r="CA95" i="13" s="1"/>
  <c r="B85" i="13"/>
  <c r="B58" i="13"/>
  <c r="B60" i="13"/>
  <c r="C63" i="13"/>
  <c r="B59" i="13"/>
  <c r="B14" i="13"/>
  <c r="D63" i="13"/>
  <c r="B47" i="13"/>
  <c r="B57" i="13"/>
  <c r="E90" i="13"/>
  <c r="C94" i="13"/>
  <c r="CH96" i="13" l="1"/>
  <c r="CG92" i="13"/>
  <c r="CB96" i="13"/>
  <c r="CG95" i="13"/>
  <c r="CH95" i="13"/>
  <c r="CB95" i="13"/>
  <c r="CG109" i="13"/>
  <c r="CG93" i="13"/>
  <c r="CB107" i="13"/>
  <c r="CB109" i="13"/>
  <c r="CH109" i="13"/>
  <c r="CG96" i="13"/>
  <c r="CA93" i="13"/>
  <c r="CH93" i="13"/>
  <c r="CA97" i="13"/>
  <c r="CB91" i="13"/>
  <c r="CG91" i="13"/>
  <c r="CG108" i="13"/>
  <c r="CH91" i="13"/>
  <c r="CB92" i="13"/>
  <c r="CA108" i="13"/>
  <c r="CH108" i="13"/>
  <c r="CG107" i="13"/>
  <c r="CH107" i="13"/>
  <c r="CG97" i="13"/>
  <c r="CH97" i="13"/>
  <c r="B63" i="13"/>
  <c r="CA94" i="13"/>
  <c r="CB94" i="13"/>
  <c r="CH94" i="13"/>
  <c r="CG94" i="13"/>
  <c r="C90" i="13"/>
  <c r="A217" i="13" l="1"/>
  <c r="B217" i="13"/>
</calcChain>
</file>

<file path=xl/sharedStrings.xml><?xml version="1.0" encoding="utf-8"?>
<sst xmlns="http://schemas.openxmlformats.org/spreadsheetml/2006/main" count="11596" uniqueCount="245">
  <si>
    <t>SERVICIO DE SALUD</t>
  </si>
  <si>
    <t>REM-A08.  ATENCIÓN DE URGENCIA</t>
  </si>
  <si>
    <t>SECCIÓN A: ATENCIONES REALIZADAS EN UNIDADES DE URGENCIA DE LA RED</t>
  </si>
  <si>
    <t>SECCIÓN A.1: ATENCIONES REALIZADAS EN UNIDADES DE EMERGENCIA HOSPITALARIA DE ALTA Y MEDIANA COMPLEJIDAD (UEH)</t>
  </si>
  <si>
    <t>TIPO DE ATENCIÓN</t>
  </si>
  <si>
    <t xml:space="preserve">TOTAL        </t>
  </si>
  <si>
    <t>GRUPOS DE EDAD (en años)</t>
  </si>
  <si>
    <t>Beneficiarios</t>
  </si>
  <si>
    <t>ORIGEN DE LA PROCEDENCIA (Sólo pacientes derivados de establecimientos de la Red)</t>
  </si>
  <si>
    <t>Establecimientos de otra Red</t>
  </si>
  <si>
    <t>Demanda de Urgencia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</si>
  <si>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</si>
  <si>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</si>
  <si>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</si>
  <si>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</si>
  <si>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</si>
  <si>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</si>
  <si>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</si>
  <si>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</si>
  <si>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</si>
  <si>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</si>
  <si>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</si>
  <si>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</si>
  <si>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</si>
  <si>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</si>
  <si>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</si>
  <si>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</si>
  <si>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</si>
  <si>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SAPU/ SAR / SUR</t>
  </si>
  <si>
    <t>Hospital Baja Complejidad</t>
  </si>
  <si>
    <t>Hospital Mediana/Alta Complejidad</t>
  </si>
  <si>
    <t>Otros Estableci-mientos de la  Red</t>
  </si>
  <si>
    <t>Ambos Sexos</t>
  </si>
  <si>
    <t>Hombres</t>
  </si>
  <si>
    <t>Mujeres</t>
  </si>
  <si>
    <t>ATENCIÓN MÉDICA NIÑO Y ADULTO</t>
  </si>
  <si>
    <t>ATENCIÓN MÉDICA GINECO-OBSTETRA</t>
  </si>
  <si>
    <t>ATENCIÓN POR MATRONA</t>
  </si>
  <si>
    <t>SECCIÓN A.2: ATENCIONES DE URGENCIA REALIZADAS EN SAPU Y SAR</t>
  </si>
  <si>
    <t>PROFESIONAL</t>
  </si>
  <si>
    <t xml:space="preserve">Hombres </t>
  </si>
  <si>
    <t>MÉDICO</t>
  </si>
  <si>
    <t>ENFERMERA /O</t>
  </si>
  <si>
    <t>MATRONA /ÓN</t>
  </si>
  <si>
    <t>KINESIÓLOGO/ A</t>
  </si>
  <si>
    <t>SECCIÓN A.3: ATENCIONES DE URGENCIA REALIZADAS EN ESTABLECIMIENTOS DE BAJA COMPLEJIDAD</t>
  </si>
  <si>
    <t>KINESIÓLOGO/A</t>
  </si>
  <si>
    <t>TÉCNICO PARAMÉDICO</t>
  </si>
  <si>
    <t>OTROS PROFESIONALES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</si>
  <si>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</si>
  <si>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</si>
  <si>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PACIENTES, PREVIA A LA ATENCIÓN MÉDICA (Establecimientos Alta, Mediana o Baja Complejidad y SAR).</t>
  </si>
  <si>
    <t>CATEGORÍAS</t>
  </si>
  <si>
    <t>TOTAL</t>
  </si>
  <si>
    <t>Herramientas de Categorización</t>
  </si>
  <si>
    <t>Discrecional</t>
  </si>
  <si>
    <t>Estructurado (ESI)</t>
  </si>
  <si>
    <t>C1</t>
  </si>
  <si>
    <t>C2</t>
  </si>
  <si>
    <t>C3</t>
  </si>
  <si>
    <t>C4</t>
  </si>
  <si>
    <t>C5</t>
  </si>
  <si>
    <t>SIN CATEGORIZACIÓN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</si>
  <si>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</si>
  <si>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</si>
  <si>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</si>
  <si>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</si>
  <si>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</si>
  <si>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</si>
  <si>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</si>
  <si>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</si>
  <si>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</si>
  <si>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</si>
  <si>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</si>
  <si>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</si>
  <si>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</si>
  <si>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</si>
  <si>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</si>
  <si>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</si>
  <si>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PSIQUIATRÍA PEDIATRICA  Y ADOLESCENTES</t>
  </si>
  <si>
    <t>UROLOGÍA</t>
  </si>
  <si>
    <t>URGENCIÓLOGO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</si>
  <si>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</si>
  <si>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</si>
  <si>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</si>
  <si>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</si>
  <si>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</si>
  <si>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</si>
  <si>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</si>
  <si>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</si>
  <si>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</si>
  <si>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</si>
  <si>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</si>
  <si>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</si>
  <si>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</si>
  <si>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</si>
  <si>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</si>
  <si>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</si>
  <si>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</si>
  <si>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</si>
  <si>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</si>
  <si>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</si>
  <si>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MENOS DE 2 HORAS</t>
  </si>
  <si>
    <t>2 A 6 HORAS</t>
  </si>
  <si>
    <t>MAYOR A 6 HORAS</t>
  </si>
  <si>
    <t xml:space="preserve">SECCIÓN F: PACIENTES FALLECIDOS EN UEH (Establecimientos Alta, Mediana o Baja Complejidad y SAR) 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</si>
  <si>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</si>
  <si>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</si>
  <si>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</si>
  <si>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</si>
  <si>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CONCEPTO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</si>
  <si>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</si>
  <si>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</si>
  <si>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</si>
  <si>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</si>
  <si>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</si>
  <si>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</si>
  <si>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</si>
  <si>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</si>
  <si>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</si>
  <si>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</si>
  <si>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AGRESOR /A</t>
  </si>
  <si>
    <t>Total</t>
  </si>
  <si>
    <t>LESIONES DE LA VÍCTIMA</t>
  </si>
  <si>
    <t>Sin lesiones constatables</t>
  </si>
  <si>
    <t>Pareja/ Ex pareja</t>
  </si>
  <si>
    <t>Familiar</t>
  </si>
  <si>
    <t>Conocido/a</t>
  </si>
  <si>
    <t>Desconocido/a</t>
  </si>
  <si>
    <t>Hombre</t>
  </si>
  <si>
    <t>Mujer</t>
  </si>
  <si>
    <t>Trau-
matológicas</t>
  </si>
  <si>
    <t>Odonto-
lógicas</t>
  </si>
  <si>
    <t>Contusio-nales</t>
  </si>
  <si>
    <t>Por Arma</t>
  </si>
  <si>
    <t>VIOLENCIA INTRAFAMILIAR</t>
  </si>
  <si>
    <t xml:space="preserve">OTRAS VIOLENCIAS </t>
  </si>
  <si>
    <t xml:space="preserve">SECCIÓN H: ATENCIONES  POR ANTICONCEPCIÓN DE EMERGENCIA </t>
  </si>
  <si>
    <t>SEXO</t>
  </si>
  <si>
    <t>25 - 34</t>
  </si>
  <si>
    <t>35 - 44</t>
  </si>
  <si>
    <t>45 - 54</t>
  </si>
  <si>
    <t>55 - 64</t>
  </si>
  <si>
    <t>65  y más años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</si>
  <si>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</si>
  <si>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</si>
  <si>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</si>
  <si>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</si>
  <si>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PATOLOGÍA</t>
  </si>
  <si>
    <t>CANTIDAD</t>
  </si>
  <si>
    <t>PREECLAMPSIA SEVERA</t>
  </si>
  <si>
    <t>ECLAMPSIA</t>
  </si>
  <si>
    <t>SÍNDROME HIPERTENSIVO DEL EMBARAZO (SHE)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</si>
  <si>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</si>
  <si>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</si>
  <si>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</si>
  <si>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</si>
  <si>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</si>
  <si>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</si>
  <si>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</si>
  <si>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</si>
  <si>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</si>
  <si>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</si>
  <si>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TIPO DE ACCIÓN</t>
  </si>
  <si>
    <t>TOTAL DE LLAMADAS</t>
  </si>
  <si>
    <t>LLAMADAS VALIDAS</t>
  </si>
  <si>
    <t>CENTRO REGULADOR</t>
  </si>
  <si>
    <t>Nº LLAMADOS DE URGENCIA</t>
  </si>
  <si>
    <t>SECCIÓN K: INTERVENCIONES PRE HOSPITALARIAS (SAMU)</t>
  </si>
  <si>
    <t>N° INTERVENCIONES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</si>
  <si>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</si>
  <si>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</si>
  <si>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</si>
  <si>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</si>
  <si>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</si>
  <si>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</si>
  <si>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</si>
  <si>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</si>
  <si>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</si>
  <si>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</si>
  <si>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</si>
  <si>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TIPO</t>
  </si>
  <si>
    <t>BENEFICIARIOS</t>
  </si>
  <si>
    <t>POR COMPRA 
DE SERVICIO</t>
  </si>
  <si>
    <t>SAMU</t>
  </si>
  <si>
    <t>BASICO</t>
  </si>
  <si>
    <t>AVANZADO</t>
  </si>
  <si>
    <t>ENRUTADO</t>
  </si>
  <si>
    <t>NO SAMU</t>
  </si>
  <si>
    <t>TERRESTRE</t>
  </si>
  <si>
    <t>MARÍTIMO</t>
  </si>
  <si>
    <t>AÉREO</t>
  </si>
  <si>
    <t>SECCIÓN M: TRASLADO SECUNDARIO (Desde un Establecimiento a Otro)</t>
  </si>
  <si>
    <t>TIPO DE ACCION</t>
  </si>
  <si>
    <t>TOTAL DE TRASLADOS</t>
  </si>
  <si>
    <t>COMPRA DE SERVICIO</t>
  </si>
  <si>
    <t>Ambos</t>
  </si>
  <si>
    <t>CRÍTICO</t>
  </si>
  <si>
    <t>NO CRÍTICO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</si>
  <si>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</si>
  <si>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</si>
  <si>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</si>
  <si>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</si>
  <si>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</si>
  <si>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</si>
  <si>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</si>
  <si>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 xml:space="preserve">GRUPOS DE EDAD (en años)  Y CONDICIÓN
</t>
  </si>
  <si>
    <t>Gestantes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</si>
  <si>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</si>
  <si>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</si>
  <si>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</si>
  <si>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</si>
  <si>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VICTIMARIO/A</t>
  </si>
  <si>
    <t>15 - 17</t>
  </si>
  <si>
    <t>25 - 44</t>
  </si>
  <si>
    <t>45-64</t>
  </si>
  <si>
    <t>65 años y más</t>
  </si>
  <si>
    <t>VIOLENCIA SEXUAL</t>
  </si>
  <si>
    <t>CON SOSPECHA DE PENETRACIÓN</t>
  </si>
  <si>
    <t>Agudo (&lt; 72 hrs)</t>
  </si>
  <si>
    <t>No agudo (&gt; 72 hrs)</t>
  </si>
  <si>
    <t>Crónico</t>
  </si>
  <si>
    <t>SIN SOSPECHA DE PENETRACIÓN</t>
  </si>
  <si>
    <t>SECCIÓN P: ATENCIONES MÉDICAS POR VIOLENCIA SEXUAL</t>
  </si>
  <si>
    <t xml:space="preserve">ATENCIÓN POR  MÉDICOS DE PERITAJE FORENSE </t>
  </si>
  <si>
    <t>ATENCIÓN OTROS MÉDICOS</t>
  </si>
  <si>
    <t>SECCIÓN Q: ATENCIONES DE URGENCIA ASOCIADAS A LESIONES AUTOINFLIGIDAS</t>
  </si>
  <si>
    <t>10 - 19</t>
  </si>
  <si>
    <t>25-44</t>
  </si>
  <si>
    <t>65-74</t>
  </si>
  <si>
    <t>75-84</t>
  </si>
  <si>
    <t>85 y más</t>
  </si>
  <si>
    <t xml:space="preserve">Nº DE ATENCIONES </t>
  </si>
  <si>
    <t>SECCIÓN R: ATENCIONES POR MORDEDURA EN SERVICIO DE  URGENCIA DE LA RED</t>
  </si>
  <si>
    <t>IDENTIFICACION DEL ANIMAL MORDEDOR</t>
  </si>
  <si>
    <t>TIPO DE MORDEDURA</t>
  </si>
  <si>
    <t xml:space="preserve">INDICACIÓN  DE VACUNA  </t>
  </si>
  <si>
    <t>Mayor 15 años</t>
  </si>
  <si>
    <t>Única</t>
  </si>
  <si>
    <t>Múltiple</t>
  </si>
  <si>
    <t>PERRO</t>
  </si>
  <si>
    <t>GATO</t>
  </si>
  <si>
    <t xml:space="preserve">ANIMAL SILVESTRE </t>
  </si>
  <si>
    <t>EXPOSICIÓN A MURCIELAGO</t>
  </si>
  <si>
    <t>ROEDOR O ANIMAL DE ABASTO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</si>
</sst>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12"/>
      <color indexed="10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9"/>
      <name val="Verdana"/>
      <family val="2"/>
    </font>
    <font>
      <sz val="12"/>
      <name val="Verdan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8" borderId="116" applyNumberFormat="0" applyFont="0" applyAlignment="0" applyProtection="0"/>
  </cellStyleXfs>
  <cellXfs count="617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1" fontId="3" fillId="2" borderId="0" xfId="0" applyNumberFormat="1" applyFont="1" applyFill="1"/>
    <xf numFmtId="1" fontId="5" fillId="2" borderId="1" xfId="0" applyNumberFormat="1" applyFont="1" applyFill="1" applyBorder="1"/>
    <xf numFmtId="1" fontId="6" fillId="2" borderId="1" xfId="0" applyNumberFormat="1" applyFont="1" applyFill="1" applyBorder="1"/>
    <xf numFmtId="1" fontId="7" fillId="2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 applyProtection="1">
      <protection locked="0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6" borderId="22" xfId="0" applyNumberFormat="1" applyFont="1" applyFill="1" applyBorder="1" applyProtection="1">
      <protection locked="0"/>
    </xf>
    <xf numFmtId="1" fontId="4" fillId="6" borderId="24" xfId="0" applyNumberFormat="1" applyFont="1" applyFill="1" applyBorder="1" applyProtection="1">
      <protection locked="0"/>
    </xf>
    <xf numFmtId="1" fontId="4" fillId="6" borderId="25" xfId="0" applyNumberFormat="1" applyFont="1" applyFill="1" applyBorder="1" applyProtection="1">
      <protection locked="0"/>
    </xf>
    <xf numFmtId="1" fontId="4" fillId="6" borderId="26" xfId="0" applyNumberFormat="1" applyFont="1" applyFill="1" applyBorder="1" applyProtection="1">
      <protection locked="0"/>
    </xf>
    <xf numFmtId="1" fontId="4" fillId="6" borderId="27" xfId="0" applyNumberFormat="1" applyFont="1" applyFill="1" applyBorder="1" applyProtection="1">
      <protection locked="0"/>
    </xf>
    <xf numFmtId="1" fontId="4" fillId="6" borderId="28" xfId="0" applyNumberFormat="1" applyFont="1" applyFill="1" applyBorder="1" applyProtection="1">
      <protection locked="0"/>
    </xf>
    <xf numFmtId="1" fontId="4" fillId="6" borderId="23" xfId="0" applyNumberFormat="1" applyFont="1" applyFill="1" applyBorder="1" applyProtection="1">
      <protection locked="0"/>
    </xf>
    <xf numFmtId="1" fontId="9" fillId="4" borderId="0" xfId="0" applyNumberFormat="1" applyFont="1" applyFill="1" applyAlignment="1" applyProtection="1">
      <alignment vertical="top" wrapText="1"/>
      <protection locked="0"/>
    </xf>
    <xf numFmtId="1" fontId="9" fillId="4" borderId="0" xfId="0" applyNumberFormat="1" applyFont="1" applyFill="1" applyAlignment="1">
      <alignment vertical="top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0" borderId="30" xfId="0" applyNumberFormat="1" applyFont="1" applyBorder="1" applyAlignment="1">
      <alignment horizontal="right" wrapText="1"/>
    </xf>
    <xf numFmtId="1" fontId="4" fillId="0" borderId="31" xfId="0" applyNumberFormat="1" applyFont="1" applyBorder="1" applyAlignment="1">
      <alignment horizontal="right" wrapText="1"/>
    </xf>
    <xf numFmtId="1" fontId="4" fillId="0" borderId="16" xfId="0" applyNumberFormat="1" applyFont="1" applyBorder="1" applyAlignment="1">
      <alignment horizontal="right"/>
    </xf>
    <xf numFmtId="1" fontId="4" fillId="6" borderId="32" xfId="0" applyNumberFormat="1" applyFont="1" applyFill="1" applyBorder="1" applyProtection="1">
      <protection locked="0"/>
    </xf>
    <xf numFmtId="1" fontId="4" fillId="6" borderId="33" xfId="0" applyNumberFormat="1" applyFont="1" applyFill="1" applyBorder="1" applyProtection="1">
      <protection locked="0"/>
    </xf>
    <xf numFmtId="1" fontId="4" fillId="6" borderId="30" xfId="0" applyNumberFormat="1" applyFont="1" applyFill="1" applyBorder="1" applyProtection="1">
      <protection locked="0"/>
    </xf>
    <xf numFmtId="1" fontId="4" fillId="6" borderId="16" xfId="0" applyNumberFormat="1" applyFont="1" applyFill="1" applyBorder="1" applyProtection="1">
      <protection locked="0"/>
    </xf>
    <xf numFmtId="1" fontId="4" fillId="6" borderId="34" xfId="0" applyNumberFormat="1" applyFont="1" applyFill="1" applyBorder="1" applyProtection="1">
      <protection locked="0"/>
    </xf>
    <xf numFmtId="1" fontId="4" fillId="6" borderId="35" xfId="0" applyNumberFormat="1" applyFont="1" applyFill="1" applyBorder="1" applyProtection="1">
      <protection locked="0"/>
    </xf>
    <xf numFmtId="1" fontId="4" fillId="6" borderId="36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0" borderId="38" xfId="0" applyNumberFormat="1" applyFont="1" applyBorder="1" applyAlignment="1">
      <alignment horizontal="left" vertical="center"/>
    </xf>
    <xf numFmtId="1" fontId="4" fillId="0" borderId="39" xfId="0" applyNumberFormat="1" applyFont="1" applyBorder="1" applyAlignment="1">
      <alignment horizontal="right"/>
    </xf>
    <xf numFmtId="1" fontId="4" fillId="0" borderId="40" xfId="0" applyNumberFormat="1" applyFont="1" applyBorder="1" applyAlignment="1">
      <alignment horizontal="right"/>
    </xf>
    <xf numFmtId="1" fontId="4" fillId="0" borderId="41" xfId="0" applyNumberFormat="1" applyFont="1" applyBorder="1" applyAlignment="1">
      <alignment horizontal="right"/>
    </xf>
    <xf numFmtId="1" fontId="4" fillId="6" borderId="39" xfId="0" applyNumberFormat="1" applyFont="1" applyFill="1" applyBorder="1" applyProtection="1">
      <protection locked="0"/>
    </xf>
    <xf numFmtId="1" fontId="4" fillId="6" borderId="41" xfId="0" applyNumberFormat="1" applyFont="1" applyFill="1" applyBorder="1" applyProtection="1">
      <protection locked="0"/>
    </xf>
    <xf numFmtId="1" fontId="4" fillId="6" borderId="42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7" borderId="39" xfId="0" applyNumberFormat="1" applyFont="1" applyFill="1" applyBorder="1"/>
    <xf numFmtId="1" fontId="4" fillId="7" borderId="40" xfId="0" applyNumberFormat="1" applyFont="1" applyFill="1" applyBorder="1"/>
    <xf numFmtId="1" fontId="4" fillId="7" borderId="42" xfId="0" applyNumberFormat="1" applyFont="1" applyFill="1" applyBorder="1"/>
    <xf numFmtId="1" fontId="4" fillId="0" borderId="1" xfId="0" applyNumberFormat="1" applyFont="1" applyBorder="1"/>
    <xf numFmtId="1" fontId="4" fillId="0" borderId="0" xfId="0" applyNumberFormat="1" applyFont="1"/>
    <xf numFmtId="1" fontId="4" fillId="4" borderId="0" xfId="0" applyNumberFormat="1" applyFont="1" applyFill="1"/>
    <xf numFmtId="1" fontId="4" fillId="0" borderId="46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32" xfId="0" applyNumberFormat="1" applyFont="1" applyBorder="1" applyAlignment="1">
      <alignment horizontal="right" wrapText="1"/>
    </xf>
    <xf numFmtId="1" fontId="4" fillId="0" borderId="37" xfId="0" applyNumberFormat="1" applyFont="1" applyBorder="1" applyAlignment="1">
      <alignment horizontal="right" wrapText="1"/>
    </xf>
    <xf numFmtId="1" fontId="4" fillId="0" borderId="48" xfId="0" applyNumberFormat="1" applyFont="1" applyBorder="1" applyAlignment="1">
      <alignment horizontal="right"/>
    </xf>
    <xf numFmtId="1" fontId="4" fillId="6" borderId="49" xfId="0" applyNumberFormat="1" applyFont="1" applyFill="1" applyBorder="1" applyProtection="1">
      <protection locked="0"/>
    </xf>
    <xf numFmtId="1" fontId="4" fillId="6" borderId="48" xfId="0" applyNumberFormat="1" applyFont="1" applyFill="1" applyBorder="1" applyProtection="1">
      <protection locked="0"/>
    </xf>
    <xf numFmtId="1" fontId="4" fillId="6" borderId="50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6" borderId="52" xfId="0" applyNumberFormat="1" applyFont="1" applyFill="1" applyBorder="1" applyProtection="1">
      <protection locked="0"/>
    </xf>
    <xf numFmtId="1" fontId="4" fillId="0" borderId="9" xfId="0" applyNumberFormat="1" applyFont="1" applyBorder="1" applyAlignment="1">
      <alignment horizontal="left" vertical="center" wrapText="1"/>
    </xf>
    <xf numFmtId="1" fontId="4" fillId="0" borderId="53" xfId="0" applyNumberFormat="1" applyFont="1" applyBorder="1" applyAlignment="1">
      <alignment horizontal="right"/>
    </xf>
    <xf numFmtId="1" fontId="4" fillId="6" borderId="53" xfId="0" applyNumberFormat="1" applyFont="1" applyFill="1" applyBorder="1" applyProtection="1">
      <protection locked="0"/>
    </xf>
    <xf numFmtId="1" fontId="4" fillId="6" borderId="54" xfId="0" applyNumberFormat="1" applyFont="1" applyFill="1" applyBorder="1" applyProtection="1">
      <protection locked="0"/>
    </xf>
    <xf numFmtId="1" fontId="4" fillId="6" borderId="29" xfId="0" applyNumberFormat="1" applyFont="1" applyFill="1" applyBorder="1" applyProtection="1">
      <protection locked="0"/>
    </xf>
    <xf numFmtId="1" fontId="4" fillId="0" borderId="15" xfId="0" applyNumberFormat="1" applyFont="1" applyBorder="1" applyAlignment="1">
      <alignment horizontal="left" vertical="center" wrapText="1"/>
    </xf>
    <xf numFmtId="1" fontId="4" fillId="0" borderId="39" xfId="0" applyNumberFormat="1" applyFont="1" applyBorder="1" applyAlignment="1">
      <alignment horizontal="right" wrapText="1"/>
    </xf>
    <xf numFmtId="1" fontId="4" fillId="0" borderId="40" xfId="0" applyNumberFormat="1" applyFont="1" applyBorder="1" applyAlignment="1">
      <alignment horizontal="right" wrapText="1"/>
    </xf>
    <xf numFmtId="1" fontId="4" fillId="6" borderId="55" xfId="0" applyNumberFormat="1" applyFont="1" applyFill="1" applyBorder="1" applyProtection="1">
      <protection locked="0"/>
    </xf>
    <xf numFmtId="1" fontId="4" fillId="6" borderId="38" xfId="0" applyNumberFormat="1" applyFont="1" applyFill="1" applyBorder="1" applyProtection="1">
      <protection locked="0"/>
    </xf>
    <xf numFmtId="1" fontId="5" fillId="0" borderId="0" xfId="0" applyNumberFormat="1" applyFont="1"/>
    <xf numFmtId="1" fontId="6" fillId="0" borderId="0" xfId="0" applyNumberFormat="1" applyFont="1"/>
    <xf numFmtId="1" fontId="6" fillId="2" borderId="0" xfId="0" applyNumberFormat="1" applyFont="1" applyFill="1"/>
    <xf numFmtId="1" fontId="4" fillId="0" borderId="3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 wrapText="1"/>
    </xf>
    <xf numFmtId="1" fontId="4" fillId="0" borderId="22" xfId="0" applyNumberFormat="1" applyFont="1" applyBorder="1" applyAlignment="1">
      <alignment horizontal="right" wrapText="1"/>
    </xf>
    <xf numFmtId="1" fontId="4" fillId="0" borderId="23" xfId="0" applyNumberFormat="1" applyFont="1" applyBorder="1" applyAlignment="1">
      <alignment horizontal="right" wrapText="1"/>
    </xf>
    <xf numFmtId="1" fontId="4" fillId="6" borderId="57" xfId="0" applyNumberFormat="1" applyFont="1" applyFill="1" applyBorder="1" applyProtection="1">
      <protection locked="0"/>
    </xf>
    <xf numFmtId="1" fontId="4" fillId="6" borderId="21" xfId="0" applyNumberFormat="1" applyFont="1" applyFill="1" applyBorder="1" applyProtection="1">
      <protection locked="0"/>
    </xf>
    <xf numFmtId="1" fontId="4" fillId="0" borderId="38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2" fillId="4" borderId="0" xfId="0" applyNumberFormat="1" applyFont="1" applyFill="1" applyProtection="1">
      <protection locked="0"/>
    </xf>
    <xf numFmtId="1" fontId="6" fillId="0" borderId="4" xfId="0" applyNumberFormat="1" applyFont="1" applyBorder="1"/>
    <xf numFmtId="1" fontId="10" fillId="0" borderId="0" xfId="0" applyNumberFormat="1" applyFont="1"/>
    <xf numFmtId="1" fontId="2" fillId="0" borderId="0" xfId="0" applyNumberFormat="1" applyFont="1"/>
    <xf numFmtId="1" fontId="4" fillId="3" borderId="0" xfId="0" applyNumberFormat="1" applyFont="1" applyFill="1" applyProtection="1">
      <protection locked="0"/>
    </xf>
    <xf numFmtId="1" fontId="4" fillId="5" borderId="0" xfId="0" applyNumberFormat="1" applyFont="1" applyFill="1" applyProtection="1">
      <protection locked="0"/>
    </xf>
    <xf numFmtId="1" fontId="4" fillId="4" borderId="0" xfId="0" applyNumberFormat="1" applyFont="1" applyFill="1" applyAlignment="1">
      <alignment horizontal="left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8" fillId="0" borderId="58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 wrapText="1"/>
    </xf>
    <xf numFmtId="1" fontId="8" fillId="6" borderId="57" xfId="0" applyNumberFormat="1" applyFont="1" applyFill="1" applyBorder="1" applyProtection="1">
      <protection locked="0"/>
    </xf>
    <xf numFmtId="1" fontId="8" fillId="6" borderId="25" xfId="0" applyNumberFormat="1" applyFont="1" applyFill="1" applyBorder="1" applyProtection="1">
      <protection locked="0"/>
    </xf>
    <xf numFmtId="1" fontId="9" fillId="4" borderId="56" xfId="0" applyNumberFormat="1" applyFont="1" applyFill="1" applyBorder="1" applyAlignment="1" applyProtection="1">
      <alignment vertical="center"/>
      <protection locked="0"/>
    </xf>
    <xf numFmtId="1" fontId="4" fillId="0" borderId="54" xfId="0" applyNumberFormat="1" applyFont="1" applyBorder="1" applyAlignment="1">
      <alignment horizontal="center" vertical="center" wrapText="1"/>
    </xf>
    <xf numFmtId="1" fontId="8" fillId="6" borderId="54" xfId="0" applyNumberFormat="1" applyFont="1" applyFill="1" applyBorder="1" applyProtection="1">
      <protection locked="0"/>
    </xf>
    <xf numFmtId="1" fontId="8" fillId="6" borderId="33" xfId="0" applyNumberFormat="1" applyFont="1" applyFill="1" applyBorder="1" applyProtection="1">
      <protection locked="0"/>
    </xf>
    <xf numFmtId="1" fontId="4" fillId="0" borderId="59" xfId="0" applyNumberFormat="1" applyFont="1" applyBorder="1" applyAlignment="1">
      <alignment horizontal="center" vertical="center" wrapText="1"/>
    </xf>
    <xf numFmtId="1" fontId="4" fillId="0" borderId="60" xfId="0" applyNumberFormat="1" applyFont="1" applyBorder="1" applyAlignment="1">
      <alignment horizontal="right" wrapText="1"/>
    </xf>
    <xf numFmtId="1" fontId="4" fillId="0" borderId="61" xfId="0" applyNumberFormat="1" applyFont="1" applyBorder="1" applyAlignment="1">
      <alignment horizontal="right" wrapText="1"/>
    </xf>
    <xf numFmtId="1" fontId="4" fillId="0" borderId="62" xfId="0" applyNumberFormat="1" applyFont="1" applyBorder="1" applyAlignment="1">
      <alignment horizontal="right"/>
    </xf>
    <xf numFmtId="1" fontId="4" fillId="6" borderId="60" xfId="0" applyNumberFormat="1" applyFont="1" applyFill="1" applyBorder="1" applyProtection="1">
      <protection locked="0"/>
    </xf>
    <xf numFmtId="1" fontId="4" fillId="6" borderId="62" xfId="0" applyNumberFormat="1" applyFont="1" applyFill="1" applyBorder="1" applyProtection="1">
      <protection locked="0"/>
    </xf>
    <xf numFmtId="1" fontId="4" fillId="6" borderId="63" xfId="0" applyNumberFormat="1" applyFont="1" applyFill="1" applyBorder="1" applyProtection="1">
      <protection locked="0"/>
    </xf>
    <xf numFmtId="1" fontId="4" fillId="6" borderId="64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8" fillId="6" borderId="59" xfId="0" applyNumberFormat="1" applyFont="1" applyFill="1" applyBorder="1" applyProtection="1">
      <protection locked="0"/>
    </xf>
    <xf numFmtId="1" fontId="8" fillId="6" borderId="63" xfId="0" applyNumberFormat="1" applyFont="1" applyFill="1" applyBorder="1" applyProtection="1">
      <protection locked="0"/>
    </xf>
    <xf numFmtId="1" fontId="4" fillId="0" borderId="55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right" wrapText="1"/>
    </xf>
    <xf numFmtId="1" fontId="4" fillId="0" borderId="4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0" borderId="46" xfId="0" applyNumberFormat="1" applyFont="1" applyBorder="1"/>
    <xf numFmtId="1" fontId="4" fillId="0" borderId="8" xfId="0" applyNumberFormat="1" applyFont="1" applyBorder="1"/>
    <xf numFmtId="1" fontId="4" fillId="0" borderId="65" xfId="0" applyNumberFormat="1" applyFont="1" applyBorder="1"/>
    <xf numFmtId="1" fontId="4" fillId="0" borderId="58" xfId="0" applyNumberFormat="1" applyFont="1" applyBorder="1"/>
    <xf numFmtId="1" fontId="4" fillId="0" borderId="66" xfId="0" applyNumberFormat="1" applyFont="1" applyBorder="1"/>
    <xf numFmtId="1" fontId="4" fillId="0" borderId="6" xfId="0" applyNumberFormat="1" applyFont="1" applyBorder="1"/>
    <xf numFmtId="1" fontId="8" fillId="0" borderId="6" xfId="0" applyNumberFormat="1" applyFont="1" applyBorder="1"/>
    <xf numFmtId="1" fontId="8" fillId="0" borderId="65" xfId="0" applyNumberFormat="1" applyFont="1" applyBorder="1"/>
    <xf numFmtId="1" fontId="4" fillId="4" borderId="0" xfId="0" applyNumberFormat="1" applyFont="1" applyFill="1" applyAlignment="1" applyProtection="1">
      <alignment horizontal="left"/>
      <protection locked="0"/>
    </xf>
    <xf numFmtId="1" fontId="6" fillId="2" borderId="4" xfId="0" applyNumberFormat="1" applyFont="1" applyFill="1" applyBorder="1"/>
    <xf numFmtId="1" fontId="4" fillId="0" borderId="67" xfId="0" applyNumberFormat="1" applyFont="1" applyBorder="1" applyAlignment="1">
      <alignment horizontal="center" vertical="center" wrapText="1"/>
    </xf>
    <xf numFmtId="1" fontId="11" fillId="2" borderId="0" xfId="0" applyNumberFormat="1" applyFont="1" applyFill="1"/>
    <xf numFmtId="1" fontId="4" fillId="2" borderId="0" xfId="0" applyNumberFormat="1" applyFont="1" applyFill="1" applyAlignment="1">
      <alignment vertical="center"/>
    </xf>
    <xf numFmtId="1" fontId="4" fillId="0" borderId="57" xfId="0" applyNumberFormat="1" applyFont="1" applyBorder="1" applyAlignment="1">
      <alignment vertical="center" wrapText="1"/>
    </xf>
    <xf numFmtId="1" fontId="4" fillId="2" borderId="21" xfId="0" applyNumberFormat="1" applyFont="1" applyFill="1" applyBorder="1"/>
    <xf numFmtId="1" fontId="4" fillId="2" borderId="0" xfId="0" applyNumberFormat="1" applyFont="1" applyFill="1" applyProtection="1">
      <protection locked="0"/>
    </xf>
    <xf numFmtId="1" fontId="4" fillId="0" borderId="54" xfId="0" applyNumberFormat="1" applyFont="1" applyBorder="1" applyAlignment="1">
      <alignment vertical="center" wrapText="1"/>
    </xf>
    <xf numFmtId="1" fontId="4" fillId="2" borderId="29" xfId="0" applyNumberFormat="1" applyFont="1" applyFill="1" applyBorder="1"/>
    <xf numFmtId="1" fontId="11" fillId="2" borderId="0" xfId="0" applyNumberFormat="1" applyFont="1" applyFill="1" applyAlignment="1">
      <alignment horizontal="left"/>
    </xf>
    <xf numFmtId="1" fontId="4" fillId="0" borderId="56" xfId="0" applyNumberFormat="1" applyFont="1" applyBorder="1" applyAlignment="1">
      <alignment vertical="center" wrapText="1"/>
    </xf>
    <xf numFmtId="1" fontId="4" fillId="2" borderId="9" xfId="0" applyNumberFormat="1" applyFont="1" applyFill="1" applyBorder="1"/>
    <xf numFmtId="1" fontId="4" fillId="6" borderId="9" xfId="0" applyNumberFormat="1" applyFont="1" applyFill="1" applyBorder="1" applyProtection="1">
      <protection locked="0"/>
    </xf>
    <xf numFmtId="1" fontId="4" fillId="0" borderId="67" xfId="0" applyNumberFormat="1" applyFont="1" applyBorder="1"/>
    <xf numFmtId="1" fontId="12" fillId="2" borderId="0" xfId="0" applyNumberFormat="1" applyFont="1" applyFill="1"/>
    <xf numFmtId="1" fontId="4" fillId="0" borderId="47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right" wrapText="1"/>
    </xf>
    <xf numFmtId="1" fontId="4" fillId="0" borderId="21" xfId="0" applyNumberFormat="1" applyFont="1" applyBorder="1" applyAlignment="1">
      <alignment horizontal="right" wrapText="1"/>
    </xf>
    <xf numFmtId="1" fontId="8" fillId="4" borderId="0" xfId="0" applyNumberFormat="1" applyFont="1" applyFill="1" applyProtection="1">
      <protection locked="0"/>
    </xf>
    <xf numFmtId="1" fontId="8" fillId="0" borderId="0" xfId="0" applyNumberFormat="1" applyFont="1" applyAlignment="1">
      <alignment horizontal="center" vertical="center"/>
    </xf>
    <xf numFmtId="1" fontId="4" fillId="6" borderId="22" xfId="0" applyNumberFormat="1" applyFont="1" applyFill="1" applyBorder="1" applyAlignment="1" applyProtection="1">
      <alignment horizontal="right"/>
      <protection locked="0"/>
    </xf>
    <xf numFmtId="1" fontId="4" fillId="6" borderId="26" xfId="0" applyNumberFormat="1" applyFont="1" applyFill="1" applyBorder="1" applyAlignment="1" applyProtection="1">
      <alignment horizontal="right"/>
      <protection locked="0"/>
    </xf>
    <xf numFmtId="1" fontId="4" fillId="6" borderId="57" xfId="0" applyNumberFormat="1" applyFont="1" applyFill="1" applyBorder="1" applyAlignment="1" applyProtection="1">
      <alignment horizontal="right"/>
      <protection locked="0"/>
    </xf>
    <xf numFmtId="1" fontId="4" fillId="6" borderId="25" xfId="0" applyNumberFormat="1" applyFont="1" applyFill="1" applyBorder="1" applyAlignment="1" applyProtection="1">
      <alignment horizontal="right"/>
      <protection locked="0"/>
    </xf>
    <xf numFmtId="1" fontId="4" fillId="6" borderId="21" xfId="0" applyNumberFormat="1" applyFont="1" applyFill="1" applyBorder="1" applyAlignment="1" applyProtection="1">
      <alignment horizontal="right"/>
      <protection locked="0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62" xfId="0" applyNumberFormat="1" applyFont="1" applyBorder="1" applyAlignment="1">
      <alignment horizontal="right" wrapText="1"/>
    </xf>
    <xf numFmtId="1" fontId="4" fillId="6" borderId="32" xfId="0" applyNumberFormat="1" applyFont="1" applyFill="1" applyBorder="1" applyAlignment="1" applyProtection="1">
      <alignment horizontal="right" wrapText="1"/>
      <protection locked="0"/>
    </xf>
    <xf numFmtId="1" fontId="4" fillId="6" borderId="53" xfId="0" applyNumberFormat="1" applyFont="1" applyFill="1" applyBorder="1" applyAlignment="1" applyProtection="1">
      <alignment horizontal="right" wrapText="1"/>
      <protection locked="0"/>
    </xf>
    <xf numFmtId="1" fontId="4" fillId="6" borderId="34" xfId="0" applyNumberFormat="1" applyFont="1" applyFill="1" applyBorder="1" applyAlignment="1" applyProtection="1">
      <alignment horizontal="right" wrapText="1"/>
      <protection locked="0"/>
    </xf>
    <xf numFmtId="1" fontId="4" fillId="6" borderId="36" xfId="0" applyNumberFormat="1" applyFont="1" applyFill="1" applyBorder="1" applyAlignment="1" applyProtection="1">
      <alignment horizontal="right" wrapText="1"/>
      <protection locked="0"/>
    </xf>
    <xf numFmtId="1" fontId="4" fillId="6" borderId="33" xfId="0" applyNumberFormat="1" applyFont="1" applyFill="1" applyBorder="1" applyAlignment="1" applyProtection="1">
      <alignment horizontal="right" wrapText="1"/>
      <protection locked="0"/>
    </xf>
    <xf numFmtId="1" fontId="4" fillId="6" borderId="35" xfId="0" applyNumberFormat="1" applyFont="1" applyFill="1" applyBorder="1" applyAlignment="1" applyProtection="1">
      <alignment horizontal="right" wrapText="1"/>
      <protection locked="0"/>
    </xf>
    <xf numFmtId="1" fontId="4" fillId="6" borderId="54" xfId="0" applyNumberFormat="1" applyFont="1" applyFill="1" applyBorder="1" applyAlignment="1" applyProtection="1">
      <alignment horizontal="right" wrapText="1"/>
      <protection locked="0"/>
    </xf>
    <xf numFmtId="1" fontId="4" fillId="6" borderId="29" xfId="0" applyNumberFormat="1" applyFont="1" applyFill="1" applyBorder="1" applyAlignment="1" applyProtection="1">
      <alignment horizontal="right" wrapText="1"/>
      <protection locked="0"/>
    </xf>
    <xf numFmtId="1" fontId="13" fillId="0" borderId="69" xfId="0" applyNumberFormat="1" applyFont="1" applyBorder="1" applyAlignment="1">
      <alignment horizontal="center" vertical="center" wrapText="1"/>
    </xf>
    <xf numFmtId="1" fontId="4" fillId="0" borderId="70" xfId="0" applyNumberFormat="1" applyFont="1" applyBorder="1" applyAlignment="1">
      <alignment horizontal="right" wrapText="1"/>
    </xf>
    <xf numFmtId="1" fontId="4" fillId="0" borderId="71" xfId="0" applyNumberFormat="1" applyFont="1" applyBorder="1" applyAlignment="1">
      <alignment horizontal="right" wrapText="1"/>
    </xf>
    <xf numFmtId="1" fontId="4" fillId="0" borderId="72" xfId="0" applyNumberFormat="1" applyFont="1" applyBorder="1" applyAlignment="1">
      <alignment horizontal="right" wrapText="1"/>
    </xf>
    <xf numFmtId="1" fontId="4" fillId="6" borderId="73" xfId="0" applyNumberFormat="1" applyFont="1" applyFill="1" applyBorder="1" applyAlignment="1" applyProtection="1">
      <alignment horizontal="right" wrapText="1"/>
      <protection locked="0"/>
    </xf>
    <xf numFmtId="1" fontId="4" fillId="6" borderId="68" xfId="0" applyNumberFormat="1" applyFont="1" applyFill="1" applyBorder="1" applyAlignment="1" applyProtection="1">
      <alignment horizontal="right" wrapText="1"/>
      <protection locked="0"/>
    </xf>
    <xf numFmtId="1" fontId="4" fillId="6" borderId="74" xfId="0" applyNumberFormat="1" applyFont="1" applyFill="1" applyBorder="1" applyAlignment="1" applyProtection="1">
      <alignment horizontal="right" wrapText="1"/>
      <protection locked="0"/>
    </xf>
    <xf numFmtId="1" fontId="4" fillId="6" borderId="69" xfId="0" applyNumberFormat="1" applyFont="1" applyFill="1" applyBorder="1" applyAlignment="1" applyProtection="1">
      <alignment horizontal="right" wrapText="1"/>
      <protection locked="0"/>
    </xf>
    <xf numFmtId="1" fontId="4" fillId="6" borderId="75" xfId="0" applyNumberFormat="1" applyFont="1" applyFill="1" applyBorder="1" applyAlignment="1" applyProtection="1">
      <alignment horizontal="right" wrapText="1"/>
      <protection locked="0"/>
    </xf>
    <xf numFmtId="1" fontId="4" fillId="6" borderId="76" xfId="0" applyNumberFormat="1" applyFont="1" applyFill="1" applyBorder="1" applyAlignment="1" applyProtection="1">
      <alignment horizontal="right" wrapText="1"/>
      <protection locked="0"/>
    </xf>
    <xf numFmtId="1" fontId="4" fillId="6" borderId="77" xfId="0" applyNumberFormat="1" applyFont="1" applyFill="1" applyBorder="1" applyAlignment="1" applyProtection="1">
      <alignment horizontal="right" wrapText="1"/>
      <protection locked="0"/>
    </xf>
    <xf numFmtId="1" fontId="4" fillId="6" borderId="78" xfId="0" applyNumberFormat="1" applyFont="1" applyFill="1" applyBorder="1" applyAlignment="1" applyProtection="1">
      <alignment horizontal="right" wrapText="1"/>
      <protection locked="0"/>
    </xf>
    <xf numFmtId="1" fontId="4" fillId="0" borderId="49" xfId="0" applyNumberFormat="1" applyFont="1" applyBorder="1" applyAlignment="1">
      <alignment horizontal="right" wrapText="1"/>
    </xf>
    <xf numFmtId="1" fontId="13" fillId="0" borderId="31" xfId="0" applyNumberFormat="1" applyFont="1" applyBorder="1" applyAlignment="1">
      <alignment horizontal="right" wrapText="1"/>
    </xf>
    <xf numFmtId="1" fontId="4" fillId="0" borderId="48" xfId="0" applyNumberFormat="1" applyFont="1" applyBorder="1" applyAlignment="1">
      <alignment horizontal="right" wrapText="1"/>
    </xf>
    <xf numFmtId="1" fontId="4" fillId="6" borderId="30" xfId="0" applyNumberFormat="1" applyFont="1" applyFill="1" applyBorder="1" applyAlignment="1" applyProtection="1">
      <alignment horizontal="right" wrapText="1"/>
      <protection locked="0"/>
    </xf>
    <xf numFmtId="1" fontId="4" fillId="6" borderId="81" xfId="0" applyNumberFormat="1" applyFont="1" applyFill="1" applyBorder="1" applyAlignment="1" applyProtection="1">
      <alignment horizontal="right" wrapText="1"/>
      <protection locked="0"/>
    </xf>
    <xf numFmtId="1" fontId="4" fillId="6" borderId="82" xfId="0" applyNumberFormat="1" applyFont="1" applyFill="1" applyBorder="1" applyAlignment="1" applyProtection="1">
      <alignment horizontal="right" wrapText="1"/>
      <protection locked="0"/>
    </xf>
    <xf numFmtId="1" fontId="4" fillId="6" borderId="83" xfId="0" applyNumberFormat="1" applyFont="1" applyFill="1" applyBorder="1" applyAlignment="1" applyProtection="1">
      <alignment horizontal="right" wrapText="1"/>
      <protection locked="0"/>
    </xf>
    <xf numFmtId="1" fontId="4" fillId="6" borderId="84" xfId="0" applyNumberFormat="1" applyFont="1" applyFill="1" applyBorder="1" applyAlignment="1" applyProtection="1">
      <alignment horizontal="right" wrapText="1"/>
      <protection locked="0"/>
    </xf>
    <xf numFmtId="1" fontId="4" fillId="6" borderId="85" xfId="0" applyNumberFormat="1" applyFont="1" applyFill="1" applyBorder="1" applyAlignment="1" applyProtection="1">
      <alignment horizontal="right" wrapText="1"/>
      <protection locked="0"/>
    </xf>
    <xf numFmtId="1" fontId="4" fillId="6" borderId="79" xfId="0" applyNumberFormat="1" applyFont="1" applyFill="1" applyBorder="1" applyAlignment="1" applyProtection="1">
      <alignment horizontal="right" wrapText="1"/>
      <protection locked="0"/>
    </xf>
    <xf numFmtId="1" fontId="4" fillId="6" borderId="86" xfId="0" applyNumberFormat="1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Border="1" applyAlignment="1">
      <alignment horizontal="right" wrapText="1"/>
    </xf>
    <xf numFmtId="1" fontId="4" fillId="6" borderId="60" xfId="0" applyNumberFormat="1" applyFont="1" applyFill="1" applyBorder="1" applyAlignment="1" applyProtection="1">
      <alignment horizontal="right" wrapText="1"/>
      <protection locked="0"/>
    </xf>
    <xf numFmtId="1" fontId="4" fillId="6" borderId="16" xfId="0" applyNumberFormat="1" applyFont="1" applyFill="1" applyBorder="1" applyAlignment="1" applyProtection="1">
      <alignment horizontal="right" wrapText="1"/>
      <protection locked="0"/>
    </xf>
    <xf numFmtId="1" fontId="4" fillId="6" borderId="87" xfId="0" applyNumberFormat="1" applyFont="1" applyFill="1" applyBorder="1" applyAlignment="1" applyProtection="1">
      <alignment horizontal="right" wrapText="1"/>
      <protection locked="0"/>
    </xf>
    <xf numFmtId="1" fontId="4" fillId="6" borderId="0" xfId="0" applyNumberFormat="1" applyFont="1" applyFill="1" applyAlignment="1" applyProtection="1">
      <alignment horizontal="right" wrapText="1"/>
      <protection locked="0"/>
    </xf>
    <xf numFmtId="1" fontId="4" fillId="6" borderId="88" xfId="0" applyNumberFormat="1" applyFont="1" applyFill="1" applyBorder="1" applyAlignment="1" applyProtection="1">
      <alignment horizontal="right" wrapText="1"/>
      <protection locked="0"/>
    </xf>
    <xf numFmtId="1" fontId="4" fillId="6" borderId="89" xfId="0" applyNumberFormat="1" applyFont="1" applyFill="1" applyBorder="1" applyAlignment="1" applyProtection="1">
      <alignment horizontal="right" wrapText="1"/>
      <protection locked="0"/>
    </xf>
    <xf numFmtId="1" fontId="4" fillId="6" borderId="56" xfId="0" applyNumberFormat="1" applyFont="1" applyFill="1" applyBorder="1" applyAlignment="1" applyProtection="1">
      <alignment horizontal="right" wrapText="1"/>
      <protection locked="0"/>
    </xf>
    <xf numFmtId="1" fontId="4" fillId="6" borderId="9" xfId="0" applyNumberFormat="1" applyFont="1" applyFill="1" applyBorder="1" applyAlignment="1" applyProtection="1">
      <alignment horizontal="right" wrapText="1"/>
      <protection locked="0"/>
    </xf>
    <xf numFmtId="1" fontId="4" fillId="0" borderId="36" xfId="0" applyNumberFormat="1" applyFont="1" applyBorder="1" applyAlignment="1">
      <alignment horizontal="right" wrapText="1"/>
    </xf>
    <xf numFmtId="1" fontId="4" fillId="0" borderId="41" xfId="0" applyNumberFormat="1" applyFont="1" applyBorder="1" applyAlignment="1">
      <alignment horizontal="right" wrapText="1"/>
    </xf>
    <xf numFmtId="1" fontId="4" fillId="6" borderId="18" xfId="0" applyNumberFormat="1" applyFont="1" applyFill="1" applyBorder="1" applyAlignment="1" applyProtection="1">
      <alignment horizontal="right" wrapText="1"/>
      <protection locked="0"/>
    </xf>
    <xf numFmtId="1" fontId="4" fillId="6" borderId="11" xfId="0" applyNumberFormat="1" applyFont="1" applyFill="1" applyBorder="1" applyAlignment="1" applyProtection="1">
      <alignment horizontal="right" wrapText="1"/>
      <protection locked="0"/>
    </xf>
    <xf numFmtId="1" fontId="4" fillId="6" borderId="90" xfId="0" applyNumberFormat="1" applyFont="1" applyFill="1" applyBorder="1" applyAlignment="1" applyProtection="1">
      <alignment horizontal="right" wrapText="1"/>
      <protection locked="0"/>
    </xf>
    <xf numFmtId="1" fontId="4" fillId="6" borderId="1" xfId="0" applyNumberFormat="1" applyFont="1" applyFill="1" applyBorder="1" applyAlignment="1" applyProtection="1">
      <alignment horizontal="right" wrapText="1"/>
      <protection locked="0"/>
    </xf>
    <xf numFmtId="1" fontId="4" fillId="6" borderId="20" xfId="0" applyNumberFormat="1" applyFont="1" applyFill="1" applyBorder="1" applyAlignment="1" applyProtection="1">
      <alignment horizontal="right" wrapText="1"/>
      <protection locked="0"/>
    </xf>
    <xf numFmtId="1" fontId="4" fillId="6" borderId="91" xfId="0" applyNumberFormat="1" applyFont="1" applyFill="1" applyBorder="1" applyAlignment="1" applyProtection="1">
      <alignment horizontal="right" wrapText="1"/>
      <protection locked="0"/>
    </xf>
    <xf numFmtId="1" fontId="4" fillId="6" borderId="10" xfId="0" applyNumberFormat="1" applyFont="1" applyFill="1" applyBorder="1" applyAlignment="1" applyProtection="1">
      <alignment horizontal="right" wrapText="1"/>
      <protection locked="0"/>
    </xf>
    <xf numFmtId="1" fontId="4" fillId="6" borderId="15" xfId="0" applyNumberFormat="1" applyFont="1" applyFill="1" applyBorder="1" applyAlignment="1" applyProtection="1">
      <alignment horizontal="right" wrapText="1"/>
      <protection locked="0"/>
    </xf>
    <xf numFmtId="1" fontId="4" fillId="0" borderId="21" xfId="0" applyNumberFormat="1" applyFont="1" applyBorder="1" applyAlignment="1">
      <alignment horizontal="center" vertical="center" wrapText="1"/>
    </xf>
    <xf numFmtId="1" fontId="4" fillId="6" borderId="21" xfId="0" applyNumberFormat="1" applyFont="1" applyFill="1" applyBorder="1" applyAlignment="1" applyProtection="1">
      <alignment horizontal="right" wrapText="1"/>
      <protection locked="0"/>
    </xf>
    <xf numFmtId="1" fontId="8" fillId="2" borderId="0" xfId="0" applyNumberFormat="1" applyFont="1" applyFill="1" applyProtection="1">
      <protection locked="0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6" borderId="38" xfId="0" applyNumberFormat="1" applyFont="1" applyFill="1" applyBorder="1" applyAlignment="1" applyProtection="1">
      <alignment horizontal="right" wrapText="1"/>
      <protection locked="0"/>
    </xf>
    <xf numFmtId="1" fontId="3" fillId="0" borderId="0" xfId="0" applyNumberFormat="1" applyFont="1"/>
    <xf numFmtId="1" fontId="14" fillId="0" borderId="0" xfId="0" applyNumberFormat="1" applyFont="1"/>
    <xf numFmtId="1" fontId="3" fillId="0" borderId="92" xfId="0" applyNumberFormat="1" applyFont="1" applyBorder="1"/>
    <xf numFmtId="1" fontId="15" fillId="0" borderId="92" xfId="0" applyNumberFormat="1" applyFont="1" applyBorder="1"/>
    <xf numFmtId="1" fontId="15" fillId="0" borderId="0" xfId="0" applyNumberFormat="1" applyFont="1"/>
    <xf numFmtId="1" fontId="4" fillId="0" borderId="93" xfId="0" applyNumberFormat="1" applyFont="1" applyBorder="1"/>
    <xf numFmtId="1" fontId="11" fillId="0" borderId="93" xfId="0" applyNumberFormat="1" applyFont="1" applyBorder="1"/>
    <xf numFmtId="1" fontId="4" fillId="0" borderId="92" xfId="0" applyNumberFormat="1" applyFont="1" applyBorder="1"/>
    <xf numFmtId="1" fontId="4" fillId="0" borderId="94" xfId="0" applyNumberFormat="1" applyFont="1" applyBorder="1"/>
    <xf numFmtId="1" fontId="4" fillId="0" borderId="95" xfId="0" applyNumberFormat="1" applyFont="1" applyBorder="1"/>
    <xf numFmtId="1" fontId="2" fillId="2" borderId="56" xfId="0" applyNumberFormat="1" applyFont="1" applyFill="1" applyBorder="1"/>
    <xf numFmtId="1" fontId="2" fillId="4" borderId="56" xfId="0" applyNumberFormat="1" applyFont="1" applyFill="1" applyBorder="1"/>
    <xf numFmtId="1" fontId="4" fillId="0" borderId="96" xfId="0" applyNumberFormat="1" applyFont="1" applyBorder="1" applyAlignment="1">
      <alignment horizontal="right" wrapText="1"/>
    </xf>
    <xf numFmtId="1" fontId="4" fillId="6" borderId="49" xfId="0" applyNumberFormat="1" applyFont="1" applyFill="1" applyBorder="1" applyAlignment="1" applyProtection="1">
      <alignment horizontal="right"/>
      <protection locked="0"/>
    </xf>
    <xf numFmtId="1" fontId="4" fillId="6" borderId="50" xfId="0" applyNumberFormat="1" applyFont="1" applyFill="1" applyBorder="1" applyAlignment="1" applyProtection="1">
      <alignment horizontal="right"/>
      <protection locked="0"/>
    </xf>
    <xf numFmtId="1" fontId="4" fillId="6" borderId="97" xfId="0" applyNumberFormat="1" applyFont="1" applyFill="1" applyBorder="1" applyAlignment="1" applyProtection="1">
      <alignment horizontal="right"/>
      <protection locked="0"/>
    </xf>
    <xf numFmtId="1" fontId="4" fillId="6" borderId="98" xfId="0" applyNumberFormat="1" applyFont="1" applyFill="1" applyBorder="1" applyAlignment="1" applyProtection="1">
      <alignment horizontal="right"/>
      <protection locked="0"/>
    </xf>
    <xf numFmtId="1" fontId="4" fillId="6" borderId="48" xfId="0" applyNumberFormat="1" applyFont="1" applyFill="1" applyBorder="1" applyAlignment="1" applyProtection="1">
      <alignment horizontal="right"/>
      <protection locked="0"/>
    </xf>
    <xf numFmtId="1" fontId="4" fillId="6" borderId="32" xfId="0" applyNumberFormat="1" applyFont="1" applyFill="1" applyBorder="1" applyAlignment="1" applyProtection="1">
      <alignment horizontal="right"/>
      <protection locked="0"/>
    </xf>
    <xf numFmtId="1" fontId="4" fillId="6" borderId="33" xfId="0" applyNumberFormat="1" applyFont="1" applyFill="1" applyBorder="1" applyAlignment="1" applyProtection="1">
      <alignment horizontal="right"/>
      <protection locked="0"/>
    </xf>
    <xf numFmtId="1" fontId="4" fillId="6" borderId="34" xfId="0" applyNumberFormat="1" applyFont="1" applyFill="1" applyBorder="1" applyAlignment="1" applyProtection="1">
      <alignment horizontal="right"/>
      <protection locked="0"/>
    </xf>
    <xf numFmtId="1" fontId="4" fillId="6" borderId="35" xfId="0" applyNumberFormat="1" applyFont="1" applyFill="1" applyBorder="1" applyAlignment="1" applyProtection="1">
      <alignment horizontal="right"/>
      <protection locked="0"/>
    </xf>
    <xf numFmtId="1" fontId="4" fillId="6" borderId="53" xfId="0" applyNumberFormat="1" applyFont="1" applyFill="1" applyBorder="1" applyAlignment="1" applyProtection="1">
      <alignment horizontal="right"/>
      <protection locked="0"/>
    </xf>
    <xf numFmtId="1" fontId="4" fillId="6" borderId="39" xfId="0" applyNumberFormat="1" applyFont="1" applyFill="1" applyBorder="1" applyAlignment="1" applyProtection="1">
      <alignment horizontal="right"/>
      <protection locked="0"/>
    </xf>
    <xf numFmtId="1" fontId="4" fillId="6" borderId="42" xfId="0" applyNumberFormat="1" applyFont="1" applyFill="1" applyBorder="1" applyAlignment="1" applyProtection="1">
      <alignment horizontal="right"/>
      <protection locked="0"/>
    </xf>
    <xf numFmtId="1" fontId="4" fillId="6" borderId="43" xfId="0" applyNumberFormat="1" applyFont="1" applyFill="1" applyBorder="1" applyAlignment="1" applyProtection="1">
      <alignment horizontal="right"/>
      <protection locked="0"/>
    </xf>
    <xf numFmtId="1" fontId="4" fillId="6" borderId="44" xfId="0" applyNumberFormat="1" applyFont="1" applyFill="1" applyBorder="1" applyAlignment="1" applyProtection="1">
      <alignment horizontal="right"/>
      <protection locked="0"/>
    </xf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4" fillId="0" borderId="8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103" xfId="0" applyNumberFormat="1" applyFont="1" applyBorder="1" applyAlignment="1">
      <alignment horizontal="center" vertical="center" wrapText="1"/>
    </xf>
    <xf numFmtId="1" fontId="4" fillId="0" borderId="5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104" xfId="0" applyNumberFormat="1" applyFont="1" applyFill="1" applyBorder="1" applyAlignment="1">
      <alignment horizontal="center" vertical="center"/>
    </xf>
    <xf numFmtId="1" fontId="4" fillId="0" borderId="105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4" fillId="6" borderId="27" xfId="0" applyNumberFormat="1" applyFont="1" applyFill="1" applyBorder="1" applyAlignment="1" applyProtection="1">
      <alignment horizontal="right"/>
      <protection locked="0"/>
    </xf>
    <xf numFmtId="1" fontId="4" fillId="6" borderId="28" xfId="0" applyNumberFormat="1" applyFont="1" applyFill="1" applyBorder="1" applyAlignment="1" applyProtection="1">
      <alignment horizontal="right"/>
      <protection locked="0"/>
    </xf>
    <xf numFmtId="1" fontId="4" fillId="6" borderId="105" xfId="0" applyNumberFormat="1" applyFont="1" applyFill="1" applyBorder="1" applyAlignment="1" applyProtection="1">
      <alignment horizontal="right"/>
      <protection locked="0"/>
    </xf>
    <xf numFmtId="1" fontId="4" fillId="7" borderId="27" xfId="0" applyNumberFormat="1" applyFont="1" applyFill="1" applyBorder="1" applyAlignment="1">
      <alignment horizontal="right"/>
    </xf>
    <xf numFmtId="1" fontId="4" fillId="7" borderId="25" xfId="0" applyNumberFormat="1" applyFont="1" applyFill="1" applyBorder="1" applyAlignment="1">
      <alignment horizontal="right"/>
    </xf>
    <xf numFmtId="1" fontId="4" fillId="6" borderId="106" xfId="0" applyNumberFormat="1" applyFont="1" applyFill="1" applyBorder="1" applyAlignment="1" applyProtection="1">
      <alignment horizontal="right"/>
      <protection locked="0"/>
    </xf>
    <xf numFmtId="1" fontId="4" fillId="0" borderId="18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6" borderId="90" xfId="0" applyNumberFormat="1" applyFont="1" applyFill="1" applyBorder="1" applyAlignment="1" applyProtection="1">
      <alignment horizontal="right"/>
      <protection locked="0"/>
    </xf>
    <xf numFmtId="1" fontId="4" fillId="6" borderId="91" xfId="0" applyNumberFormat="1" applyFont="1" applyFill="1" applyBorder="1" applyAlignment="1" applyProtection="1">
      <alignment horizontal="right"/>
      <protection locked="0"/>
    </xf>
    <xf numFmtId="1" fontId="4" fillId="6" borderId="18" xfId="0" applyNumberFormat="1" applyFont="1" applyFill="1" applyBorder="1" applyAlignment="1" applyProtection="1">
      <alignment horizontal="right"/>
      <protection locked="0"/>
    </xf>
    <xf numFmtId="1" fontId="4" fillId="6" borderId="20" xfId="0" applyNumberFormat="1" applyFont="1" applyFill="1" applyBorder="1" applyAlignment="1" applyProtection="1">
      <alignment horizontal="right"/>
      <protection locked="0"/>
    </xf>
    <xf numFmtId="1" fontId="4" fillId="6" borderId="1" xfId="0" applyNumberFormat="1" applyFont="1" applyFill="1" applyBorder="1" applyAlignment="1" applyProtection="1">
      <alignment horizontal="right"/>
      <protection locked="0"/>
    </xf>
    <xf numFmtId="1" fontId="4" fillId="6" borderId="10" xfId="0" applyNumberFormat="1" applyFont="1" applyFill="1" applyBorder="1" applyAlignment="1" applyProtection="1">
      <alignment horizontal="right"/>
      <protection locked="0"/>
    </xf>
    <xf numFmtId="1" fontId="4" fillId="7" borderId="107" xfId="0" applyNumberFormat="1" applyFont="1" applyFill="1" applyBorder="1" applyAlignment="1">
      <alignment horizontal="right"/>
    </xf>
    <xf numFmtId="1" fontId="4" fillId="7" borderId="19" xfId="0" applyNumberFormat="1" applyFont="1" applyFill="1" applyBorder="1" applyAlignment="1">
      <alignment horizontal="right"/>
    </xf>
    <xf numFmtId="1" fontId="4" fillId="6" borderId="11" xfId="0" applyNumberFormat="1" applyFont="1" applyFill="1" applyBorder="1" applyAlignment="1" applyProtection="1">
      <alignment horizontal="right"/>
      <protection locked="0"/>
    </xf>
    <xf numFmtId="1" fontId="4" fillId="6" borderId="102" xfId="0" applyNumberFormat="1" applyFont="1" applyFill="1" applyBorder="1" applyAlignment="1" applyProtection="1">
      <alignment horizontal="right"/>
      <protection locked="0"/>
    </xf>
    <xf numFmtId="1" fontId="4" fillId="6" borderId="108" xfId="0" applyNumberFormat="1" applyFont="1" applyFill="1" applyBorder="1" applyAlignment="1" applyProtection="1">
      <alignment horizontal="right"/>
      <protection locked="0"/>
    </xf>
    <xf numFmtId="1" fontId="4" fillId="6" borderId="15" xfId="0" applyNumberFormat="1" applyFont="1" applyFill="1" applyBorder="1" applyAlignment="1" applyProtection="1">
      <alignment horizontal="right"/>
      <protection locked="0"/>
    </xf>
    <xf numFmtId="1" fontId="4" fillId="0" borderId="58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wrapText="1"/>
    </xf>
    <xf numFmtId="1" fontId="4" fillId="0" borderId="21" xfId="0" applyNumberFormat="1" applyFont="1" applyBorder="1"/>
    <xf numFmtId="1" fontId="4" fillId="7" borderId="37" xfId="0" applyNumberFormat="1" applyFont="1" applyFill="1" applyBorder="1"/>
    <xf numFmtId="1" fontId="4" fillId="7" borderId="35" xfId="0" applyNumberFormat="1" applyFont="1" applyFill="1" applyBorder="1"/>
    <xf numFmtId="1" fontId="4" fillId="7" borderId="22" xfId="0" applyNumberFormat="1" applyFont="1" applyFill="1" applyBorder="1"/>
    <xf numFmtId="1" fontId="4" fillId="0" borderId="38" xfId="0" applyNumberFormat="1" applyFont="1" applyBorder="1" applyAlignment="1">
      <alignment horizontal="left" wrapText="1"/>
    </xf>
    <xf numFmtId="1" fontId="4" fillId="0" borderId="38" xfId="0" applyNumberFormat="1" applyFont="1" applyBorder="1"/>
    <xf numFmtId="1" fontId="4" fillId="6" borderId="40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wrapText="1"/>
    </xf>
    <xf numFmtId="1" fontId="4" fillId="0" borderId="21" xfId="0" applyNumberFormat="1" applyFont="1" applyBorder="1" applyAlignment="1">
      <alignment wrapText="1"/>
    </xf>
    <xf numFmtId="1" fontId="4" fillId="0" borderId="52" xfId="0" applyNumberFormat="1" applyFont="1" applyBorder="1" applyAlignment="1">
      <alignment wrapText="1"/>
    </xf>
    <xf numFmtId="1" fontId="4" fillId="0" borderId="29" xfId="0" applyNumberFormat="1" applyFont="1" applyBorder="1" applyAlignment="1">
      <alignment horizontal="left" wrapText="1"/>
    </xf>
    <xf numFmtId="1" fontId="4" fillId="0" borderId="109" xfId="0" applyNumberFormat="1" applyFont="1" applyBorder="1" applyAlignment="1">
      <alignment horizontal="left" wrapText="1"/>
    </xf>
    <xf numFmtId="1" fontId="4" fillId="6" borderId="109" xfId="0" applyNumberFormat="1" applyFont="1" applyFill="1" applyBorder="1" applyProtection="1">
      <protection locked="0"/>
    </xf>
    <xf numFmtId="1" fontId="4" fillId="0" borderId="109" xfId="0" applyNumberFormat="1" applyFont="1" applyBorder="1" applyAlignment="1">
      <alignment wrapText="1"/>
    </xf>
    <xf numFmtId="1" fontId="4" fillId="0" borderId="67" xfId="0" applyNumberFormat="1" applyFont="1" applyBorder="1" applyAlignment="1">
      <alignment horizontal="center"/>
    </xf>
    <xf numFmtId="1" fontId="16" fillId="0" borderId="0" xfId="0" applyNumberFormat="1" applyFont="1"/>
    <xf numFmtId="1" fontId="10" fillId="2" borderId="1" xfId="0" applyNumberFormat="1" applyFont="1" applyFill="1" applyBorder="1"/>
    <xf numFmtId="1" fontId="17" fillId="4" borderId="0" xfId="0" applyNumberFormat="1" applyFont="1" applyFill="1"/>
    <xf numFmtId="1" fontId="18" fillId="4" borderId="0" xfId="0" applyNumberFormat="1" applyFont="1" applyFill="1"/>
    <xf numFmtId="1" fontId="7" fillId="4" borderId="0" xfId="0" applyNumberFormat="1" applyFont="1" applyFill="1"/>
    <xf numFmtId="1" fontId="10" fillId="4" borderId="0" xfId="0" applyNumberFormat="1" applyFont="1" applyFill="1"/>
    <xf numFmtId="1" fontId="4" fillId="6" borderId="67" xfId="0" applyNumberFormat="1" applyFont="1" applyFill="1" applyBorder="1" applyProtection="1">
      <protection locked="0"/>
    </xf>
    <xf numFmtId="1" fontId="6" fillId="4" borderId="0" xfId="0" applyNumberFormat="1" applyFont="1" applyFill="1"/>
    <xf numFmtId="1" fontId="3" fillId="4" borderId="0" xfId="0" applyNumberFormat="1" applyFont="1" applyFill="1"/>
    <xf numFmtId="1" fontId="4" fillId="0" borderId="2" xfId="0" applyNumberFormat="1" applyFont="1" applyBorder="1" applyAlignment="1">
      <alignment horizontal="center" vertical="center"/>
    </xf>
    <xf numFmtId="1" fontId="13" fillId="0" borderId="57" xfId="0" applyNumberFormat="1" applyFont="1" applyBorder="1"/>
    <xf numFmtId="1" fontId="13" fillId="0" borderId="28" xfId="0" applyNumberFormat="1" applyFont="1" applyBorder="1"/>
    <xf numFmtId="1" fontId="4" fillId="0" borderId="55" xfId="0" applyNumberFormat="1" applyFont="1" applyBorder="1" applyAlignment="1">
      <alignment vertical="center"/>
    </xf>
    <xf numFmtId="1" fontId="4" fillId="0" borderId="45" xfId="0" applyNumberFormat="1" applyFont="1" applyBorder="1" applyAlignment="1">
      <alignment vertical="center"/>
    </xf>
    <xf numFmtId="1" fontId="4" fillId="0" borderId="15" xfId="0" applyNumberFormat="1" applyFont="1" applyBorder="1"/>
    <xf numFmtId="1" fontId="4" fillId="6" borderId="18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1" fontId="4" fillId="6" borderId="90" xfId="0" applyNumberFormat="1" applyFont="1" applyFill="1" applyBorder="1" applyProtection="1">
      <protection locked="0"/>
    </xf>
    <xf numFmtId="1" fontId="10" fillId="2" borderId="0" xfId="0" applyNumberFormat="1" applyFont="1" applyFill="1"/>
    <xf numFmtId="1" fontId="17" fillId="2" borderId="0" xfId="0" applyNumberFormat="1" applyFont="1" applyFill="1"/>
    <xf numFmtId="1" fontId="4" fillId="6" borderId="12" xfId="0" applyNumberFormat="1" applyFont="1" applyFill="1" applyBorder="1" applyProtection="1">
      <protection locked="0"/>
    </xf>
    <xf numFmtId="1" fontId="4" fillId="7" borderId="26" xfId="0" applyNumberFormat="1" applyFont="1" applyFill="1" applyBorder="1"/>
    <xf numFmtId="1" fontId="4" fillId="7" borderId="24" xfId="0" applyNumberFormat="1" applyFont="1" applyFill="1" applyBorder="1"/>
    <xf numFmtId="1" fontId="4" fillId="7" borderId="34" xfId="0" applyNumberFormat="1" applyFont="1" applyFill="1" applyBorder="1"/>
    <xf numFmtId="1" fontId="4" fillId="7" borderId="41" xfId="0" applyNumberFormat="1" applyFont="1" applyFill="1" applyBorder="1"/>
    <xf numFmtId="1" fontId="4" fillId="0" borderId="9" xfId="0" applyNumberFormat="1" applyFont="1" applyBorder="1" applyAlignment="1">
      <alignment horizontal="center" vertical="center" wrapText="1"/>
    </xf>
    <xf numFmtId="1" fontId="4" fillId="6" borderId="46" xfId="0" applyNumberFormat="1" applyFont="1" applyFill="1" applyBorder="1" applyProtection="1">
      <protection locked="0"/>
    </xf>
    <xf numFmtId="1" fontId="4" fillId="6" borderId="58" xfId="0" applyNumberFormat="1" applyFont="1" applyFill="1" applyBorder="1" applyProtection="1">
      <protection locked="0"/>
    </xf>
    <xf numFmtId="1" fontId="4" fillId="7" borderId="8" xfId="0" applyNumberFormat="1" applyFont="1" applyFill="1" applyBorder="1"/>
    <xf numFmtId="1" fontId="4" fillId="6" borderId="87" xfId="0" applyNumberFormat="1" applyFont="1" applyFill="1" applyBorder="1" applyProtection="1">
      <protection locked="0"/>
    </xf>
    <xf numFmtId="1" fontId="4" fillId="7" borderId="48" xfId="0" applyNumberFormat="1" applyFont="1" applyFill="1" applyBorder="1"/>
    <xf numFmtId="1" fontId="6" fillId="0" borderId="2" xfId="0" applyNumberFormat="1" applyFont="1" applyBorder="1"/>
    <xf numFmtId="1" fontId="16" fillId="2" borderId="0" xfId="0" applyNumberFormat="1" applyFont="1" applyFill="1"/>
    <xf numFmtId="1" fontId="16" fillId="3" borderId="0" xfId="0" applyNumberFormat="1" applyFont="1" applyFill="1" applyProtection="1">
      <protection locked="0"/>
    </xf>
    <xf numFmtId="1" fontId="16" fillId="5" borderId="0" xfId="0" applyNumberFormat="1" applyFont="1" applyFill="1" applyProtection="1">
      <protection locked="0"/>
    </xf>
    <xf numFmtId="1" fontId="16" fillId="2" borderId="0" xfId="0" applyNumberFormat="1" applyFont="1" applyFill="1" applyProtection="1">
      <protection locked="0"/>
    </xf>
    <xf numFmtId="1" fontId="4" fillId="0" borderId="110" xfId="0" applyNumberFormat="1" applyFont="1" applyBorder="1" applyAlignment="1">
      <alignment horizontal="center" vertical="center" wrapText="1"/>
    </xf>
    <xf numFmtId="1" fontId="16" fillId="4" borderId="0" xfId="0" applyNumberFormat="1" applyFont="1" applyFill="1"/>
    <xf numFmtId="1" fontId="4" fillId="6" borderId="111" xfId="0" applyNumberFormat="1" applyFont="1" applyFill="1" applyBorder="1" applyProtection="1">
      <protection locked="0"/>
    </xf>
    <xf numFmtId="1" fontId="4" fillId="0" borderId="29" xfId="0" applyNumberFormat="1" applyFont="1" applyBorder="1"/>
    <xf numFmtId="1" fontId="4" fillId="6" borderId="112" xfId="0" applyNumberFormat="1" applyFont="1" applyFill="1" applyBorder="1" applyProtection="1">
      <protection locked="0"/>
    </xf>
    <xf numFmtId="1" fontId="4" fillId="6" borderId="113" xfId="0" applyNumberFormat="1" applyFont="1" applyFill="1" applyBorder="1" applyProtection="1">
      <protection locked="0"/>
    </xf>
    <xf numFmtId="1" fontId="15" fillId="2" borderId="0" xfId="0" applyNumberFormat="1" applyFont="1" applyFill="1"/>
    <xf numFmtId="1" fontId="15" fillId="4" borderId="0" xfId="0" applyNumberFormat="1" applyFont="1" applyFill="1"/>
    <xf numFmtId="1" fontId="4" fillId="2" borderId="46" xfId="0" applyNumberFormat="1" applyFont="1" applyFill="1" applyBorder="1" applyAlignment="1">
      <alignment horizontal="center" vertical="center" wrapText="1"/>
    </xf>
    <xf numFmtId="1" fontId="4" fillId="2" borderId="47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>
      <alignment horizontal="right" wrapText="1"/>
    </xf>
    <xf numFmtId="1" fontId="4" fillId="2" borderId="13" xfId="0" applyNumberFormat="1" applyFont="1" applyFill="1" applyBorder="1" applyAlignment="1">
      <alignment horizontal="right"/>
    </xf>
    <xf numFmtId="1" fontId="4" fillId="2" borderId="24" xfId="0" applyNumberFormat="1" applyFont="1" applyFill="1" applyBorder="1" applyAlignment="1">
      <alignment horizontal="right"/>
    </xf>
    <xf numFmtId="1" fontId="4" fillId="7" borderId="114" xfId="0" applyNumberFormat="1" applyFont="1" applyFill="1" applyBorder="1" applyAlignment="1">
      <alignment horizontal="right"/>
    </xf>
    <xf numFmtId="1" fontId="4" fillId="7" borderId="48" xfId="0" applyNumberFormat="1" applyFont="1" applyFill="1" applyBorder="1" applyAlignment="1">
      <alignment horizontal="right"/>
    </xf>
    <xf numFmtId="1" fontId="4" fillId="7" borderId="98" xfId="0" applyNumberFormat="1" applyFont="1" applyFill="1" applyBorder="1" applyAlignment="1">
      <alignment horizontal="right"/>
    </xf>
    <xf numFmtId="1" fontId="4" fillId="7" borderId="115" xfId="0" applyNumberFormat="1" applyFont="1" applyFill="1" applyBorder="1" applyAlignment="1">
      <alignment horizontal="right"/>
    </xf>
    <xf numFmtId="1" fontId="4" fillId="8" borderId="117" xfId="1" applyNumberFormat="1" applyFont="1" applyBorder="1" applyAlignment="1" applyProtection="1">
      <alignment horizontal="right"/>
      <protection locked="0"/>
    </xf>
    <xf numFmtId="1" fontId="4" fillId="8" borderId="118" xfId="1" applyNumberFormat="1" applyFont="1" applyBorder="1" applyAlignment="1" applyProtection="1">
      <alignment horizontal="right"/>
      <protection locked="0"/>
    </xf>
    <xf numFmtId="1" fontId="4" fillId="8" borderId="119" xfId="1" applyNumberFormat="1" applyFont="1" applyBorder="1" applyAlignment="1" applyProtection="1">
      <alignment horizontal="right"/>
      <protection locked="0"/>
    </xf>
    <xf numFmtId="1" fontId="4" fillId="8" borderId="120" xfId="1" applyNumberFormat="1" applyFont="1" applyBorder="1" applyAlignment="1" applyProtection="1">
      <alignment horizontal="right"/>
      <protection locked="0"/>
    </xf>
    <xf numFmtId="1" fontId="4" fillId="2" borderId="60" xfId="0" applyNumberFormat="1" applyFont="1" applyFill="1" applyBorder="1" applyAlignment="1">
      <alignment horizontal="right" wrapText="1"/>
    </xf>
    <xf numFmtId="1" fontId="4" fillId="2" borderId="61" xfId="0" applyNumberFormat="1" applyFont="1" applyFill="1" applyBorder="1" applyAlignment="1">
      <alignment horizontal="right"/>
    </xf>
    <xf numFmtId="1" fontId="4" fillId="2" borderId="53" xfId="0" applyNumberFormat="1" applyFont="1" applyFill="1" applyBorder="1" applyAlignment="1">
      <alignment horizontal="right"/>
    </xf>
    <xf numFmtId="1" fontId="4" fillId="8" borderId="121" xfId="1" applyNumberFormat="1" applyFont="1" applyBorder="1" applyAlignment="1" applyProtection="1">
      <alignment horizontal="right"/>
      <protection locked="0"/>
    </xf>
    <xf numFmtId="1" fontId="4" fillId="8" borderId="122" xfId="1" applyNumberFormat="1" applyFont="1" applyBorder="1" applyAlignment="1" applyProtection="1">
      <alignment horizontal="right"/>
      <protection locked="0"/>
    </xf>
    <xf numFmtId="1" fontId="4" fillId="8" borderId="123" xfId="1" applyNumberFormat="1" applyFont="1" applyBorder="1" applyAlignment="1" applyProtection="1">
      <alignment horizontal="right"/>
      <protection locked="0"/>
    </xf>
    <xf numFmtId="1" fontId="4" fillId="8" borderId="124" xfId="1" applyNumberFormat="1" applyFont="1" applyBorder="1" applyAlignment="1" applyProtection="1">
      <alignment horizontal="right"/>
      <protection locked="0"/>
    </xf>
    <xf numFmtId="1" fontId="4" fillId="2" borderId="39" xfId="0" applyNumberFormat="1" applyFont="1" applyFill="1" applyBorder="1" applyAlignment="1">
      <alignment horizontal="right" wrapText="1"/>
    </xf>
    <xf numFmtId="1" fontId="4" fillId="2" borderId="40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right"/>
    </xf>
    <xf numFmtId="1" fontId="4" fillId="8" borderId="125" xfId="1" applyNumberFormat="1" applyFont="1" applyBorder="1" applyAlignment="1" applyProtection="1">
      <alignment horizontal="right"/>
      <protection locked="0"/>
    </xf>
    <xf numFmtId="1" fontId="4" fillId="8" borderId="126" xfId="1" applyNumberFormat="1" applyFont="1" applyBorder="1" applyAlignment="1" applyProtection="1">
      <alignment horizontal="right"/>
      <protection locked="0"/>
    </xf>
    <xf numFmtId="1" fontId="4" fillId="8" borderId="127" xfId="1" applyNumberFormat="1" applyFont="1" applyBorder="1" applyAlignment="1" applyProtection="1">
      <alignment horizontal="right"/>
      <protection locked="0"/>
    </xf>
    <xf numFmtId="1" fontId="4" fillId="8" borderId="128" xfId="1" applyNumberFormat="1" applyFont="1" applyBorder="1" applyAlignment="1" applyProtection="1">
      <alignment horizontal="right"/>
      <protection locked="0"/>
    </xf>
    <xf numFmtId="1" fontId="6" fillId="2" borderId="7" xfId="0" applyNumberFormat="1" applyFont="1" applyFill="1" applyBorder="1"/>
    <xf numFmtId="1" fontId="18" fillId="0" borderId="93" xfId="0" applyNumberFormat="1" applyFont="1" applyBorder="1"/>
    <xf numFmtId="1" fontId="4" fillId="6" borderId="23" xfId="0" applyNumberFormat="1" applyFont="1" applyFill="1" applyBorder="1" applyAlignment="1" applyProtection="1">
      <alignment horizontal="right"/>
      <protection locked="0"/>
    </xf>
    <xf numFmtId="1" fontId="4" fillId="6" borderId="24" xfId="0" applyNumberFormat="1" applyFont="1" applyFill="1" applyBorder="1" applyAlignment="1" applyProtection="1">
      <alignment horizontal="right"/>
      <protection locked="0"/>
    </xf>
    <xf numFmtId="1" fontId="4" fillId="6" borderId="29" xfId="0" applyNumberFormat="1" applyFont="1" applyFill="1" applyBorder="1" applyAlignment="1" applyProtection="1">
      <alignment horizontal="right"/>
      <protection locked="0"/>
    </xf>
    <xf numFmtId="1" fontId="4" fillId="6" borderId="37" xfId="0" applyNumberFormat="1" applyFont="1" applyFill="1" applyBorder="1" applyAlignment="1" applyProtection="1">
      <alignment horizontal="right"/>
      <protection locked="0"/>
    </xf>
    <xf numFmtId="1" fontId="4" fillId="6" borderId="60" xfId="0" applyNumberFormat="1" applyFont="1" applyFill="1" applyBorder="1" applyAlignment="1" applyProtection="1">
      <alignment horizontal="right"/>
      <protection locked="0"/>
    </xf>
    <xf numFmtId="1" fontId="4" fillId="0" borderId="42" xfId="0" applyNumberFormat="1" applyFont="1" applyBorder="1" applyAlignment="1">
      <alignment horizontal="right"/>
    </xf>
    <xf numFmtId="1" fontId="4" fillId="6" borderId="63" xfId="0" applyNumberFormat="1" applyFont="1" applyFill="1" applyBorder="1" applyAlignment="1" applyProtection="1">
      <alignment horizontal="right"/>
      <protection locked="0"/>
    </xf>
    <xf numFmtId="1" fontId="4" fillId="6" borderId="129" xfId="0" applyNumberFormat="1" applyFont="1" applyFill="1" applyBorder="1" applyAlignment="1" applyProtection="1">
      <alignment horizontal="right"/>
      <protection locked="0"/>
    </xf>
    <xf numFmtId="1" fontId="4" fillId="6" borderId="64" xfId="0" applyNumberFormat="1" applyFont="1" applyFill="1" applyBorder="1" applyAlignment="1" applyProtection="1">
      <alignment horizontal="right"/>
      <protection locked="0"/>
    </xf>
    <xf numFmtId="1" fontId="4" fillId="6" borderId="109" xfId="0" applyNumberFormat="1" applyFont="1" applyFill="1" applyBorder="1" applyAlignment="1" applyProtection="1">
      <alignment horizontal="right"/>
      <protection locked="0"/>
    </xf>
    <xf numFmtId="1" fontId="4" fillId="6" borderId="61" xfId="0" applyNumberFormat="1" applyFont="1" applyFill="1" applyBorder="1" applyAlignment="1" applyProtection="1">
      <alignment horizontal="right"/>
      <protection locked="0"/>
    </xf>
    <xf numFmtId="1" fontId="4" fillId="6" borderId="62" xfId="0" applyNumberFormat="1" applyFont="1" applyFill="1" applyBorder="1" applyAlignment="1" applyProtection="1">
      <alignment horizontal="right"/>
      <protection locked="0"/>
    </xf>
    <xf numFmtId="1" fontId="4" fillId="0" borderId="15" xfId="0" applyNumberFormat="1" applyFont="1" applyBorder="1" applyAlignment="1">
      <alignment horizontal="left" vertical="center"/>
    </xf>
    <xf numFmtId="1" fontId="4" fillId="6" borderId="38" xfId="0" applyNumberFormat="1" applyFont="1" applyFill="1" applyBorder="1" applyAlignment="1" applyProtection="1">
      <alignment horizontal="right"/>
      <protection locked="0"/>
    </xf>
    <xf numFmtId="1" fontId="4" fillId="6" borderId="40" xfId="0" applyNumberFormat="1" applyFont="1" applyFill="1" applyBorder="1" applyAlignment="1" applyProtection="1">
      <alignment horizontal="right"/>
      <protection locked="0"/>
    </xf>
    <xf numFmtId="1" fontId="8" fillId="2" borderId="56" xfId="0" applyNumberFormat="1" applyFont="1" applyFill="1" applyBorder="1" applyProtection="1">
      <protection locked="0"/>
    </xf>
    <xf numFmtId="1" fontId="4" fillId="0" borderId="16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right"/>
    </xf>
    <xf numFmtId="1" fontId="4" fillId="0" borderId="47" xfId="0" applyNumberFormat="1" applyFont="1" applyBorder="1" applyAlignment="1">
      <alignment horizontal="right"/>
    </xf>
    <xf numFmtId="1" fontId="4" fillId="6" borderId="46" xfId="0" applyNumberFormat="1" applyFont="1" applyFill="1" applyBorder="1" applyAlignment="1" applyProtection="1">
      <alignment horizontal="right"/>
      <protection locked="0"/>
    </xf>
    <xf numFmtId="1" fontId="4" fillId="6" borderId="65" xfId="0" applyNumberFormat="1" applyFont="1" applyFill="1" applyBorder="1" applyAlignment="1" applyProtection="1">
      <alignment horizontal="right"/>
      <protection locked="0"/>
    </xf>
    <xf numFmtId="1" fontId="4" fillId="6" borderId="8" xfId="0" applyNumberFormat="1" applyFont="1" applyFill="1" applyBorder="1" applyAlignment="1" applyProtection="1">
      <alignment horizontal="right"/>
      <protection locked="0"/>
    </xf>
    <xf numFmtId="1" fontId="5" fillId="2" borderId="0" xfId="0" applyNumberFormat="1" applyFont="1" applyFill="1"/>
    <xf numFmtId="1" fontId="8" fillId="0" borderId="8" xfId="0" applyNumberFormat="1" applyFont="1" applyBorder="1" applyAlignment="1">
      <alignment horizontal="center" vertical="center"/>
    </xf>
    <xf numFmtId="1" fontId="8" fillId="0" borderId="67" xfId="0" applyNumberFormat="1" applyFont="1" applyBorder="1" applyAlignment="1">
      <alignment horizontal="center" vertical="center"/>
    </xf>
    <xf numFmtId="1" fontId="8" fillId="0" borderId="46" xfId="0" applyNumberFormat="1" applyFont="1" applyBorder="1" applyAlignment="1">
      <alignment horizontal="center" vertical="center" wrapText="1"/>
    </xf>
    <xf numFmtId="1" fontId="8" fillId="0" borderId="90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101" xfId="0" applyNumberFormat="1" applyFont="1" applyBorder="1" applyAlignment="1">
      <alignment horizontal="center" vertical="center" wrapText="1"/>
    </xf>
    <xf numFmtId="1" fontId="8" fillId="0" borderId="131" xfId="0" applyNumberFormat="1" applyFont="1" applyBorder="1" applyAlignment="1">
      <alignment horizontal="center" vertical="center" wrapText="1"/>
    </xf>
    <xf numFmtId="1" fontId="8" fillId="0" borderId="130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1" fontId="8" fillId="0" borderId="11" xfId="0" applyNumberFormat="1" applyFont="1" applyBorder="1" applyAlignment="1">
      <alignment vertical="center" wrapText="1"/>
    </xf>
    <xf numFmtId="1" fontId="8" fillId="2" borderId="46" xfId="0" applyNumberFormat="1" applyFont="1" applyFill="1" applyBorder="1"/>
    <xf numFmtId="1" fontId="8" fillId="2" borderId="8" xfId="0" applyNumberFormat="1" applyFont="1" applyFill="1" applyBorder="1"/>
    <xf numFmtId="1" fontId="8" fillId="2" borderId="65" xfId="0" applyNumberFormat="1" applyFont="1" applyFill="1" applyBorder="1"/>
    <xf numFmtId="1" fontId="8" fillId="0" borderId="46" xfId="0" applyNumberFormat="1" applyFont="1" applyBorder="1" applyAlignment="1">
      <alignment horizontal="right"/>
    </xf>
    <xf numFmtId="1" fontId="8" fillId="0" borderId="101" xfId="0" applyNumberFormat="1" applyFont="1" applyBorder="1" applyAlignment="1">
      <alignment horizontal="right"/>
    </xf>
    <xf numFmtId="1" fontId="8" fillId="2" borderId="58" xfId="0" applyNumberFormat="1" applyFont="1" applyFill="1" applyBorder="1"/>
    <xf numFmtId="1" fontId="8" fillId="2" borderId="132" xfId="0" applyNumberFormat="1" applyFont="1" applyFill="1" applyBorder="1"/>
    <xf numFmtId="1" fontId="8" fillId="0" borderId="21" xfId="0" applyNumberFormat="1" applyFont="1" applyBorder="1" applyAlignment="1">
      <alignment horizontal="left" vertical="center" wrapText="1"/>
    </xf>
    <xf numFmtId="1" fontId="8" fillId="0" borderId="21" xfId="0" applyNumberFormat="1" applyFont="1" applyBorder="1" applyAlignment="1">
      <alignment horizontal="right" vertical="center" wrapText="1"/>
    </xf>
    <xf numFmtId="1" fontId="8" fillId="0" borderId="21" xfId="0" applyNumberFormat="1" applyFont="1" applyBorder="1" applyAlignment="1">
      <alignment horizontal="right"/>
    </xf>
    <xf numFmtId="1" fontId="8" fillId="6" borderId="49" xfId="0" applyNumberFormat="1" applyFont="1" applyFill="1" applyBorder="1" applyAlignment="1" applyProtection="1">
      <alignment horizontal="right"/>
      <protection locked="0"/>
    </xf>
    <xf numFmtId="1" fontId="8" fillId="6" borderId="48" xfId="0" applyNumberFormat="1" applyFont="1" applyFill="1" applyBorder="1" applyAlignment="1" applyProtection="1">
      <alignment horizontal="right"/>
      <protection locked="0"/>
    </xf>
    <xf numFmtId="1" fontId="8" fillId="6" borderId="50" xfId="0" applyNumberFormat="1" applyFont="1" applyFill="1" applyBorder="1" applyAlignment="1" applyProtection="1">
      <alignment horizontal="right"/>
      <protection locked="0"/>
    </xf>
    <xf numFmtId="1" fontId="8" fillId="6" borderId="133" xfId="0" applyNumberFormat="1" applyFont="1" applyFill="1" applyBorder="1" applyAlignment="1" applyProtection="1">
      <alignment horizontal="right"/>
      <protection locked="0"/>
    </xf>
    <xf numFmtId="1" fontId="8" fillId="6" borderId="97" xfId="0" applyNumberFormat="1" applyFont="1" applyFill="1" applyBorder="1" applyAlignment="1" applyProtection="1">
      <alignment horizontal="right"/>
      <protection locked="0"/>
    </xf>
    <xf numFmtId="1" fontId="8" fillId="6" borderId="103" xfId="0" applyNumberFormat="1" applyFont="1" applyFill="1" applyBorder="1" applyAlignment="1" applyProtection="1">
      <alignment horizontal="right"/>
      <protection locked="0"/>
    </xf>
    <xf numFmtId="1" fontId="8" fillId="0" borderId="29" xfId="0" applyNumberFormat="1" applyFont="1" applyBorder="1" applyAlignment="1">
      <alignment horizontal="left" vertical="center" wrapText="1"/>
    </xf>
    <xf numFmtId="1" fontId="8" fillId="0" borderId="29" xfId="0" applyNumberFormat="1" applyFont="1" applyBorder="1" applyAlignment="1">
      <alignment horizontal="right" vertical="center" wrapText="1"/>
    </xf>
    <xf numFmtId="1" fontId="8" fillId="0" borderId="29" xfId="0" applyNumberFormat="1" applyFont="1" applyBorder="1" applyAlignment="1">
      <alignment horizontal="right"/>
    </xf>
    <xf numFmtId="1" fontId="8" fillId="6" borderId="32" xfId="0" applyNumberFormat="1" applyFont="1" applyFill="1" applyBorder="1" applyAlignment="1" applyProtection="1">
      <alignment horizontal="right"/>
      <protection locked="0"/>
    </xf>
    <xf numFmtId="1" fontId="8" fillId="6" borderId="53" xfId="0" applyNumberFormat="1" applyFont="1" applyFill="1" applyBorder="1" applyAlignment="1" applyProtection="1">
      <alignment horizontal="right"/>
      <protection locked="0"/>
    </xf>
    <xf numFmtId="1" fontId="8" fillId="6" borderId="33" xfId="0" applyNumberFormat="1" applyFont="1" applyFill="1" applyBorder="1" applyAlignment="1" applyProtection="1">
      <alignment horizontal="right"/>
      <protection locked="0"/>
    </xf>
    <xf numFmtId="1" fontId="8" fillId="6" borderId="134" xfId="0" applyNumberFormat="1" applyFont="1" applyFill="1" applyBorder="1" applyAlignment="1" applyProtection="1">
      <alignment horizontal="right"/>
      <protection locked="0"/>
    </xf>
    <xf numFmtId="1" fontId="8" fillId="6" borderId="34" xfId="0" applyNumberFormat="1" applyFont="1" applyFill="1" applyBorder="1" applyAlignment="1" applyProtection="1">
      <alignment horizontal="right"/>
      <protection locked="0"/>
    </xf>
    <xf numFmtId="1" fontId="8" fillId="6" borderId="135" xfId="0" applyNumberFormat="1" applyFont="1" applyFill="1" applyBorder="1" applyAlignment="1" applyProtection="1">
      <alignment horizontal="right"/>
      <protection locked="0"/>
    </xf>
    <xf numFmtId="1" fontId="8" fillId="6" borderId="60" xfId="0" applyNumberFormat="1" applyFont="1" applyFill="1" applyBorder="1" applyAlignment="1" applyProtection="1">
      <alignment horizontal="right"/>
      <protection locked="0"/>
    </xf>
    <xf numFmtId="1" fontId="8" fillId="6" borderId="62" xfId="0" applyNumberFormat="1" applyFont="1" applyFill="1" applyBorder="1" applyAlignment="1" applyProtection="1">
      <alignment horizontal="right"/>
      <protection locked="0"/>
    </xf>
    <xf numFmtId="1" fontId="8" fillId="6" borderId="63" xfId="0" applyNumberFormat="1" applyFont="1" applyFill="1" applyBorder="1" applyAlignment="1" applyProtection="1">
      <alignment horizontal="right"/>
      <protection locked="0"/>
    </xf>
    <xf numFmtId="1" fontId="8" fillId="6" borderId="136" xfId="0" applyNumberFormat="1" applyFont="1" applyFill="1" applyBorder="1" applyAlignment="1" applyProtection="1">
      <alignment horizontal="right"/>
      <protection locked="0"/>
    </xf>
    <xf numFmtId="1" fontId="8" fillId="6" borderId="129" xfId="0" applyNumberFormat="1" applyFont="1" applyFill="1" applyBorder="1" applyAlignment="1" applyProtection="1">
      <alignment horizontal="right"/>
      <protection locked="0"/>
    </xf>
    <xf numFmtId="1" fontId="8" fillId="6" borderId="137" xfId="0" applyNumberFormat="1" applyFont="1" applyFill="1" applyBorder="1" applyAlignment="1" applyProtection="1">
      <alignment horizontal="right"/>
      <protection locked="0"/>
    </xf>
    <xf numFmtId="1" fontId="8" fillId="0" borderId="15" xfId="0" applyNumberFormat="1" applyFont="1" applyBorder="1" applyAlignment="1">
      <alignment horizontal="lef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/>
    </xf>
    <xf numFmtId="1" fontId="8" fillId="6" borderId="39" xfId="0" applyNumberFormat="1" applyFont="1" applyFill="1" applyBorder="1" applyAlignment="1" applyProtection="1">
      <alignment horizontal="right"/>
      <protection locked="0"/>
    </xf>
    <xf numFmtId="1" fontId="8" fillId="6" borderId="42" xfId="0" applyNumberFormat="1" applyFont="1" applyFill="1" applyBorder="1" applyAlignment="1" applyProtection="1">
      <alignment horizontal="right"/>
      <protection locked="0"/>
    </xf>
    <xf numFmtId="1" fontId="8" fillId="6" borderId="113" xfId="0" applyNumberFormat="1" applyFont="1" applyFill="1" applyBorder="1" applyAlignment="1" applyProtection="1">
      <alignment horizontal="right"/>
      <protection locked="0"/>
    </xf>
    <xf numFmtId="1" fontId="8" fillId="6" borderId="43" xfId="0" applyNumberFormat="1" applyFont="1" applyFill="1" applyBorder="1" applyAlignment="1" applyProtection="1">
      <alignment horizontal="right"/>
      <protection locked="0"/>
    </xf>
    <xf numFmtId="1" fontId="8" fillId="6" borderId="138" xfId="0" applyNumberFormat="1" applyFont="1" applyFill="1" applyBorder="1" applyAlignment="1" applyProtection="1">
      <alignment horizontal="right"/>
      <protection locked="0"/>
    </xf>
    <xf numFmtId="1" fontId="2" fillId="9" borderId="0" xfId="0" applyNumberFormat="1" applyFont="1" applyFill="1"/>
    <xf numFmtId="1" fontId="2" fillId="9" borderId="0" xfId="0" applyNumberFormat="1" applyFont="1" applyFill="1" applyProtection="1">
      <protection locked="0"/>
    </xf>
    <xf numFmtId="1" fontId="4" fillId="6" borderId="21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4" fillId="0" borderId="12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1" fontId="8" fillId="0" borderId="130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46" xfId="0" applyNumberFormat="1" applyFont="1" applyBorder="1" applyAlignment="1">
      <alignment horizontal="center" vertical="center" wrapText="1"/>
    </xf>
    <xf numFmtId="1" fontId="8" fillId="0" borderId="10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101" xfId="0" applyNumberFormat="1" applyFont="1" applyFill="1" applyBorder="1" applyAlignment="1">
      <alignment horizontal="center" vertical="center"/>
    </xf>
    <xf numFmtId="1" fontId="8" fillId="0" borderId="110" xfId="0" applyNumberFormat="1" applyFont="1" applyBorder="1" applyAlignment="1">
      <alignment horizontal="center" vertical="center" wrapText="1"/>
    </xf>
    <xf numFmtId="1" fontId="8" fillId="0" borderId="130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46" xfId="0" applyNumberFormat="1" applyFont="1" applyBorder="1" applyAlignment="1">
      <alignment horizontal="center" vertical="center" wrapText="1"/>
    </xf>
    <xf numFmtId="1" fontId="8" fillId="0" borderId="65" xfId="0" applyNumberFormat="1" applyFont="1" applyBorder="1" applyAlignment="1">
      <alignment horizontal="center" vertical="center" wrapText="1"/>
    </xf>
    <xf numFmtId="1" fontId="8" fillId="0" borderId="101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1" fontId="4" fillId="0" borderId="67" xfId="0" quotePrefix="1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/>
    </xf>
    <xf numFmtId="1" fontId="13" fillId="2" borderId="8" xfId="0" applyNumberFormat="1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1" fontId="13" fillId="2" borderId="18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/>
    </xf>
    <xf numFmtId="1" fontId="4" fillId="2" borderId="59" xfId="0" applyNumberFormat="1" applyFont="1" applyFill="1" applyBorder="1" applyAlignment="1">
      <alignment horizontal="left" vertical="center" wrapText="1"/>
    </xf>
    <xf numFmtId="1" fontId="4" fillId="2" borderId="62" xfId="0" applyNumberFormat="1" applyFont="1" applyFill="1" applyBorder="1" applyAlignment="1">
      <alignment horizontal="left" vertical="center" wrapText="1"/>
    </xf>
    <xf numFmtId="1" fontId="4" fillId="2" borderId="55" xfId="0" applyNumberFormat="1" applyFont="1" applyFill="1" applyBorder="1" applyAlignment="1">
      <alignment horizontal="left" vertical="center" wrapText="1"/>
    </xf>
    <xf numFmtId="1" fontId="4" fillId="2" borderId="41" xfId="0" applyNumberFormat="1" applyFont="1" applyFill="1" applyBorder="1" applyAlignment="1">
      <alignment horizontal="left" vertical="center" wrapText="1"/>
    </xf>
    <xf numFmtId="1" fontId="4" fillId="0" borderId="56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2" borderId="57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56" xfId="0" applyNumberFormat="1" applyFont="1" applyFill="1" applyBorder="1" applyAlignment="1">
      <alignment horizontal="left" vertical="center" wrapText="1"/>
    </xf>
    <xf numFmtId="1" fontId="4" fillId="2" borderId="16" xfId="0" applyNumberFormat="1" applyFont="1" applyFill="1" applyBorder="1" applyAlignment="1">
      <alignment horizontal="left" vertical="center" wrapText="1"/>
    </xf>
    <xf numFmtId="1" fontId="4" fillId="2" borderId="67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38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left" vertical="center"/>
    </xf>
    <xf numFmtId="1" fontId="4" fillId="0" borderId="24" xfId="0" applyNumberFormat="1" applyFont="1" applyBorder="1" applyAlignment="1">
      <alignment horizontal="left" vertical="center"/>
    </xf>
    <xf numFmtId="1" fontId="4" fillId="0" borderId="54" xfId="0" applyNumberFormat="1" applyFont="1" applyBorder="1" applyAlignment="1">
      <alignment horizontal="left" vertical="center" wrapText="1"/>
    </xf>
    <xf numFmtId="1" fontId="4" fillId="0" borderId="53" xfId="0" applyNumberFormat="1" applyFont="1" applyBorder="1" applyAlignment="1">
      <alignment horizontal="left" vertical="center" wrapText="1"/>
    </xf>
    <xf numFmtId="1" fontId="4" fillId="0" borderId="55" xfId="0" applyNumberFormat="1" applyFont="1" applyBorder="1" applyAlignment="1">
      <alignment horizontal="left" vertical="center"/>
    </xf>
    <xf numFmtId="1" fontId="4" fillId="0" borderId="41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100" xfId="0" applyNumberFormat="1" applyFont="1" applyBorder="1" applyAlignment="1">
      <alignment horizontal="center" vertical="center"/>
    </xf>
    <xf numFmtId="1" fontId="13" fillId="2" borderId="101" xfId="0" applyNumberFormat="1" applyFont="1" applyFill="1" applyBorder="1" applyAlignment="1">
      <alignment horizontal="center"/>
    </xf>
    <xf numFmtId="1" fontId="4" fillId="0" borderId="57" xfId="0" applyNumberFormat="1" applyFont="1" applyBorder="1" applyAlignment="1">
      <alignment horizontal="left" vertical="center" wrapText="1"/>
    </xf>
    <xf numFmtId="1" fontId="4" fillId="0" borderId="24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99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55" xfId="0" applyNumberFormat="1" applyFont="1" applyBorder="1" applyAlignment="1">
      <alignment horizontal="left" vertical="center" wrapText="1"/>
    </xf>
    <xf numFmtId="1" fontId="4" fillId="0" borderId="41" xfId="0" applyNumberFormat="1" applyFont="1" applyBorder="1" applyAlignment="1">
      <alignment horizontal="left" vertical="center" wrapText="1"/>
    </xf>
    <xf numFmtId="1" fontId="4" fillId="0" borderId="6" xfId="0" quotePrefix="1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1" fontId="13" fillId="0" borderId="68" xfId="0" applyNumberFormat="1" applyFont="1" applyBorder="1" applyAlignment="1">
      <alignment horizontal="center" wrapText="1"/>
    </xf>
    <xf numFmtId="1" fontId="4" fillId="0" borderId="79" xfId="0" applyNumberFormat="1" applyFont="1" applyBorder="1" applyAlignment="1">
      <alignment horizontal="left" vertical="center"/>
    </xf>
    <xf numFmtId="1" fontId="4" fillId="0" borderId="80" xfId="0" applyNumberFormat="1" applyFont="1" applyBorder="1" applyAlignment="1">
      <alignment horizontal="left" vertical="center"/>
    </xf>
    <xf numFmtId="1" fontId="4" fillId="0" borderId="54" xfId="0" applyNumberFormat="1" applyFont="1" applyBorder="1" applyAlignment="1">
      <alignment horizontal="left" vertical="center"/>
    </xf>
    <xf numFmtId="1" fontId="4" fillId="0" borderId="53" xfId="0" applyNumberFormat="1" applyFont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3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JOSE\A&#209;O%202019\MATRICES%20REGISTRO%20REM%202019\V1.1\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1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1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19/REM%20SA.%20CORREGIDOS%20EL%2030.03.2020/116108A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abSelected="1" topLeftCell="A175" workbookViewId="0">
      <selection activeCell="A179" sqref="A179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1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1" ht="16.149999999999999" customHeight="1" x14ac:dyDescent="0.2">
      <c r="A4" s="1" t="str">
        <f>CONCATENATE("MES: ",[1]NOMBRE!B6," - ","( ",[1]NOMBRE!C6,[1]NOMBRE!D6," )")</f>
        <v>MES:  - (  )</v>
      </c>
    </row>
    <row r="5" spans="1:91" ht="16.149999999999999" customHeight="1" x14ac:dyDescent="0.2">
      <c r="A5" s="1" t="str">
        <f>CONCATENATE("AÑO: ",[1]NOMBRE!B7)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17" t="s">
        <v>34</v>
      </c>
      <c r="E11" s="18" t="s">
        <v>33</v>
      </c>
      <c r="F11" s="19" t="s">
        <v>34</v>
      </c>
      <c r="G11" s="18" t="s">
        <v>33</v>
      </c>
      <c r="H11" s="19" t="s">
        <v>34</v>
      </c>
      <c r="I11" s="18" t="s">
        <v>33</v>
      </c>
      <c r="J11" s="19" t="s">
        <v>34</v>
      </c>
      <c r="K11" s="18" t="s">
        <v>33</v>
      </c>
      <c r="L11" s="19" t="s">
        <v>34</v>
      </c>
      <c r="M11" s="18" t="s">
        <v>33</v>
      </c>
      <c r="N11" s="19" t="s">
        <v>34</v>
      </c>
      <c r="O11" s="18" t="s">
        <v>33</v>
      </c>
      <c r="P11" s="19" t="s">
        <v>34</v>
      </c>
      <c r="Q11" s="18" t="s">
        <v>33</v>
      </c>
      <c r="R11" s="19" t="s">
        <v>34</v>
      </c>
      <c r="S11" s="18" t="s">
        <v>33</v>
      </c>
      <c r="T11" s="19" t="s">
        <v>34</v>
      </c>
      <c r="U11" s="18" t="s">
        <v>33</v>
      </c>
      <c r="V11" s="19" t="s">
        <v>34</v>
      </c>
      <c r="W11" s="18" t="s">
        <v>33</v>
      </c>
      <c r="X11" s="19" t="s">
        <v>34</v>
      </c>
      <c r="Y11" s="18" t="s">
        <v>33</v>
      </c>
      <c r="Z11" s="19" t="s">
        <v>34</v>
      </c>
      <c r="AA11" s="18" t="s">
        <v>33</v>
      </c>
      <c r="AB11" s="19" t="s">
        <v>34</v>
      </c>
      <c r="AC11" s="18" t="s">
        <v>33</v>
      </c>
      <c r="AD11" s="19" t="s">
        <v>34</v>
      </c>
      <c r="AE11" s="18" t="s">
        <v>33</v>
      </c>
      <c r="AF11" s="19" t="s">
        <v>34</v>
      </c>
      <c r="AG11" s="20" t="s">
        <v>33</v>
      </c>
      <c r="AH11" s="21" t="s">
        <v>34</v>
      </c>
      <c r="AI11" s="18" t="s">
        <v>33</v>
      </c>
      <c r="AJ11" s="19" t="s">
        <v>34</v>
      </c>
      <c r="AK11" s="20" t="s">
        <v>33</v>
      </c>
      <c r="AL11" s="19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58976</v>
      </c>
      <c r="C12" s="24">
        <f t="shared" ref="C12:D14" si="0">SUM(E12+G12+I12+K12+M12+O12+Q12+S12+U12+W12+Y12+AA12+AC12+AE12+AG12+AI12+AK12)</f>
        <v>30051</v>
      </c>
      <c r="D12" s="25">
        <f t="shared" si="0"/>
        <v>28925</v>
      </c>
      <c r="E12" s="450">
        <f>SUM(ENERO:DICIEMBRE!E12)</f>
        <v>5704</v>
      </c>
      <c r="F12" s="450">
        <f>SUM(ENERO:DICIEMBRE!F12)</f>
        <v>4947</v>
      </c>
      <c r="G12" s="450">
        <f>SUM(ENERO:DICIEMBRE!G12)</f>
        <v>2726</v>
      </c>
      <c r="H12" s="450">
        <f>SUM(ENERO:DICIEMBRE!H12)</f>
        <v>2530</v>
      </c>
      <c r="I12" s="450">
        <f>SUM(ENERO:DICIEMBRE!I12)</f>
        <v>2275</v>
      </c>
      <c r="J12" s="450">
        <f>SUM(ENERO:DICIEMBRE!J12)</f>
        <v>2056</v>
      </c>
      <c r="K12" s="450">
        <f>SUM(ENERO:DICIEMBRE!K12)</f>
        <v>1509</v>
      </c>
      <c r="L12" s="450">
        <f>SUM(ENERO:DICIEMBRE!L12)</f>
        <v>1726</v>
      </c>
      <c r="M12" s="450">
        <f>SUM(ENERO:DICIEMBRE!M12)</f>
        <v>1338</v>
      </c>
      <c r="N12" s="450">
        <f>SUM(ENERO:DICIEMBRE!N12)</f>
        <v>1365</v>
      </c>
      <c r="O12" s="450">
        <f>SUM(ENERO:DICIEMBRE!O12)</f>
        <v>1474</v>
      </c>
      <c r="P12" s="450">
        <f>SUM(ENERO:DICIEMBRE!P12)</f>
        <v>1353</v>
      </c>
      <c r="Q12" s="450">
        <f>SUM(ENERO:DICIEMBRE!Q12)</f>
        <v>1421</v>
      </c>
      <c r="R12" s="450">
        <f>SUM(ENERO:DICIEMBRE!R12)</f>
        <v>1235</v>
      </c>
      <c r="S12" s="450">
        <f>SUM(ENERO:DICIEMBRE!S12)</f>
        <v>1249</v>
      </c>
      <c r="T12" s="450">
        <f>SUM(ENERO:DICIEMBRE!T12)</f>
        <v>1252</v>
      </c>
      <c r="U12" s="450">
        <f>SUM(ENERO:DICIEMBRE!U12)</f>
        <v>1221</v>
      </c>
      <c r="V12" s="450">
        <f>SUM(ENERO:DICIEMBRE!V12)</f>
        <v>1169</v>
      </c>
      <c r="W12" s="450">
        <f>SUM(ENERO:DICIEMBRE!W12)</f>
        <v>1210</v>
      </c>
      <c r="X12" s="450">
        <f>SUM(ENERO:DICIEMBRE!X12)</f>
        <v>1241</v>
      </c>
      <c r="Y12" s="450">
        <f>SUM(ENERO:DICIEMBRE!Y12)</f>
        <v>1415</v>
      </c>
      <c r="Z12" s="450">
        <f>SUM(ENERO:DICIEMBRE!Z12)</f>
        <v>1520</v>
      </c>
      <c r="AA12" s="450">
        <f>SUM(ENERO:DICIEMBRE!AA12)</f>
        <v>1469</v>
      </c>
      <c r="AB12" s="450">
        <f>SUM(ENERO:DICIEMBRE!AB12)</f>
        <v>1404</v>
      </c>
      <c r="AC12" s="450">
        <f>SUM(ENERO:DICIEMBRE!AC12)</f>
        <v>1411</v>
      </c>
      <c r="AD12" s="450">
        <f>SUM(ENERO:DICIEMBRE!AD12)</f>
        <v>1345</v>
      </c>
      <c r="AE12" s="450">
        <f>SUM(ENERO:DICIEMBRE!AE12)</f>
        <v>1371</v>
      </c>
      <c r="AF12" s="450">
        <f>SUM(ENERO:DICIEMBRE!AF12)</f>
        <v>1313</v>
      </c>
      <c r="AG12" s="450">
        <f>SUM(ENERO:DICIEMBRE!AG12)</f>
        <v>1322</v>
      </c>
      <c r="AH12" s="450">
        <f>SUM(ENERO:DICIEMBRE!AH12)</f>
        <v>1210</v>
      </c>
      <c r="AI12" s="450">
        <f>SUM(ENERO:DICIEMBRE!AI12)</f>
        <v>1189</v>
      </c>
      <c r="AJ12" s="450">
        <f>SUM(ENERO:DICIEMBRE!AJ12)</f>
        <v>1134</v>
      </c>
      <c r="AK12" s="450">
        <f>SUM(ENERO:DICIEMBRE!AK12)</f>
        <v>1747</v>
      </c>
      <c r="AL12" s="450">
        <f>SUM(ENERO:DICIEMBRE!AL12)</f>
        <v>2125</v>
      </c>
      <c r="AM12" s="450">
        <f>SUM(ENERO:DICIEMBRE!AM12)</f>
        <v>56352</v>
      </c>
      <c r="AN12" s="450">
        <f>SUM(ENERO:DICIEMBRE!AN12)</f>
        <v>907</v>
      </c>
      <c r="AO12" s="450">
        <f>SUM(ENERO:DICIEMBRE!AO12)</f>
        <v>0</v>
      </c>
      <c r="AP12" s="450">
        <f>SUM(ENERO:DICIEMBRE!AP12)</f>
        <v>2804</v>
      </c>
      <c r="AQ12" s="450">
        <f>SUM(ENERO:DICIEMBRE!AQ12)</f>
        <v>5525</v>
      </c>
      <c r="AR12" s="450">
        <f>SUM(ENERO:DICIEMBRE!AR12)</f>
        <v>1809</v>
      </c>
      <c r="AS12" s="450">
        <f>SUM(ENERO:DICIEMBRE!AS12)</f>
        <v>68843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5034</v>
      </c>
      <c r="C13" s="37">
        <f t="shared" si="0"/>
        <v>0</v>
      </c>
      <c r="D13" s="38">
        <f t="shared" si="0"/>
        <v>5034</v>
      </c>
      <c r="E13" s="450">
        <f>SUM(ENERO:DICIEMBRE!E13)</f>
        <v>0</v>
      </c>
      <c r="F13" s="450">
        <f>SUM(ENERO:DICIEMBRE!F13)</f>
        <v>1</v>
      </c>
      <c r="G13" s="450">
        <f>SUM(ENERO:DICIEMBRE!G13)</f>
        <v>0</v>
      </c>
      <c r="H13" s="450">
        <f>SUM(ENERO:DICIEMBRE!H13)</f>
        <v>0</v>
      </c>
      <c r="I13" s="450">
        <f>SUM(ENERO:DICIEMBRE!I13)</f>
        <v>0</v>
      </c>
      <c r="J13" s="450">
        <f>SUM(ENERO:DICIEMBRE!J13)</f>
        <v>25</v>
      </c>
      <c r="K13" s="450">
        <f>SUM(ENERO:DICIEMBRE!K13)</f>
        <v>0</v>
      </c>
      <c r="L13" s="450">
        <f>SUM(ENERO:DICIEMBRE!L13)</f>
        <v>484</v>
      </c>
      <c r="M13" s="450">
        <f>SUM(ENERO:DICIEMBRE!M13)</f>
        <v>0</v>
      </c>
      <c r="N13" s="450">
        <f>SUM(ENERO:DICIEMBRE!N13)</f>
        <v>1082</v>
      </c>
      <c r="O13" s="450">
        <f>SUM(ENERO:DICIEMBRE!O13)</f>
        <v>0</v>
      </c>
      <c r="P13" s="450">
        <f>SUM(ENERO:DICIEMBRE!P13)</f>
        <v>1251</v>
      </c>
      <c r="Q13" s="450">
        <f>SUM(ENERO:DICIEMBRE!Q13)</f>
        <v>0</v>
      </c>
      <c r="R13" s="450">
        <f>SUM(ENERO:DICIEMBRE!R13)</f>
        <v>853</v>
      </c>
      <c r="S13" s="450">
        <f>SUM(ENERO:DICIEMBRE!S13)</f>
        <v>0</v>
      </c>
      <c r="T13" s="450">
        <f>SUM(ENERO:DICIEMBRE!T13)</f>
        <v>627</v>
      </c>
      <c r="U13" s="450">
        <f>SUM(ENERO:DICIEMBRE!U13)</f>
        <v>0</v>
      </c>
      <c r="V13" s="450">
        <f>SUM(ENERO:DICIEMBRE!V13)</f>
        <v>335</v>
      </c>
      <c r="W13" s="450">
        <f>SUM(ENERO:DICIEMBRE!W13)</f>
        <v>0</v>
      </c>
      <c r="X13" s="450">
        <f>SUM(ENERO:DICIEMBRE!X13)</f>
        <v>173</v>
      </c>
      <c r="Y13" s="450">
        <f>SUM(ENERO:DICIEMBRE!Y13)</f>
        <v>0</v>
      </c>
      <c r="Z13" s="450">
        <f>SUM(ENERO:DICIEMBRE!Z13)</f>
        <v>97</v>
      </c>
      <c r="AA13" s="450">
        <f>SUM(ENERO:DICIEMBRE!AA13)</f>
        <v>0</v>
      </c>
      <c r="AB13" s="450">
        <f>SUM(ENERO:DICIEMBRE!AB13)</f>
        <v>29</v>
      </c>
      <c r="AC13" s="450">
        <f>SUM(ENERO:DICIEMBRE!AC13)</f>
        <v>0</v>
      </c>
      <c r="AD13" s="450">
        <f>SUM(ENERO:DICIEMBRE!AD13)</f>
        <v>21</v>
      </c>
      <c r="AE13" s="450">
        <f>SUM(ENERO:DICIEMBRE!AE13)</f>
        <v>0</v>
      </c>
      <c r="AF13" s="450">
        <f>SUM(ENERO:DICIEMBRE!AF13)</f>
        <v>21</v>
      </c>
      <c r="AG13" s="450">
        <f>SUM(ENERO:DICIEMBRE!AG13)</f>
        <v>0</v>
      </c>
      <c r="AH13" s="450">
        <f>SUM(ENERO:DICIEMBRE!AH13)</f>
        <v>18</v>
      </c>
      <c r="AI13" s="450">
        <f>SUM(ENERO:DICIEMBRE!AI13)</f>
        <v>0</v>
      </c>
      <c r="AJ13" s="450">
        <f>SUM(ENERO:DICIEMBRE!AJ13)</f>
        <v>6</v>
      </c>
      <c r="AK13" s="450">
        <f>SUM(ENERO:DICIEMBRE!AK13)</f>
        <v>0</v>
      </c>
      <c r="AL13" s="450">
        <f>SUM(ENERO:DICIEMBRE!AL13)</f>
        <v>11</v>
      </c>
      <c r="AM13" s="450">
        <f>SUM(ENERO:DICIEMBRE!AM13)</f>
        <v>4908</v>
      </c>
      <c r="AN13" s="450">
        <f>SUM(ENERO:DICIEMBRE!AN13)</f>
        <v>83</v>
      </c>
      <c r="AO13" s="450">
        <f>SUM(ENERO:DICIEMBRE!AO13)</f>
        <v>0</v>
      </c>
      <c r="AP13" s="450">
        <f>SUM(ENERO:DICIEMBRE!AP13)</f>
        <v>58</v>
      </c>
      <c r="AQ13" s="450">
        <f>SUM(ENERO:DICIEMBRE!AQ13)</f>
        <v>418</v>
      </c>
      <c r="AR13" s="450">
        <f>SUM(ENERO:DICIEMBRE!AR13)</f>
        <v>45</v>
      </c>
      <c r="AS13" s="450">
        <f>SUM(ENERO:DICIEMBRE!AS13)</f>
        <v>8286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2603</v>
      </c>
      <c r="C14" s="49">
        <f t="shared" si="0"/>
        <v>0</v>
      </c>
      <c r="D14" s="50">
        <f t="shared" si="0"/>
        <v>2603</v>
      </c>
      <c r="E14" s="450">
        <f>SUM(ENERO:DICIEMBRE!E14)</f>
        <v>0</v>
      </c>
      <c r="F14" s="450">
        <f>SUM(ENERO:DICIEMBRE!F14)</f>
        <v>0</v>
      </c>
      <c r="G14" s="450">
        <f>SUM(ENERO:DICIEMBRE!G14)</f>
        <v>0</v>
      </c>
      <c r="H14" s="450">
        <f>SUM(ENERO:DICIEMBRE!H14)</f>
        <v>0</v>
      </c>
      <c r="I14" s="450">
        <f>SUM(ENERO:DICIEMBRE!I14)</f>
        <v>0</v>
      </c>
      <c r="J14" s="450">
        <f>SUM(ENERO:DICIEMBRE!J14)</f>
        <v>7</v>
      </c>
      <c r="K14" s="450">
        <f>SUM(ENERO:DICIEMBRE!K14)</f>
        <v>0</v>
      </c>
      <c r="L14" s="450">
        <f>SUM(ENERO:DICIEMBRE!L14)</f>
        <v>232</v>
      </c>
      <c r="M14" s="450">
        <f>SUM(ENERO:DICIEMBRE!M14)</f>
        <v>0</v>
      </c>
      <c r="N14" s="450">
        <f>SUM(ENERO:DICIEMBRE!N14)</f>
        <v>512</v>
      </c>
      <c r="O14" s="450">
        <f>SUM(ENERO:DICIEMBRE!O14)</f>
        <v>0</v>
      </c>
      <c r="P14" s="450">
        <f>SUM(ENERO:DICIEMBRE!P14)</f>
        <v>581</v>
      </c>
      <c r="Q14" s="450">
        <f>SUM(ENERO:DICIEMBRE!Q14)</f>
        <v>0</v>
      </c>
      <c r="R14" s="450">
        <f>SUM(ENERO:DICIEMBRE!R14)</f>
        <v>496</v>
      </c>
      <c r="S14" s="450">
        <f>SUM(ENERO:DICIEMBRE!S14)</f>
        <v>0</v>
      </c>
      <c r="T14" s="450">
        <f>SUM(ENERO:DICIEMBRE!T14)</f>
        <v>346</v>
      </c>
      <c r="U14" s="450">
        <f>SUM(ENERO:DICIEMBRE!U14)</f>
        <v>0</v>
      </c>
      <c r="V14" s="450">
        <f>SUM(ENERO:DICIEMBRE!V14)</f>
        <v>165</v>
      </c>
      <c r="W14" s="450">
        <f>SUM(ENERO:DICIEMBRE!W14)</f>
        <v>0</v>
      </c>
      <c r="X14" s="450">
        <f>SUM(ENERO:DICIEMBRE!X14)</f>
        <v>89</v>
      </c>
      <c r="Y14" s="450">
        <f>SUM(ENERO:DICIEMBRE!Y14)</f>
        <v>0</v>
      </c>
      <c r="Z14" s="450">
        <f>SUM(ENERO:DICIEMBRE!Z14)</f>
        <v>60</v>
      </c>
      <c r="AA14" s="450">
        <f>SUM(ENERO:DICIEMBRE!AA14)</f>
        <v>0</v>
      </c>
      <c r="AB14" s="450">
        <f>SUM(ENERO:DICIEMBRE!AB14)</f>
        <v>31</v>
      </c>
      <c r="AC14" s="450">
        <f>SUM(ENERO:DICIEMBRE!AC14)</f>
        <v>0</v>
      </c>
      <c r="AD14" s="450">
        <f>SUM(ENERO:DICIEMBRE!AD14)</f>
        <v>29</v>
      </c>
      <c r="AE14" s="450">
        <f>SUM(ENERO:DICIEMBRE!AE14)</f>
        <v>0</v>
      </c>
      <c r="AF14" s="450">
        <f>SUM(ENERO:DICIEMBRE!AF14)</f>
        <v>13</v>
      </c>
      <c r="AG14" s="450">
        <f>SUM(ENERO:DICIEMBRE!AG14)</f>
        <v>0</v>
      </c>
      <c r="AH14" s="450">
        <f>SUM(ENERO:DICIEMBRE!AH14)</f>
        <v>22</v>
      </c>
      <c r="AI14" s="450">
        <f>SUM(ENERO:DICIEMBRE!AI14)</f>
        <v>0</v>
      </c>
      <c r="AJ14" s="450">
        <f>SUM(ENERO:DICIEMBRE!AJ14)</f>
        <v>14</v>
      </c>
      <c r="AK14" s="450">
        <f>SUM(ENERO:DICIEMBRE!AK14)</f>
        <v>0</v>
      </c>
      <c r="AL14" s="450">
        <f>SUM(ENERO:DICIEMBRE!AL14)</f>
        <v>6</v>
      </c>
      <c r="AM14" s="450">
        <f>SUM(ENERO:DICIEMBRE!AM14)</f>
        <v>2545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65" t="s">
        <v>34</v>
      </c>
      <c r="E18" s="66" t="s">
        <v>40</v>
      </c>
      <c r="F18" s="65" t="s">
        <v>34</v>
      </c>
      <c r="G18" s="66" t="s">
        <v>40</v>
      </c>
      <c r="H18" s="65" t="s">
        <v>34</v>
      </c>
      <c r="I18" s="66" t="s">
        <v>40</v>
      </c>
      <c r="J18" s="65" t="s">
        <v>34</v>
      </c>
      <c r="K18" s="66" t="s">
        <v>40</v>
      </c>
      <c r="L18" s="65" t="s">
        <v>34</v>
      </c>
      <c r="M18" s="66" t="s">
        <v>40</v>
      </c>
      <c r="N18" s="65" t="s">
        <v>34</v>
      </c>
      <c r="O18" s="66" t="s">
        <v>40</v>
      </c>
      <c r="P18" s="65" t="s">
        <v>34</v>
      </c>
      <c r="Q18" s="66" t="s">
        <v>40</v>
      </c>
      <c r="R18" s="65" t="s">
        <v>34</v>
      </c>
      <c r="S18" s="66" t="s">
        <v>40</v>
      </c>
      <c r="T18" s="65" t="s">
        <v>34</v>
      </c>
      <c r="U18" s="66" t="s">
        <v>40</v>
      </c>
      <c r="V18" s="65" t="s">
        <v>34</v>
      </c>
      <c r="W18" s="66" t="s">
        <v>40</v>
      </c>
      <c r="X18" s="65" t="s">
        <v>34</v>
      </c>
      <c r="Y18" s="66" t="s">
        <v>40</v>
      </c>
      <c r="Z18" s="65" t="s">
        <v>34</v>
      </c>
      <c r="AA18" s="66" t="s">
        <v>40</v>
      </c>
      <c r="AB18" s="65" t="s">
        <v>34</v>
      </c>
      <c r="AC18" s="66" t="s">
        <v>40</v>
      </c>
      <c r="AD18" s="65" t="s">
        <v>34</v>
      </c>
      <c r="AE18" s="66" t="s">
        <v>40</v>
      </c>
      <c r="AF18" s="65" t="s">
        <v>34</v>
      </c>
      <c r="AG18" s="66" t="s">
        <v>40</v>
      </c>
      <c r="AH18" s="65" t="s">
        <v>34</v>
      </c>
      <c r="AI18" s="66" t="s">
        <v>40</v>
      </c>
      <c r="AJ18" s="65" t="s">
        <v>34</v>
      </c>
      <c r="AK18" s="66" t="s">
        <v>40</v>
      </c>
      <c r="AL18" s="65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86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17" t="s">
        <v>34</v>
      </c>
      <c r="E26" s="89" t="s">
        <v>40</v>
      </c>
      <c r="F26" s="19" t="s">
        <v>34</v>
      </c>
      <c r="G26" s="89" t="s">
        <v>40</v>
      </c>
      <c r="H26" s="19" t="s">
        <v>34</v>
      </c>
      <c r="I26" s="89" t="s">
        <v>40</v>
      </c>
      <c r="J26" s="19" t="s">
        <v>34</v>
      </c>
      <c r="K26" s="89" t="s">
        <v>40</v>
      </c>
      <c r="L26" s="19" t="s">
        <v>34</v>
      </c>
      <c r="M26" s="89" t="s">
        <v>40</v>
      </c>
      <c r="N26" s="19" t="s">
        <v>34</v>
      </c>
      <c r="O26" s="89" t="s">
        <v>40</v>
      </c>
      <c r="P26" s="19" t="s">
        <v>34</v>
      </c>
      <c r="Q26" s="89" t="s">
        <v>40</v>
      </c>
      <c r="R26" s="19" t="s">
        <v>34</v>
      </c>
      <c r="S26" s="89" t="s">
        <v>40</v>
      </c>
      <c r="T26" s="19" t="s">
        <v>34</v>
      </c>
      <c r="U26" s="89" t="s">
        <v>40</v>
      </c>
      <c r="V26" s="19" t="s">
        <v>34</v>
      </c>
      <c r="W26" s="89" t="s">
        <v>40</v>
      </c>
      <c r="X26" s="19" t="s">
        <v>34</v>
      </c>
      <c r="Y26" s="89" t="s">
        <v>40</v>
      </c>
      <c r="Z26" s="19" t="s">
        <v>34</v>
      </c>
      <c r="AA26" s="89" t="s">
        <v>40</v>
      </c>
      <c r="AB26" s="19" t="s">
        <v>34</v>
      </c>
      <c r="AC26" s="89" t="s">
        <v>40</v>
      </c>
      <c r="AD26" s="19" t="s">
        <v>34</v>
      </c>
      <c r="AE26" s="89" t="s">
        <v>40</v>
      </c>
      <c r="AF26" s="19" t="s">
        <v>34</v>
      </c>
      <c r="AG26" s="89" t="s">
        <v>40</v>
      </c>
      <c r="AH26" s="19" t="s">
        <v>34</v>
      </c>
      <c r="AI26" s="89" t="s">
        <v>40</v>
      </c>
      <c r="AJ26" s="19" t="s">
        <v>34</v>
      </c>
      <c r="AK26" s="89" t="s">
        <v>40</v>
      </c>
      <c r="AL26" s="19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86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17" t="s">
        <v>34</v>
      </c>
      <c r="E36" s="96" t="s">
        <v>40</v>
      </c>
      <c r="F36" s="65" t="s">
        <v>34</v>
      </c>
      <c r="G36" s="96" t="s">
        <v>40</v>
      </c>
      <c r="H36" s="65" t="s">
        <v>34</v>
      </c>
      <c r="I36" s="96" t="s">
        <v>40</v>
      </c>
      <c r="J36" s="65" t="s">
        <v>34</v>
      </c>
      <c r="K36" s="96" t="s">
        <v>40</v>
      </c>
      <c r="L36" s="65" t="s">
        <v>34</v>
      </c>
      <c r="M36" s="96" t="s">
        <v>40</v>
      </c>
      <c r="N36" s="65" t="s">
        <v>34</v>
      </c>
      <c r="O36" s="96" t="s">
        <v>40</v>
      </c>
      <c r="P36" s="65" t="s">
        <v>34</v>
      </c>
      <c r="Q36" s="96" t="s">
        <v>40</v>
      </c>
      <c r="R36" s="65" t="s">
        <v>34</v>
      </c>
      <c r="S36" s="96" t="s">
        <v>40</v>
      </c>
      <c r="T36" s="65" t="s">
        <v>34</v>
      </c>
      <c r="U36" s="96" t="s">
        <v>40</v>
      </c>
      <c r="V36" s="65" t="s">
        <v>34</v>
      </c>
      <c r="W36" s="96" t="s">
        <v>40</v>
      </c>
      <c r="X36" s="65" t="s">
        <v>34</v>
      </c>
      <c r="Y36" s="96" t="s">
        <v>40</v>
      </c>
      <c r="Z36" s="65" t="s">
        <v>34</v>
      </c>
      <c r="AA36" s="96" t="s">
        <v>40</v>
      </c>
      <c r="AB36" s="65" t="s">
        <v>34</v>
      </c>
      <c r="AC36" s="96" t="s">
        <v>40</v>
      </c>
      <c r="AD36" s="65" t="s">
        <v>34</v>
      </c>
      <c r="AE36" s="96" t="s">
        <v>40</v>
      </c>
      <c r="AF36" s="65" t="s">
        <v>34</v>
      </c>
      <c r="AG36" s="96" t="s">
        <v>40</v>
      </c>
      <c r="AH36" s="65" t="s">
        <v>34</v>
      </c>
      <c r="AI36" s="96" t="s">
        <v>40</v>
      </c>
      <c r="AJ36" s="65" t="s">
        <v>34</v>
      </c>
      <c r="AK36" s="96" t="s">
        <v>40</v>
      </c>
      <c r="AL36" s="65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86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17" t="s">
        <v>34</v>
      </c>
      <c r="E46" s="89" t="s">
        <v>40</v>
      </c>
      <c r="F46" s="19" t="s">
        <v>34</v>
      </c>
      <c r="G46" s="89" t="s">
        <v>40</v>
      </c>
      <c r="H46" s="19" t="s">
        <v>34</v>
      </c>
      <c r="I46" s="89" t="s">
        <v>40</v>
      </c>
      <c r="J46" s="19" t="s">
        <v>34</v>
      </c>
      <c r="K46" s="89" t="s">
        <v>40</v>
      </c>
      <c r="L46" s="19" t="s">
        <v>34</v>
      </c>
      <c r="M46" s="89" t="s">
        <v>40</v>
      </c>
      <c r="N46" s="19" t="s">
        <v>34</v>
      </c>
      <c r="O46" s="89" t="s">
        <v>40</v>
      </c>
      <c r="P46" s="19" t="s">
        <v>34</v>
      </c>
      <c r="Q46" s="89" t="s">
        <v>40</v>
      </c>
      <c r="R46" s="19" t="s">
        <v>34</v>
      </c>
      <c r="S46" s="89" t="s">
        <v>40</v>
      </c>
      <c r="T46" s="19" t="s">
        <v>34</v>
      </c>
      <c r="U46" s="89" t="s">
        <v>40</v>
      </c>
      <c r="V46" s="19" t="s">
        <v>34</v>
      </c>
      <c r="W46" s="89" t="s">
        <v>40</v>
      </c>
      <c r="X46" s="19" t="s">
        <v>34</v>
      </c>
      <c r="Y46" s="89" t="s">
        <v>40</v>
      </c>
      <c r="Z46" s="19" t="s">
        <v>34</v>
      </c>
      <c r="AA46" s="89" t="s">
        <v>40</v>
      </c>
      <c r="AB46" s="19" t="s">
        <v>34</v>
      </c>
      <c r="AC46" s="89" t="s">
        <v>40</v>
      </c>
      <c r="AD46" s="19" t="s">
        <v>34</v>
      </c>
      <c r="AE46" s="89" t="s">
        <v>40</v>
      </c>
      <c r="AF46" s="19" t="s">
        <v>34</v>
      </c>
      <c r="AG46" s="89" t="s">
        <v>40</v>
      </c>
      <c r="AH46" s="19" t="s">
        <v>34</v>
      </c>
      <c r="AI46" s="89" t="s">
        <v>40</v>
      </c>
      <c r="AJ46" s="19" t="s">
        <v>34</v>
      </c>
      <c r="AK46" s="89" t="s">
        <v>40</v>
      </c>
      <c r="AL46" s="19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18" t="s">
        <v>32</v>
      </c>
      <c r="C56" s="104" t="s">
        <v>33</v>
      </c>
      <c r="D56" s="65" t="s">
        <v>34</v>
      </c>
      <c r="E56" s="66" t="s">
        <v>33</v>
      </c>
      <c r="F56" s="65" t="s">
        <v>34</v>
      </c>
      <c r="G56" s="66" t="s">
        <v>33</v>
      </c>
      <c r="H56" s="65" t="s">
        <v>34</v>
      </c>
      <c r="I56" s="66" t="s">
        <v>33</v>
      </c>
      <c r="J56" s="65" t="s">
        <v>34</v>
      </c>
      <c r="K56" s="66" t="s">
        <v>33</v>
      </c>
      <c r="L56" s="65" t="s">
        <v>34</v>
      </c>
      <c r="M56" s="66" t="s">
        <v>33</v>
      </c>
      <c r="N56" s="65" t="s">
        <v>34</v>
      </c>
      <c r="O56" s="66" t="s">
        <v>33</v>
      </c>
      <c r="P56" s="65" t="s">
        <v>34</v>
      </c>
      <c r="Q56" s="66" t="s">
        <v>33</v>
      </c>
      <c r="R56" s="65" t="s">
        <v>34</v>
      </c>
      <c r="S56" s="66" t="s">
        <v>33</v>
      </c>
      <c r="T56" s="65" t="s">
        <v>34</v>
      </c>
      <c r="U56" s="66" t="s">
        <v>33</v>
      </c>
      <c r="V56" s="105" t="s">
        <v>34</v>
      </c>
      <c r="W56" s="66" t="s">
        <v>33</v>
      </c>
      <c r="X56" s="65" t="s">
        <v>34</v>
      </c>
      <c r="Y56" s="66" t="s">
        <v>33</v>
      </c>
      <c r="Z56" s="65" t="s">
        <v>34</v>
      </c>
      <c r="AA56" s="66" t="s">
        <v>33</v>
      </c>
      <c r="AB56" s="65" t="s">
        <v>34</v>
      </c>
      <c r="AC56" s="66" t="s">
        <v>33</v>
      </c>
      <c r="AD56" s="65" t="s">
        <v>34</v>
      </c>
      <c r="AE56" s="66" t="s">
        <v>33</v>
      </c>
      <c r="AF56" s="65" t="s">
        <v>34</v>
      </c>
      <c r="AG56" s="66" t="s">
        <v>33</v>
      </c>
      <c r="AH56" s="65" t="s">
        <v>34</v>
      </c>
      <c r="AI56" s="66" t="s">
        <v>33</v>
      </c>
      <c r="AJ56" s="65" t="s">
        <v>34</v>
      </c>
      <c r="AK56" s="66" t="s">
        <v>33</v>
      </c>
      <c r="AL56" s="65" t="s">
        <v>34</v>
      </c>
      <c r="AM56" s="106" t="s">
        <v>55</v>
      </c>
      <c r="AN56" s="107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345</v>
      </c>
      <c r="C57" s="92">
        <f t="shared" ref="C57:D62" si="9">SUM(E57+G57+I57+K57+M57+O57+Q57+S57+U57+W57+Y57+AA57+AC57+AE57+AG57+AI57+AK57)</f>
        <v>210</v>
      </c>
      <c r="D57" s="25">
        <f t="shared" si="9"/>
        <v>135</v>
      </c>
      <c r="E57" s="450">
        <f>SUM(ENERO:DICIEMBRE!E57)</f>
        <v>10</v>
      </c>
      <c r="F57" s="450">
        <f>SUM(ENERO:DICIEMBRE!F57)</f>
        <v>4</v>
      </c>
      <c r="G57" s="450">
        <f>SUM(ENERO:DICIEMBRE!G57)</f>
        <v>4</v>
      </c>
      <c r="H57" s="450">
        <f>SUM(ENERO:DICIEMBRE!H57)</f>
        <v>2</v>
      </c>
      <c r="I57" s="450">
        <f>SUM(ENERO:DICIEMBRE!I57)</f>
        <v>1</v>
      </c>
      <c r="J57" s="450">
        <f>SUM(ENERO:DICIEMBRE!J57)</f>
        <v>0</v>
      </c>
      <c r="K57" s="450">
        <f>SUM(ENERO:DICIEMBRE!K57)</f>
        <v>4</v>
      </c>
      <c r="L57" s="450">
        <f>SUM(ENERO:DICIEMBRE!L57)</f>
        <v>1</v>
      </c>
      <c r="M57" s="450">
        <f>SUM(ENERO:DICIEMBRE!M57)</f>
        <v>7</v>
      </c>
      <c r="N57" s="450">
        <f>SUM(ENERO:DICIEMBRE!N57)</f>
        <v>3</v>
      </c>
      <c r="O57" s="450">
        <f>SUM(ENERO:DICIEMBRE!O57)</f>
        <v>7</v>
      </c>
      <c r="P57" s="450">
        <f>SUM(ENERO:DICIEMBRE!P57)</f>
        <v>6</v>
      </c>
      <c r="Q57" s="450">
        <f>SUM(ENERO:DICIEMBRE!Q57)</f>
        <v>9</v>
      </c>
      <c r="R57" s="450">
        <f>SUM(ENERO:DICIEMBRE!R57)</f>
        <v>2</v>
      </c>
      <c r="S57" s="450">
        <f>SUM(ENERO:DICIEMBRE!S57)</f>
        <v>9</v>
      </c>
      <c r="T57" s="450">
        <f>SUM(ENERO:DICIEMBRE!T57)</f>
        <v>3</v>
      </c>
      <c r="U57" s="450">
        <f>SUM(ENERO:DICIEMBRE!U57)</f>
        <v>7</v>
      </c>
      <c r="V57" s="450">
        <f>SUM(ENERO:DICIEMBRE!V57)</f>
        <v>2</v>
      </c>
      <c r="W57" s="450">
        <f>SUM(ENERO:DICIEMBRE!W57)</f>
        <v>14</v>
      </c>
      <c r="X57" s="450">
        <f>SUM(ENERO:DICIEMBRE!X57)</f>
        <v>6</v>
      </c>
      <c r="Y57" s="450">
        <f>SUM(ENERO:DICIEMBRE!Y57)</f>
        <v>22</v>
      </c>
      <c r="Z57" s="450">
        <f>SUM(ENERO:DICIEMBRE!Z57)</f>
        <v>7</v>
      </c>
      <c r="AA57" s="450">
        <f>SUM(ENERO:DICIEMBRE!AA57)</f>
        <v>14</v>
      </c>
      <c r="AB57" s="450">
        <f>SUM(ENERO:DICIEMBRE!AB57)</f>
        <v>8</v>
      </c>
      <c r="AC57" s="450">
        <f>SUM(ENERO:DICIEMBRE!AC57)</f>
        <v>13</v>
      </c>
      <c r="AD57" s="450">
        <f>SUM(ENERO:DICIEMBRE!AD57)</f>
        <v>20</v>
      </c>
      <c r="AE57" s="450">
        <f>SUM(ENERO:DICIEMBRE!AE57)</f>
        <v>20</v>
      </c>
      <c r="AF57" s="450">
        <f>SUM(ENERO:DICIEMBRE!AF57)</f>
        <v>14</v>
      </c>
      <c r="AG57" s="450">
        <f>SUM(ENERO:DICIEMBRE!AG57)</f>
        <v>20</v>
      </c>
      <c r="AH57" s="450">
        <f>SUM(ENERO:DICIEMBRE!AH57)</f>
        <v>17</v>
      </c>
      <c r="AI57" s="450">
        <f>SUM(ENERO:DICIEMBRE!AI57)</f>
        <v>13</v>
      </c>
      <c r="AJ57" s="450">
        <f>SUM(ENERO:DICIEMBRE!AJ57)</f>
        <v>19</v>
      </c>
      <c r="AK57" s="450">
        <f>SUM(ENERO:DICIEMBRE!AK57)</f>
        <v>36</v>
      </c>
      <c r="AL57" s="450">
        <f>SUM(ENERO:DICIEMBRE!AL57)</f>
        <v>21</v>
      </c>
      <c r="AM57" s="450">
        <f>SUM(ENERO:DICIEMBRE!AM57)</f>
        <v>0</v>
      </c>
      <c r="AN57" s="450">
        <f>SUM(ENERO:DICIEMBRE!AN57)</f>
        <v>345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6506</v>
      </c>
      <c r="C58" s="69">
        <f t="shared" si="9"/>
        <v>3647</v>
      </c>
      <c r="D58" s="77">
        <f t="shared" si="9"/>
        <v>2859</v>
      </c>
      <c r="E58" s="450">
        <f>SUM(ENERO:DICIEMBRE!E58)</f>
        <v>455</v>
      </c>
      <c r="F58" s="450">
        <f>SUM(ENERO:DICIEMBRE!F58)</f>
        <v>426</v>
      </c>
      <c r="G58" s="450">
        <f>SUM(ENERO:DICIEMBRE!G58)</f>
        <v>130</v>
      </c>
      <c r="H58" s="450">
        <f>SUM(ENERO:DICIEMBRE!H58)</f>
        <v>123</v>
      </c>
      <c r="I58" s="450">
        <f>SUM(ENERO:DICIEMBRE!I58)</f>
        <v>94</v>
      </c>
      <c r="J58" s="450">
        <f>SUM(ENERO:DICIEMBRE!J58)</f>
        <v>106</v>
      </c>
      <c r="K58" s="450">
        <f>SUM(ENERO:DICIEMBRE!K58)</f>
        <v>102</v>
      </c>
      <c r="L58" s="450">
        <f>SUM(ENERO:DICIEMBRE!L58)</f>
        <v>130</v>
      </c>
      <c r="M58" s="450">
        <f>SUM(ENERO:DICIEMBRE!M58)</f>
        <v>173</v>
      </c>
      <c r="N58" s="450">
        <f>SUM(ENERO:DICIEMBRE!N58)</f>
        <v>97</v>
      </c>
      <c r="O58" s="450">
        <f>SUM(ENERO:DICIEMBRE!O58)</f>
        <v>200</v>
      </c>
      <c r="P58" s="450">
        <f>SUM(ENERO:DICIEMBRE!P58)</f>
        <v>106</v>
      </c>
      <c r="Q58" s="450">
        <f>SUM(ENERO:DICIEMBRE!Q58)</f>
        <v>199</v>
      </c>
      <c r="R58" s="450">
        <f>SUM(ENERO:DICIEMBRE!R58)</f>
        <v>108</v>
      </c>
      <c r="S58" s="450">
        <f>SUM(ENERO:DICIEMBRE!S58)</f>
        <v>168</v>
      </c>
      <c r="T58" s="450">
        <f>SUM(ENERO:DICIEMBRE!T58)</f>
        <v>88</v>
      </c>
      <c r="U58" s="450">
        <f>SUM(ENERO:DICIEMBRE!U58)</f>
        <v>182</v>
      </c>
      <c r="V58" s="450">
        <f>SUM(ENERO:DICIEMBRE!V58)</f>
        <v>105</v>
      </c>
      <c r="W58" s="450">
        <f>SUM(ENERO:DICIEMBRE!W58)</f>
        <v>159</v>
      </c>
      <c r="X58" s="450">
        <f>SUM(ENERO:DICIEMBRE!X58)</f>
        <v>104</v>
      </c>
      <c r="Y58" s="450">
        <f>SUM(ENERO:DICIEMBRE!Y58)</f>
        <v>190</v>
      </c>
      <c r="Z58" s="450">
        <f>SUM(ENERO:DICIEMBRE!Z58)</f>
        <v>135</v>
      </c>
      <c r="AA58" s="450">
        <f>SUM(ENERO:DICIEMBRE!AA58)</f>
        <v>212</v>
      </c>
      <c r="AB58" s="450">
        <f>SUM(ENERO:DICIEMBRE!AB58)</f>
        <v>125</v>
      </c>
      <c r="AC58" s="450">
        <f>SUM(ENERO:DICIEMBRE!AC58)</f>
        <v>247</v>
      </c>
      <c r="AD58" s="450">
        <f>SUM(ENERO:DICIEMBRE!AD58)</f>
        <v>170</v>
      </c>
      <c r="AE58" s="450">
        <f>SUM(ENERO:DICIEMBRE!AE58)</f>
        <v>235</v>
      </c>
      <c r="AF58" s="450">
        <f>SUM(ENERO:DICIEMBRE!AF58)</f>
        <v>173</v>
      </c>
      <c r="AG58" s="450">
        <f>SUM(ENERO:DICIEMBRE!AG58)</f>
        <v>254</v>
      </c>
      <c r="AH58" s="450">
        <f>SUM(ENERO:DICIEMBRE!AH58)</f>
        <v>195</v>
      </c>
      <c r="AI58" s="450">
        <f>SUM(ENERO:DICIEMBRE!AI58)</f>
        <v>230</v>
      </c>
      <c r="AJ58" s="450">
        <f>SUM(ENERO:DICIEMBRE!AJ58)</f>
        <v>188</v>
      </c>
      <c r="AK58" s="450">
        <f>SUM(ENERO:DICIEMBRE!AK58)</f>
        <v>417</v>
      </c>
      <c r="AL58" s="450">
        <f>SUM(ENERO:DICIEMBRE!AL58)</f>
        <v>480</v>
      </c>
      <c r="AM58" s="450">
        <f>SUM(ENERO:DICIEMBRE!AM58)</f>
        <v>0</v>
      </c>
      <c r="AN58" s="450">
        <f>SUM(ENERO:DICIEMBRE!AN58)</f>
        <v>6506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35372</v>
      </c>
      <c r="C59" s="69">
        <f t="shared" si="9"/>
        <v>18422</v>
      </c>
      <c r="D59" s="77">
        <f t="shared" si="9"/>
        <v>16950</v>
      </c>
      <c r="E59" s="450">
        <f>SUM(ENERO:DICIEMBRE!E59)</f>
        <v>3682</v>
      </c>
      <c r="F59" s="450">
        <f>SUM(ENERO:DICIEMBRE!F59)</f>
        <v>3136</v>
      </c>
      <c r="G59" s="450">
        <f>SUM(ENERO:DICIEMBRE!G59)</f>
        <v>1546</v>
      </c>
      <c r="H59" s="450">
        <f>SUM(ENERO:DICIEMBRE!H59)</f>
        <v>1332</v>
      </c>
      <c r="I59" s="450">
        <f>SUM(ENERO:DICIEMBRE!I59)</f>
        <v>1139</v>
      </c>
      <c r="J59" s="450">
        <f>SUM(ENERO:DICIEMBRE!J59)</f>
        <v>967</v>
      </c>
      <c r="K59" s="450">
        <f>SUM(ENERO:DICIEMBRE!K59)</f>
        <v>813</v>
      </c>
      <c r="L59" s="450">
        <f>SUM(ENERO:DICIEMBRE!L59)</f>
        <v>822</v>
      </c>
      <c r="M59" s="450">
        <f>SUM(ENERO:DICIEMBRE!M59)</f>
        <v>769</v>
      </c>
      <c r="N59" s="450">
        <f>SUM(ENERO:DICIEMBRE!N59)</f>
        <v>717</v>
      </c>
      <c r="O59" s="450">
        <f>SUM(ENERO:DICIEMBRE!O59)</f>
        <v>851</v>
      </c>
      <c r="P59" s="450">
        <f>SUM(ENERO:DICIEMBRE!P59)</f>
        <v>723</v>
      </c>
      <c r="Q59" s="450">
        <f>SUM(ENERO:DICIEMBRE!Q59)</f>
        <v>786</v>
      </c>
      <c r="R59" s="450">
        <f>SUM(ENERO:DICIEMBRE!R59)</f>
        <v>674</v>
      </c>
      <c r="S59" s="450">
        <f>SUM(ENERO:DICIEMBRE!S59)</f>
        <v>723</v>
      </c>
      <c r="T59" s="450">
        <f>SUM(ENERO:DICIEMBRE!T59)</f>
        <v>714</v>
      </c>
      <c r="U59" s="450">
        <f>SUM(ENERO:DICIEMBRE!U59)</f>
        <v>752</v>
      </c>
      <c r="V59" s="450">
        <f>SUM(ENERO:DICIEMBRE!V59)</f>
        <v>622</v>
      </c>
      <c r="W59" s="450">
        <f>SUM(ENERO:DICIEMBRE!W59)</f>
        <v>749</v>
      </c>
      <c r="X59" s="450">
        <f>SUM(ENERO:DICIEMBRE!X59)</f>
        <v>706</v>
      </c>
      <c r="Y59" s="450">
        <f>SUM(ENERO:DICIEMBRE!Y59)</f>
        <v>904</v>
      </c>
      <c r="Z59" s="450">
        <f>SUM(ENERO:DICIEMBRE!Z59)</f>
        <v>900</v>
      </c>
      <c r="AA59" s="450">
        <f>SUM(ENERO:DICIEMBRE!AA59)</f>
        <v>965</v>
      </c>
      <c r="AB59" s="450">
        <f>SUM(ENERO:DICIEMBRE!AB59)</f>
        <v>865</v>
      </c>
      <c r="AC59" s="450">
        <f>SUM(ENERO:DICIEMBRE!AC59)</f>
        <v>933</v>
      </c>
      <c r="AD59" s="450">
        <f>SUM(ENERO:DICIEMBRE!AD59)</f>
        <v>825</v>
      </c>
      <c r="AE59" s="450">
        <f>SUM(ENERO:DICIEMBRE!AE59)</f>
        <v>927</v>
      </c>
      <c r="AF59" s="450">
        <f>SUM(ENERO:DICIEMBRE!AF59)</f>
        <v>889</v>
      </c>
      <c r="AG59" s="450">
        <f>SUM(ENERO:DICIEMBRE!AG59)</f>
        <v>887</v>
      </c>
      <c r="AH59" s="450">
        <f>SUM(ENERO:DICIEMBRE!AH59)</f>
        <v>771</v>
      </c>
      <c r="AI59" s="450">
        <f>SUM(ENERO:DICIEMBRE!AI59)</f>
        <v>811</v>
      </c>
      <c r="AJ59" s="450">
        <f>SUM(ENERO:DICIEMBRE!AJ59)</f>
        <v>802</v>
      </c>
      <c r="AK59" s="450">
        <f>SUM(ENERO:DICIEMBRE!AK59)</f>
        <v>1185</v>
      </c>
      <c r="AL59" s="450">
        <f>SUM(ENERO:DICIEMBRE!AL59)</f>
        <v>1485</v>
      </c>
      <c r="AM59" s="450">
        <f>SUM(ENERO:DICIEMBRE!AM59)</f>
        <v>0</v>
      </c>
      <c r="AN59" s="450">
        <f>SUM(ENERO:DICIEMBRE!AN59)</f>
        <v>35372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15563</v>
      </c>
      <c r="C60" s="69">
        <f t="shared" si="9"/>
        <v>7213</v>
      </c>
      <c r="D60" s="77">
        <f t="shared" si="9"/>
        <v>8350</v>
      </c>
      <c r="E60" s="450">
        <f>SUM(ENERO:DICIEMBRE!E60)</f>
        <v>1491</v>
      </c>
      <c r="F60" s="450">
        <f>SUM(ENERO:DICIEMBRE!F60)</f>
        <v>1313</v>
      </c>
      <c r="G60" s="450">
        <f>SUM(ENERO:DICIEMBRE!G60)</f>
        <v>1001</v>
      </c>
      <c r="H60" s="450">
        <f>SUM(ENERO:DICIEMBRE!H60)</f>
        <v>1033</v>
      </c>
      <c r="I60" s="450">
        <f>SUM(ENERO:DICIEMBRE!I60)</f>
        <v>986</v>
      </c>
      <c r="J60" s="450">
        <f>SUM(ENERO:DICIEMBRE!J60)</f>
        <v>940</v>
      </c>
      <c r="K60" s="450">
        <f>SUM(ENERO:DICIEMBRE!K60)</f>
        <v>527</v>
      </c>
      <c r="L60" s="450">
        <f>SUM(ENERO:DICIEMBRE!L60)</f>
        <v>687</v>
      </c>
      <c r="M60" s="450">
        <f>SUM(ENERO:DICIEMBRE!M60)</f>
        <v>344</v>
      </c>
      <c r="N60" s="450">
        <f>SUM(ENERO:DICIEMBRE!N60)</f>
        <v>483</v>
      </c>
      <c r="O60" s="450">
        <f>SUM(ENERO:DICIEMBRE!O60)</f>
        <v>363</v>
      </c>
      <c r="P60" s="450">
        <f>SUM(ENERO:DICIEMBRE!P60)</f>
        <v>460</v>
      </c>
      <c r="Q60" s="450">
        <f>SUM(ENERO:DICIEMBRE!Q60)</f>
        <v>356</v>
      </c>
      <c r="R60" s="450">
        <f>SUM(ENERO:DICIEMBRE!R60)</f>
        <v>413</v>
      </c>
      <c r="S60" s="450">
        <f>SUM(ENERO:DICIEMBRE!S60)</f>
        <v>309</v>
      </c>
      <c r="T60" s="450">
        <f>SUM(ENERO:DICIEMBRE!T60)</f>
        <v>402</v>
      </c>
      <c r="U60" s="450">
        <f>SUM(ENERO:DICIEMBRE!U60)</f>
        <v>256</v>
      </c>
      <c r="V60" s="450">
        <f>SUM(ENERO:DICIEMBRE!V60)</f>
        <v>393</v>
      </c>
      <c r="W60" s="450">
        <f>SUM(ENERO:DICIEMBRE!W60)</f>
        <v>262</v>
      </c>
      <c r="X60" s="450">
        <f>SUM(ENERO:DICIEMBRE!X60)</f>
        <v>400</v>
      </c>
      <c r="Y60" s="450">
        <f>SUM(ENERO:DICIEMBRE!Y60)</f>
        <v>283</v>
      </c>
      <c r="Z60" s="450">
        <f>SUM(ENERO:DICIEMBRE!Z60)</f>
        <v>448</v>
      </c>
      <c r="AA60" s="450">
        <f>SUM(ENERO:DICIEMBRE!AA60)</f>
        <v>262</v>
      </c>
      <c r="AB60" s="450">
        <f>SUM(ENERO:DICIEMBRE!AB60)</f>
        <v>386</v>
      </c>
      <c r="AC60" s="450">
        <f>SUM(ENERO:DICIEMBRE!AC60)</f>
        <v>209</v>
      </c>
      <c r="AD60" s="450">
        <f>SUM(ENERO:DICIEMBRE!AD60)</f>
        <v>307</v>
      </c>
      <c r="AE60" s="450">
        <f>SUM(ENERO:DICIEMBRE!AE60)</f>
        <v>181</v>
      </c>
      <c r="AF60" s="450">
        <f>SUM(ENERO:DICIEMBRE!AF60)</f>
        <v>217</v>
      </c>
      <c r="AG60" s="450">
        <f>SUM(ENERO:DICIEMBRE!AG60)</f>
        <v>150</v>
      </c>
      <c r="AH60" s="450">
        <f>SUM(ENERO:DICIEMBRE!AH60)</f>
        <v>215</v>
      </c>
      <c r="AI60" s="450">
        <f>SUM(ENERO:DICIEMBRE!AI60)</f>
        <v>129</v>
      </c>
      <c r="AJ60" s="450">
        <f>SUM(ENERO:DICIEMBRE!AJ60)</f>
        <v>118</v>
      </c>
      <c r="AK60" s="450">
        <f>SUM(ENERO:DICIEMBRE!AK60)</f>
        <v>104</v>
      </c>
      <c r="AL60" s="450">
        <f>SUM(ENERO:DICIEMBRE!AL60)</f>
        <v>135</v>
      </c>
      <c r="AM60" s="450">
        <f>SUM(ENERO:DICIEMBRE!AM60)</f>
        <v>0</v>
      </c>
      <c r="AN60" s="450">
        <f>SUM(ENERO:DICIEMBRE!AN60)</f>
        <v>15563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1188</v>
      </c>
      <c r="C61" s="117">
        <f t="shared" si="9"/>
        <v>559</v>
      </c>
      <c r="D61" s="118">
        <f t="shared" si="9"/>
        <v>629</v>
      </c>
      <c r="E61" s="450">
        <f>SUM(ENERO:DICIEMBRE!E61)</f>
        <v>66</v>
      </c>
      <c r="F61" s="450">
        <f>SUM(ENERO:DICIEMBRE!F61)</f>
        <v>68</v>
      </c>
      <c r="G61" s="450">
        <f>SUM(ENERO:DICIEMBRE!G61)</f>
        <v>45</v>
      </c>
      <c r="H61" s="450">
        <f>SUM(ENERO:DICIEMBRE!H61)</f>
        <v>40</v>
      </c>
      <c r="I61" s="450">
        <f>SUM(ENERO:DICIEMBRE!I61)</f>
        <v>55</v>
      </c>
      <c r="J61" s="450">
        <f>SUM(ENERO:DICIEMBRE!J61)</f>
        <v>43</v>
      </c>
      <c r="K61" s="450">
        <f>SUM(ENERO:DICIEMBRE!K61)</f>
        <v>63</v>
      </c>
      <c r="L61" s="450">
        <f>SUM(ENERO:DICIEMBRE!L61)</f>
        <v>86</v>
      </c>
      <c r="M61" s="450">
        <f>SUM(ENERO:DICIEMBRE!M61)</f>
        <v>45</v>
      </c>
      <c r="N61" s="450">
        <f>SUM(ENERO:DICIEMBRE!N61)</f>
        <v>64</v>
      </c>
      <c r="O61" s="450">
        <f>SUM(ENERO:DICIEMBRE!O61)</f>
        <v>53</v>
      </c>
      <c r="P61" s="450">
        <f>SUM(ENERO:DICIEMBRE!P61)</f>
        <v>58</v>
      </c>
      <c r="Q61" s="450">
        <f>SUM(ENERO:DICIEMBRE!Q61)</f>
        <v>71</v>
      </c>
      <c r="R61" s="450">
        <f>SUM(ENERO:DICIEMBRE!R61)</f>
        <v>38</v>
      </c>
      <c r="S61" s="450">
        <f>SUM(ENERO:DICIEMBRE!S61)</f>
        <v>40</v>
      </c>
      <c r="T61" s="450">
        <f>SUM(ENERO:DICIEMBRE!T61)</f>
        <v>45</v>
      </c>
      <c r="U61" s="450">
        <f>SUM(ENERO:DICIEMBRE!U61)</f>
        <v>24</v>
      </c>
      <c r="V61" s="450">
        <f>SUM(ENERO:DICIEMBRE!V61)</f>
        <v>47</v>
      </c>
      <c r="W61" s="450">
        <f>SUM(ENERO:DICIEMBRE!W61)</f>
        <v>26</v>
      </c>
      <c r="X61" s="450">
        <f>SUM(ENERO:DICIEMBRE!X61)</f>
        <v>25</v>
      </c>
      <c r="Y61" s="450">
        <f>SUM(ENERO:DICIEMBRE!Y61)</f>
        <v>16</v>
      </c>
      <c r="Z61" s="450">
        <f>SUM(ENERO:DICIEMBRE!Z61)</f>
        <v>30</v>
      </c>
      <c r="AA61" s="450">
        <f>SUM(ENERO:DICIEMBRE!AA61)</f>
        <v>16</v>
      </c>
      <c r="AB61" s="450">
        <f>SUM(ENERO:DICIEMBRE!AB61)</f>
        <v>20</v>
      </c>
      <c r="AC61" s="450">
        <f>SUM(ENERO:DICIEMBRE!AC61)</f>
        <v>9</v>
      </c>
      <c r="AD61" s="450">
        <f>SUM(ENERO:DICIEMBRE!AD61)</f>
        <v>23</v>
      </c>
      <c r="AE61" s="450">
        <f>SUM(ENERO:DICIEMBRE!AE61)</f>
        <v>8</v>
      </c>
      <c r="AF61" s="450">
        <f>SUM(ENERO:DICIEMBRE!AF61)</f>
        <v>19</v>
      </c>
      <c r="AG61" s="450">
        <f>SUM(ENERO:DICIEMBRE!AG61)</f>
        <v>11</v>
      </c>
      <c r="AH61" s="450">
        <f>SUM(ENERO:DICIEMBRE!AH61)</f>
        <v>12</v>
      </c>
      <c r="AI61" s="450">
        <f>SUM(ENERO:DICIEMBRE!AI61)</f>
        <v>6</v>
      </c>
      <c r="AJ61" s="450">
        <f>SUM(ENERO:DICIEMBRE!AJ61)</f>
        <v>7</v>
      </c>
      <c r="AK61" s="450">
        <f>SUM(ENERO:DICIEMBRE!AK61)</f>
        <v>5</v>
      </c>
      <c r="AL61" s="450">
        <f>SUM(ENERO:DICIEMBRE!AL61)</f>
        <v>4</v>
      </c>
      <c r="AM61" s="450">
        <f>SUM(ENERO:DICIEMBRE!AM61)</f>
        <v>0</v>
      </c>
      <c r="AN61" s="450">
        <f>SUM(ENERO:DICIEMBRE!AN61)</f>
        <v>1188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450">
        <f>SUM(ENERO:DICIEMBRE!E62)</f>
        <v>0</v>
      </c>
      <c r="F62" s="450">
        <f>SUM(ENERO:DICIEMBRE!F62)</f>
        <v>0</v>
      </c>
      <c r="G62" s="450">
        <f>SUM(ENERO:DICIEMBRE!G62)</f>
        <v>0</v>
      </c>
      <c r="H62" s="450">
        <f>SUM(ENERO:DICIEMBRE!H62)</f>
        <v>0</v>
      </c>
      <c r="I62" s="450">
        <f>SUM(ENERO:DICIEMBRE!I62)</f>
        <v>0</v>
      </c>
      <c r="J62" s="450">
        <f>SUM(ENERO:DICIEMBRE!J62)</f>
        <v>0</v>
      </c>
      <c r="K62" s="450">
        <f>SUM(ENERO:DICIEMBRE!K62)</f>
        <v>0</v>
      </c>
      <c r="L62" s="450">
        <f>SUM(ENERO:DICIEMBRE!L62)</f>
        <v>0</v>
      </c>
      <c r="M62" s="450">
        <f>SUM(ENERO:DICIEMBRE!M62)</f>
        <v>0</v>
      </c>
      <c r="N62" s="450">
        <f>SUM(ENERO:DICIEMBRE!N62)</f>
        <v>0</v>
      </c>
      <c r="O62" s="450">
        <f>SUM(ENERO:DICIEMBRE!O62)</f>
        <v>0</v>
      </c>
      <c r="P62" s="450">
        <f>SUM(ENERO:DICIEMBRE!P62)</f>
        <v>0</v>
      </c>
      <c r="Q62" s="450">
        <f>SUM(ENERO:DICIEMBRE!Q62)</f>
        <v>0</v>
      </c>
      <c r="R62" s="450">
        <f>SUM(ENERO:DICIEMBRE!R62)</f>
        <v>0</v>
      </c>
      <c r="S62" s="450">
        <f>SUM(ENERO:DICIEMBRE!S62)</f>
        <v>0</v>
      </c>
      <c r="T62" s="450">
        <f>SUM(ENERO:DICIEMBRE!T62)</f>
        <v>0</v>
      </c>
      <c r="U62" s="450">
        <f>SUM(ENERO:DICIEMBRE!U62)</f>
        <v>0</v>
      </c>
      <c r="V62" s="450">
        <f>SUM(ENERO:DICIEMBRE!V62)</f>
        <v>0</v>
      </c>
      <c r="W62" s="450">
        <f>SUM(ENERO:DICIEMBRE!W62)</f>
        <v>0</v>
      </c>
      <c r="X62" s="450">
        <f>SUM(ENERO:DICIEMBRE!X62)</f>
        <v>0</v>
      </c>
      <c r="Y62" s="450">
        <f>SUM(ENERO:DICIEMBRE!Y62)</f>
        <v>0</v>
      </c>
      <c r="Z62" s="450">
        <f>SUM(ENERO:DICIEMBRE!Z62)</f>
        <v>0</v>
      </c>
      <c r="AA62" s="450">
        <f>SUM(ENERO:DICIEMBRE!AA62)</f>
        <v>0</v>
      </c>
      <c r="AB62" s="450">
        <f>SUM(ENERO:DICIEMBRE!AB62)</f>
        <v>0</v>
      </c>
      <c r="AC62" s="450">
        <f>SUM(ENERO:DICIEMBRE!AC62)</f>
        <v>0</v>
      </c>
      <c r="AD62" s="450">
        <f>SUM(ENERO:DICIEMBRE!AD62)</f>
        <v>0</v>
      </c>
      <c r="AE62" s="450">
        <f>SUM(ENERO:DICIEMBRE!AE62)</f>
        <v>0</v>
      </c>
      <c r="AF62" s="450">
        <f>SUM(ENERO:DICIEMBRE!AF62)</f>
        <v>0</v>
      </c>
      <c r="AG62" s="450">
        <f>SUM(ENERO:DICIEMBRE!AG62)</f>
        <v>0</v>
      </c>
      <c r="AH62" s="450">
        <f>SUM(ENERO:DICIEMBRE!AH62)</f>
        <v>0</v>
      </c>
      <c r="AI62" s="450">
        <f>SUM(ENERO:DICIEMBRE!AI62)</f>
        <v>0</v>
      </c>
      <c r="AJ62" s="450">
        <f>SUM(ENERO:DICIEMBRE!AJ62)</f>
        <v>0</v>
      </c>
      <c r="AK62" s="450">
        <f>SUM(ENERO:DICIEMBRE!AK62)</f>
        <v>0</v>
      </c>
      <c r="AL62" s="450">
        <f>SUM(ENERO:DICIEMBRE!AL62)</f>
        <v>0</v>
      </c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96" t="s">
        <v>53</v>
      </c>
      <c r="B63" s="127">
        <f t="shared" ref="B63:AL63" si="10">SUM(B57:B62)</f>
        <v>58974</v>
      </c>
      <c r="C63" s="128">
        <f t="shared" si="10"/>
        <v>30051</v>
      </c>
      <c r="D63" s="129">
        <f t="shared" si="10"/>
        <v>28923</v>
      </c>
      <c r="E63" s="130">
        <f t="shared" si="10"/>
        <v>5704</v>
      </c>
      <c r="F63" s="131">
        <f t="shared" si="10"/>
        <v>4947</v>
      </c>
      <c r="G63" s="130">
        <f t="shared" si="10"/>
        <v>2726</v>
      </c>
      <c r="H63" s="132">
        <f t="shared" si="10"/>
        <v>2530</v>
      </c>
      <c r="I63" s="130">
        <f t="shared" si="10"/>
        <v>2275</v>
      </c>
      <c r="J63" s="132">
        <f t="shared" si="10"/>
        <v>2056</v>
      </c>
      <c r="K63" s="130">
        <f t="shared" si="10"/>
        <v>1509</v>
      </c>
      <c r="L63" s="132">
        <f t="shared" si="10"/>
        <v>1726</v>
      </c>
      <c r="M63" s="130">
        <f t="shared" si="10"/>
        <v>1338</v>
      </c>
      <c r="N63" s="132">
        <f t="shared" si="10"/>
        <v>1364</v>
      </c>
      <c r="O63" s="130">
        <f t="shared" si="10"/>
        <v>1474</v>
      </c>
      <c r="P63" s="132">
        <f t="shared" si="10"/>
        <v>1353</v>
      </c>
      <c r="Q63" s="130">
        <f t="shared" si="10"/>
        <v>1421</v>
      </c>
      <c r="R63" s="132">
        <f t="shared" si="10"/>
        <v>1235</v>
      </c>
      <c r="S63" s="130">
        <f t="shared" si="10"/>
        <v>1249</v>
      </c>
      <c r="T63" s="132">
        <f t="shared" si="10"/>
        <v>1252</v>
      </c>
      <c r="U63" s="133">
        <f t="shared" si="10"/>
        <v>1221</v>
      </c>
      <c r="V63" s="134">
        <f t="shared" si="10"/>
        <v>1169</v>
      </c>
      <c r="W63" s="130">
        <f t="shared" si="10"/>
        <v>1210</v>
      </c>
      <c r="X63" s="132">
        <f t="shared" si="10"/>
        <v>1241</v>
      </c>
      <c r="Y63" s="130">
        <f t="shared" si="10"/>
        <v>1415</v>
      </c>
      <c r="Z63" s="132">
        <f t="shared" si="10"/>
        <v>1520</v>
      </c>
      <c r="AA63" s="130">
        <f t="shared" si="10"/>
        <v>1469</v>
      </c>
      <c r="AB63" s="132">
        <f t="shared" si="10"/>
        <v>1404</v>
      </c>
      <c r="AC63" s="130">
        <f t="shared" si="10"/>
        <v>1411</v>
      </c>
      <c r="AD63" s="132">
        <f t="shared" si="10"/>
        <v>1345</v>
      </c>
      <c r="AE63" s="130">
        <f t="shared" si="10"/>
        <v>1371</v>
      </c>
      <c r="AF63" s="132">
        <f t="shared" si="10"/>
        <v>1312</v>
      </c>
      <c r="AG63" s="130">
        <f t="shared" si="10"/>
        <v>1322</v>
      </c>
      <c r="AH63" s="132">
        <f t="shared" si="10"/>
        <v>1210</v>
      </c>
      <c r="AI63" s="130">
        <f t="shared" si="10"/>
        <v>1189</v>
      </c>
      <c r="AJ63" s="132">
        <f t="shared" si="10"/>
        <v>1134</v>
      </c>
      <c r="AK63" s="135">
        <f t="shared" si="10"/>
        <v>1747</v>
      </c>
      <c r="AL63" s="132">
        <f t="shared" si="10"/>
        <v>2125</v>
      </c>
      <c r="AM63" s="136">
        <f>SUM(AM57:AM61)</f>
        <v>0</v>
      </c>
      <c r="AN63" s="137">
        <f>SUM(AN57:AN61)</f>
        <v>58974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89" t="s">
        <v>64</v>
      </c>
      <c r="B65" s="140" t="s">
        <v>5</v>
      </c>
      <c r="C65" s="140" t="s">
        <v>65</v>
      </c>
      <c r="D65" s="140" t="s">
        <v>66</v>
      </c>
      <c r="E65" s="140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5</v>
      </c>
      <c r="C66" s="450">
        <f>SUM(ENERO:DICIEMBRE!C66)</f>
        <v>5</v>
      </c>
      <c r="D66" s="450">
        <f>SUM(ENERO:DICIEMBRE!D66)</f>
        <v>0</v>
      </c>
      <c r="E66" s="450">
        <f>SUM(ENERO:DICIEMBRE!E66)</f>
        <v>0</v>
      </c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450">
        <f>SUM(ENERO:DICIEMBRE!C67)</f>
        <v>0</v>
      </c>
      <c r="D67" s="450">
        <f>SUM(ENERO:DICIEMBRE!D67)</f>
        <v>0</v>
      </c>
      <c r="E67" s="450">
        <f>SUM(ENERO:DICIEMBRE!E67)</f>
        <v>0</v>
      </c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450">
        <f>SUM(ENERO:DICIEMBRE!C68)</f>
        <v>0</v>
      </c>
      <c r="D68" s="450">
        <f>SUM(ENERO:DICIEMBRE!D68)</f>
        <v>0</v>
      </c>
      <c r="E68" s="450">
        <f>SUM(ENERO:DICIEMBRE!E68)</f>
        <v>0</v>
      </c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3957</v>
      </c>
      <c r="C69" s="450">
        <f>SUM(ENERO:DICIEMBRE!C69)</f>
        <v>3957</v>
      </c>
      <c r="D69" s="450">
        <f>SUM(ENERO:DICIEMBRE!D69)</f>
        <v>0</v>
      </c>
      <c r="E69" s="450">
        <f>SUM(ENERO:DICIEMBRE!E69)</f>
        <v>0</v>
      </c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450">
        <f>SUM(ENERO:DICIEMBRE!C70)</f>
        <v>0</v>
      </c>
      <c r="D70" s="450">
        <f>SUM(ENERO:DICIEMBRE!D70)</f>
        <v>0</v>
      </c>
      <c r="E70" s="450">
        <f>SUM(ENERO:DICIEMBRE!E70)</f>
        <v>0</v>
      </c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450">
        <f>SUM(ENERO:DICIEMBRE!C71)</f>
        <v>0</v>
      </c>
      <c r="D71" s="450">
        <f>SUM(ENERO:DICIEMBRE!D71)</f>
        <v>0</v>
      </c>
      <c r="E71" s="450">
        <f>SUM(ENERO:DICIEMBRE!E71)</f>
        <v>0</v>
      </c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6390</v>
      </c>
      <c r="C72" s="450">
        <f>SUM(ENERO:DICIEMBRE!C72)</f>
        <v>6390</v>
      </c>
      <c r="D72" s="450">
        <f>SUM(ENERO:DICIEMBRE!D72)</f>
        <v>0</v>
      </c>
      <c r="E72" s="450">
        <f>SUM(ENERO:DICIEMBRE!E72)</f>
        <v>0</v>
      </c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44</v>
      </c>
      <c r="C73" s="450">
        <f>SUM(ENERO:DICIEMBRE!C73)</f>
        <v>0</v>
      </c>
      <c r="D73" s="450">
        <f>SUM(ENERO:DICIEMBRE!D73)</f>
        <v>44</v>
      </c>
      <c r="E73" s="450">
        <f>SUM(ENERO:DICIEMBRE!E73)</f>
        <v>0</v>
      </c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450">
        <f>SUM(ENERO:DICIEMBRE!C74)</f>
        <v>0</v>
      </c>
      <c r="D74" s="450">
        <f>SUM(ENERO:DICIEMBRE!D74)</f>
        <v>0</v>
      </c>
      <c r="E74" s="450">
        <f>SUM(ENERO:DICIEMBRE!E74)</f>
        <v>0</v>
      </c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450">
        <f>SUM(ENERO:DICIEMBRE!C75)</f>
        <v>0</v>
      </c>
      <c r="D75" s="450">
        <f>SUM(ENERO:DICIEMBRE!D75)</f>
        <v>0</v>
      </c>
      <c r="E75" s="450">
        <f>SUM(ENERO:DICIEMBRE!E75)</f>
        <v>0</v>
      </c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450">
        <f>SUM(ENERO:DICIEMBRE!C76)</f>
        <v>0</v>
      </c>
      <c r="D76" s="450">
        <f>SUM(ENERO:DICIEMBRE!D76)</f>
        <v>0</v>
      </c>
      <c r="E76" s="450">
        <f>SUM(ENERO:DICIEMBRE!E76)</f>
        <v>0</v>
      </c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450">
        <f>SUM(ENERO:DICIEMBRE!C77)</f>
        <v>0</v>
      </c>
      <c r="D77" s="450">
        <f>SUM(ENERO:DICIEMBRE!D77)</f>
        <v>0</v>
      </c>
      <c r="E77" s="450">
        <f>SUM(ENERO:DICIEMBRE!E77)</f>
        <v>0</v>
      </c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8745</v>
      </c>
      <c r="C78" s="450">
        <f>SUM(ENERO:DICIEMBRE!C78)</f>
        <v>8745</v>
      </c>
      <c r="D78" s="450">
        <f>SUM(ENERO:DICIEMBRE!D78)</f>
        <v>0</v>
      </c>
      <c r="E78" s="450">
        <f>SUM(ENERO:DICIEMBRE!E78)</f>
        <v>0</v>
      </c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450">
        <f>SUM(ENERO:DICIEMBRE!C79)</f>
        <v>0</v>
      </c>
      <c r="D79" s="450">
        <f>SUM(ENERO:DICIEMBRE!D79)</f>
        <v>0</v>
      </c>
      <c r="E79" s="450">
        <f>SUM(ENERO:DICIEMBRE!E79)</f>
        <v>0</v>
      </c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5595</v>
      </c>
      <c r="C80" s="450">
        <f>SUM(ENERO:DICIEMBRE!C80)</f>
        <v>5592</v>
      </c>
      <c r="D80" s="450">
        <f>SUM(ENERO:DICIEMBRE!D80)</f>
        <v>3</v>
      </c>
      <c r="E80" s="450">
        <f>SUM(ENERO:DICIEMBRE!E80)</f>
        <v>0</v>
      </c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41</v>
      </c>
      <c r="C81" s="450">
        <f>SUM(ENERO:DICIEMBRE!C81)</f>
        <v>0</v>
      </c>
      <c r="D81" s="450">
        <f>SUM(ENERO:DICIEMBRE!D81)</f>
        <v>41</v>
      </c>
      <c r="E81" s="450">
        <f>SUM(ENERO:DICIEMBRE!E81)</f>
        <v>0</v>
      </c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450">
        <f>SUM(ENERO:DICIEMBRE!C82)</f>
        <v>0</v>
      </c>
      <c r="D82" s="450">
        <f>SUM(ENERO:DICIEMBRE!D82)</f>
        <v>0</v>
      </c>
      <c r="E82" s="450">
        <f>SUM(ENERO:DICIEMBRE!E82)</f>
        <v>0</v>
      </c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450">
        <f>SUM(ENERO:DICIEMBRE!C83)</f>
        <v>0</v>
      </c>
      <c r="D83" s="450">
        <f>SUM(ENERO:DICIEMBRE!D83)</f>
        <v>0</v>
      </c>
      <c r="E83" s="450">
        <f>SUM(ENERO:DICIEMBRE!E83)</f>
        <v>0</v>
      </c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450">
        <f>SUM(ENERO:DICIEMBRE!C84)</f>
        <v>0</v>
      </c>
      <c r="D84" s="450">
        <f>SUM(ENERO:DICIEMBRE!D84)</f>
        <v>0</v>
      </c>
      <c r="E84" s="450">
        <f>SUM(ENERO:DICIEMBRE!E84)</f>
        <v>0</v>
      </c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96" t="s">
        <v>53</v>
      </c>
      <c r="B85" s="152">
        <f>SUM(B66:B84)</f>
        <v>24777</v>
      </c>
      <c r="C85" s="152">
        <f>SUM(C66:C84)</f>
        <v>24689</v>
      </c>
      <c r="D85" s="152">
        <f>SUM(D66:D84)</f>
        <v>88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66" t="s">
        <v>32</v>
      </c>
      <c r="D89" s="154" t="s">
        <v>40</v>
      </c>
      <c r="E89" s="65" t="s">
        <v>34</v>
      </c>
      <c r="F89" s="96" t="s">
        <v>40</v>
      </c>
      <c r="G89" s="65" t="s">
        <v>34</v>
      </c>
      <c r="H89" s="105" t="s">
        <v>40</v>
      </c>
      <c r="I89" s="105" t="s">
        <v>34</v>
      </c>
      <c r="J89" s="96" t="s">
        <v>40</v>
      </c>
      <c r="K89" s="65" t="s">
        <v>34</v>
      </c>
      <c r="L89" s="105" t="s">
        <v>40</v>
      </c>
      <c r="M89" s="105" t="s">
        <v>34</v>
      </c>
      <c r="N89" s="96" t="s">
        <v>40</v>
      </c>
      <c r="O89" s="65" t="s">
        <v>34</v>
      </c>
      <c r="P89" s="105" t="s">
        <v>40</v>
      </c>
      <c r="Q89" s="105" t="s">
        <v>34</v>
      </c>
      <c r="R89" s="96" t="s">
        <v>40</v>
      </c>
      <c r="S89" s="65" t="s">
        <v>34</v>
      </c>
      <c r="T89" s="105" t="s">
        <v>40</v>
      </c>
      <c r="U89" s="105" t="s">
        <v>34</v>
      </c>
      <c r="V89" s="96" t="s">
        <v>40</v>
      </c>
      <c r="W89" s="65" t="s">
        <v>34</v>
      </c>
      <c r="X89" s="105" t="s">
        <v>40</v>
      </c>
      <c r="Y89" s="65" t="s">
        <v>34</v>
      </c>
      <c r="Z89" s="96" t="s">
        <v>40</v>
      </c>
      <c r="AA89" s="105" t="s">
        <v>34</v>
      </c>
      <c r="AB89" s="96" t="s">
        <v>40</v>
      </c>
      <c r="AC89" s="65" t="s">
        <v>34</v>
      </c>
      <c r="AD89" s="105" t="s">
        <v>40</v>
      </c>
      <c r="AE89" s="105" t="s">
        <v>34</v>
      </c>
      <c r="AF89" s="96" t="s">
        <v>40</v>
      </c>
      <c r="AG89" s="65" t="s">
        <v>34</v>
      </c>
      <c r="AH89" s="105" t="s">
        <v>40</v>
      </c>
      <c r="AI89" s="105" t="s">
        <v>34</v>
      </c>
      <c r="AJ89" s="96" t="s">
        <v>40</v>
      </c>
      <c r="AK89" s="65" t="s">
        <v>34</v>
      </c>
      <c r="AL89" s="105" t="s">
        <v>40</v>
      </c>
      <c r="AM89" s="65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10394</v>
      </c>
      <c r="D90" s="92">
        <f t="shared" si="12"/>
        <v>4167</v>
      </c>
      <c r="E90" s="25">
        <f t="shared" si="12"/>
        <v>6227</v>
      </c>
      <c r="F90" s="127">
        <f t="shared" si="12"/>
        <v>312</v>
      </c>
      <c r="G90" s="155">
        <f t="shared" si="12"/>
        <v>261</v>
      </c>
      <c r="H90" s="127">
        <f t="shared" si="12"/>
        <v>171</v>
      </c>
      <c r="I90" s="155">
        <f t="shared" si="12"/>
        <v>110</v>
      </c>
      <c r="J90" s="127">
        <f t="shared" si="12"/>
        <v>197</v>
      </c>
      <c r="K90" s="155">
        <f t="shared" si="12"/>
        <v>128</v>
      </c>
      <c r="L90" s="127">
        <f t="shared" si="12"/>
        <v>116</v>
      </c>
      <c r="M90" s="155">
        <f t="shared" si="12"/>
        <v>318</v>
      </c>
      <c r="N90" s="127">
        <f t="shared" si="12"/>
        <v>127</v>
      </c>
      <c r="O90" s="155">
        <f t="shared" si="12"/>
        <v>592</v>
      </c>
      <c r="P90" s="127">
        <f t="shared" si="12"/>
        <v>127</v>
      </c>
      <c r="Q90" s="155">
        <f t="shared" si="12"/>
        <v>721</v>
      </c>
      <c r="R90" s="127">
        <f t="shared" si="12"/>
        <v>146</v>
      </c>
      <c r="S90" s="155">
        <f t="shared" si="12"/>
        <v>676</v>
      </c>
      <c r="T90" s="127">
        <f t="shared" si="12"/>
        <v>126</v>
      </c>
      <c r="U90" s="155">
        <f t="shared" si="12"/>
        <v>495</v>
      </c>
      <c r="V90" s="127">
        <f t="shared" si="12"/>
        <v>140</v>
      </c>
      <c r="W90" s="155">
        <f t="shared" si="12"/>
        <v>311</v>
      </c>
      <c r="X90" s="127">
        <f t="shared" si="12"/>
        <v>191</v>
      </c>
      <c r="Y90" s="155">
        <f t="shared" si="12"/>
        <v>236</v>
      </c>
      <c r="Z90" s="127">
        <f t="shared" si="12"/>
        <v>239</v>
      </c>
      <c r="AA90" s="155">
        <f t="shared" si="12"/>
        <v>249</v>
      </c>
      <c r="AB90" s="127">
        <f t="shared" si="12"/>
        <v>282</v>
      </c>
      <c r="AC90" s="155">
        <f t="shared" si="12"/>
        <v>205</v>
      </c>
      <c r="AD90" s="127">
        <f t="shared" si="12"/>
        <v>342</v>
      </c>
      <c r="AE90" s="155">
        <f t="shared" si="12"/>
        <v>261</v>
      </c>
      <c r="AF90" s="127">
        <f t="shared" si="12"/>
        <v>362</v>
      </c>
      <c r="AG90" s="155">
        <f t="shared" si="12"/>
        <v>318</v>
      </c>
      <c r="AH90" s="127">
        <f t="shared" si="12"/>
        <v>369</v>
      </c>
      <c r="AI90" s="155">
        <f t="shared" si="12"/>
        <v>352</v>
      </c>
      <c r="AJ90" s="127">
        <f t="shared" si="12"/>
        <v>331</v>
      </c>
      <c r="AK90" s="155">
        <f t="shared" si="12"/>
        <v>280</v>
      </c>
      <c r="AL90" s="127">
        <f t="shared" si="12"/>
        <v>589</v>
      </c>
      <c r="AM90" s="155">
        <f t="shared" si="12"/>
        <v>714</v>
      </c>
      <c r="AN90" s="156">
        <f t="shared" si="12"/>
        <v>9893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9641</v>
      </c>
      <c r="D91" s="92">
        <f t="shared" ref="D91:E97" si="14">SUM(F91+H91+J91+L91+N91+P91+R91+T91+V91+X91+Z91+AB91+AD91+AF91+AH91+AJ91+AL91)</f>
        <v>3788</v>
      </c>
      <c r="E91" s="25">
        <f t="shared" si="14"/>
        <v>5853</v>
      </c>
      <c r="F91" s="450">
        <f>SUM(ENERO:DICIEMBRE!F91)</f>
        <v>302</v>
      </c>
      <c r="G91" s="450">
        <f>SUM(ENERO:DICIEMBRE!G91)</f>
        <v>252</v>
      </c>
      <c r="H91" s="450">
        <f>SUM(ENERO:DICIEMBRE!H91)</f>
        <v>166</v>
      </c>
      <c r="I91" s="450">
        <f>SUM(ENERO:DICIEMBRE!I91)</f>
        <v>108</v>
      </c>
      <c r="J91" s="450">
        <f>SUM(ENERO:DICIEMBRE!J91)</f>
        <v>190</v>
      </c>
      <c r="K91" s="450">
        <f>SUM(ENERO:DICIEMBRE!K91)</f>
        <v>121</v>
      </c>
      <c r="L91" s="450">
        <f>SUM(ENERO:DICIEMBRE!L91)</f>
        <v>100</v>
      </c>
      <c r="M91" s="450">
        <f>SUM(ENERO:DICIEMBRE!M91)</f>
        <v>301</v>
      </c>
      <c r="N91" s="450">
        <f>SUM(ENERO:DICIEMBRE!N91)</f>
        <v>116</v>
      </c>
      <c r="O91" s="450">
        <f>SUM(ENERO:DICIEMBRE!O91)</f>
        <v>573</v>
      </c>
      <c r="P91" s="450">
        <f>SUM(ENERO:DICIEMBRE!P91)</f>
        <v>118</v>
      </c>
      <c r="Q91" s="450">
        <f>SUM(ENERO:DICIEMBRE!Q91)</f>
        <v>701</v>
      </c>
      <c r="R91" s="450">
        <f>SUM(ENERO:DICIEMBRE!R91)</f>
        <v>130</v>
      </c>
      <c r="S91" s="450">
        <f>SUM(ENERO:DICIEMBRE!S91)</f>
        <v>660</v>
      </c>
      <c r="T91" s="450">
        <f>SUM(ENERO:DICIEMBRE!T91)</f>
        <v>107</v>
      </c>
      <c r="U91" s="450">
        <f>SUM(ENERO:DICIEMBRE!U91)</f>
        <v>480</v>
      </c>
      <c r="V91" s="450">
        <f>SUM(ENERO:DICIEMBRE!V91)</f>
        <v>126</v>
      </c>
      <c r="W91" s="450">
        <f>SUM(ENERO:DICIEMBRE!W91)</f>
        <v>296</v>
      </c>
      <c r="X91" s="450">
        <f>SUM(ENERO:DICIEMBRE!X91)</f>
        <v>172</v>
      </c>
      <c r="Y91" s="450">
        <f>SUM(ENERO:DICIEMBRE!Y91)</f>
        <v>222</v>
      </c>
      <c r="Z91" s="450">
        <f>SUM(ENERO:DICIEMBRE!Z91)</f>
        <v>213</v>
      </c>
      <c r="AA91" s="450">
        <f>SUM(ENERO:DICIEMBRE!AA91)</f>
        <v>222</v>
      </c>
      <c r="AB91" s="450">
        <f>SUM(ENERO:DICIEMBRE!AB91)</f>
        <v>253</v>
      </c>
      <c r="AC91" s="450">
        <f>SUM(ENERO:DICIEMBRE!AC91)</f>
        <v>191</v>
      </c>
      <c r="AD91" s="450">
        <f>SUM(ENERO:DICIEMBRE!AD91)</f>
        <v>301</v>
      </c>
      <c r="AE91" s="450">
        <f>SUM(ENERO:DICIEMBRE!AE91)</f>
        <v>234</v>
      </c>
      <c r="AF91" s="450">
        <f>SUM(ENERO:DICIEMBRE!AF91)</f>
        <v>321</v>
      </c>
      <c r="AG91" s="450">
        <f>SUM(ENERO:DICIEMBRE!AG91)</f>
        <v>278</v>
      </c>
      <c r="AH91" s="450">
        <f>SUM(ENERO:DICIEMBRE!AH91)</f>
        <v>330</v>
      </c>
      <c r="AI91" s="450">
        <f>SUM(ENERO:DICIEMBRE!AI91)</f>
        <v>317</v>
      </c>
      <c r="AJ91" s="450">
        <f>SUM(ENERO:DICIEMBRE!AJ91)</f>
        <v>297</v>
      </c>
      <c r="AK91" s="450">
        <f>SUM(ENERO:DICIEMBRE!AK91)</f>
        <v>258</v>
      </c>
      <c r="AL91" s="450">
        <f>SUM(ENERO:DICIEMBRE!AL91)</f>
        <v>546</v>
      </c>
      <c r="AM91" s="450">
        <f>SUM(ENERO:DICIEMBRE!AM91)</f>
        <v>639</v>
      </c>
      <c r="AN91" s="450">
        <f>SUM(ENERO:DICIEMBRE!AN91)</f>
        <v>9198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117</v>
      </c>
      <c r="D92" s="37">
        <f t="shared" si="14"/>
        <v>62</v>
      </c>
      <c r="E92" s="165">
        <f t="shared" si="14"/>
        <v>55</v>
      </c>
      <c r="F92" s="450">
        <f>SUM(ENERO:DICIEMBRE!F92)</f>
        <v>0</v>
      </c>
      <c r="G92" s="450">
        <f>SUM(ENERO:DICIEMBRE!G92)</f>
        <v>0</v>
      </c>
      <c r="H92" s="450">
        <f>SUM(ENERO:DICIEMBRE!H92)</f>
        <v>0</v>
      </c>
      <c r="I92" s="450">
        <f>SUM(ENERO:DICIEMBRE!I92)</f>
        <v>0</v>
      </c>
      <c r="J92" s="450">
        <f>SUM(ENERO:DICIEMBRE!J92)</f>
        <v>0</v>
      </c>
      <c r="K92" s="450">
        <f>SUM(ENERO:DICIEMBRE!K92)</f>
        <v>0</v>
      </c>
      <c r="L92" s="450">
        <f>SUM(ENERO:DICIEMBRE!L92)</f>
        <v>1</v>
      </c>
      <c r="M92" s="450">
        <f>SUM(ENERO:DICIEMBRE!M92)</f>
        <v>2</v>
      </c>
      <c r="N92" s="450">
        <f>SUM(ENERO:DICIEMBRE!N92)</f>
        <v>0</v>
      </c>
      <c r="O92" s="450">
        <f>SUM(ENERO:DICIEMBRE!O92)</f>
        <v>2</v>
      </c>
      <c r="P92" s="450">
        <f>SUM(ENERO:DICIEMBRE!P92)</f>
        <v>0</v>
      </c>
      <c r="Q92" s="450">
        <f>SUM(ENERO:DICIEMBRE!Q92)</f>
        <v>1</v>
      </c>
      <c r="R92" s="450">
        <f>SUM(ENERO:DICIEMBRE!R92)</f>
        <v>3</v>
      </c>
      <c r="S92" s="450">
        <f>SUM(ENERO:DICIEMBRE!S92)</f>
        <v>1</v>
      </c>
      <c r="T92" s="450">
        <f>SUM(ENERO:DICIEMBRE!T92)</f>
        <v>3</v>
      </c>
      <c r="U92" s="450">
        <f>SUM(ENERO:DICIEMBRE!U92)</f>
        <v>2</v>
      </c>
      <c r="V92" s="450">
        <f>SUM(ENERO:DICIEMBRE!V92)</f>
        <v>0</v>
      </c>
      <c r="W92" s="450">
        <f>SUM(ENERO:DICIEMBRE!W92)</f>
        <v>1</v>
      </c>
      <c r="X92" s="450">
        <f>SUM(ENERO:DICIEMBRE!X92)</f>
        <v>1</v>
      </c>
      <c r="Y92" s="450">
        <f>SUM(ENERO:DICIEMBRE!Y92)</f>
        <v>0</v>
      </c>
      <c r="Z92" s="450">
        <f>SUM(ENERO:DICIEMBRE!Z92)</f>
        <v>7</v>
      </c>
      <c r="AA92" s="450">
        <f>SUM(ENERO:DICIEMBRE!AA92)</f>
        <v>4</v>
      </c>
      <c r="AB92" s="450">
        <f>SUM(ENERO:DICIEMBRE!AB92)</f>
        <v>5</v>
      </c>
      <c r="AC92" s="450">
        <f>SUM(ENERO:DICIEMBRE!AC92)</f>
        <v>1</v>
      </c>
      <c r="AD92" s="450">
        <f>SUM(ENERO:DICIEMBRE!AD92)</f>
        <v>5</v>
      </c>
      <c r="AE92" s="450">
        <f>SUM(ENERO:DICIEMBRE!AE92)</f>
        <v>4</v>
      </c>
      <c r="AF92" s="450">
        <f>SUM(ENERO:DICIEMBRE!AF92)</f>
        <v>9</v>
      </c>
      <c r="AG92" s="450">
        <f>SUM(ENERO:DICIEMBRE!AG92)</f>
        <v>9</v>
      </c>
      <c r="AH92" s="450">
        <f>SUM(ENERO:DICIEMBRE!AH92)</f>
        <v>9</v>
      </c>
      <c r="AI92" s="450">
        <f>SUM(ENERO:DICIEMBRE!AI92)</f>
        <v>8</v>
      </c>
      <c r="AJ92" s="450">
        <f>SUM(ENERO:DICIEMBRE!AJ92)</f>
        <v>7</v>
      </c>
      <c r="AK92" s="450">
        <f>SUM(ENERO:DICIEMBRE!AK92)</f>
        <v>4</v>
      </c>
      <c r="AL92" s="450">
        <f>SUM(ENERO:DICIEMBRE!AL92)</f>
        <v>12</v>
      </c>
      <c r="AM92" s="450">
        <f>SUM(ENERO:DICIEMBRE!AM92)</f>
        <v>16</v>
      </c>
      <c r="AN92" s="450">
        <f>SUM(ENERO:DICIEMBRE!AN92)</f>
        <v>107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13</v>
      </c>
      <c r="D93" s="176">
        <f t="shared" si="14"/>
        <v>3</v>
      </c>
      <c r="E93" s="177">
        <f t="shared" si="14"/>
        <v>10</v>
      </c>
      <c r="F93" s="450">
        <f>SUM(ENERO:DICIEMBRE!F93)</f>
        <v>0</v>
      </c>
      <c r="G93" s="450">
        <f>SUM(ENERO:DICIEMBRE!G93)</f>
        <v>0</v>
      </c>
      <c r="H93" s="450">
        <f>SUM(ENERO:DICIEMBRE!H93)</f>
        <v>0</v>
      </c>
      <c r="I93" s="450">
        <f>SUM(ENERO:DICIEMBRE!I93)</f>
        <v>0</v>
      </c>
      <c r="J93" s="450">
        <f>SUM(ENERO:DICIEMBRE!J93)</f>
        <v>0</v>
      </c>
      <c r="K93" s="450">
        <f>SUM(ENERO:DICIEMBRE!K93)</f>
        <v>0</v>
      </c>
      <c r="L93" s="450">
        <f>SUM(ENERO:DICIEMBRE!L93)</f>
        <v>0</v>
      </c>
      <c r="M93" s="450">
        <f>SUM(ENERO:DICIEMBRE!M93)</f>
        <v>0</v>
      </c>
      <c r="N93" s="450">
        <f>SUM(ENERO:DICIEMBRE!N93)</f>
        <v>0</v>
      </c>
      <c r="O93" s="450">
        <f>SUM(ENERO:DICIEMBRE!O93)</f>
        <v>0</v>
      </c>
      <c r="P93" s="450">
        <f>SUM(ENERO:DICIEMBRE!P93)</f>
        <v>0</v>
      </c>
      <c r="Q93" s="450">
        <f>SUM(ENERO:DICIEMBRE!Q93)</f>
        <v>0</v>
      </c>
      <c r="R93" s="450">
        <f>SUM(ENERO:DICIEMBRE!R93)</f>
        <v>0</v>
      </c>
      <c r="S93" s="450">
        <f>SUM(ENERO:DICIEMBRE!S93)</f>
        <v>0</v>
      </c>
      <c r="T93" s="450">
        <f>SUM(ENERO:DICIEMBRE!T93)</f>
        <v>0</v>
      </c>
      <c r="U93" s="450">
        <f>SUM(ENERO:DICIEMBRE!U93)</f>
        <v>0</v>
      </c>
      <c r="V93" s="450">
        <f>SUM(ENERO:DICIEMBRE!V93)</f>
        <v>0</v>
      </c>
      <c r="W93" s="450">
        <f>SUM(ENERO:DICIEMBRE!W93)</f>
        <v>1</v>
      </c>
      <c r="X93" s="450">
        <f>SUM(ENERO:DICIEMBRE!X93)</f>
        <v>0</v>
      </c>
      <c r="Y93" s="450">
        <f>SUM(ENERO:DICIEMBRE!Y93)</f>
        <v>0</v>
      </c>
      <c r="Z93" s="450">
        <f>SUM(ENERO:DICIEMBRE!Z93)</f>
        <v>0</v>
      </c>
      <c r="AA93" s="450">
        <f>SUM(ENERO:DICIEMBRE!AA93)</f>
        <v>0</v>
      </c>
      <c r="AB93" s="450">
        <f>SUM(ENERO:DICIEMBRE!AB93)</f>
        <v>1</v>
      </c>
      <c r="AC93" s="450">
        <f>SUM(ENERO:DICIEMBRE!AC93)</f>
        <v>0</v>
      </c>
      <c r="AD93" s="450">
        <f>SUM(ENERO:DICIEMBRE!AD93)</f>
        <v>0</v>
      </c>
      <c r="AE93" s="450">
        <f>SUM(ENERO:DICIEMBRE!AE93)</f>
        <v>3</v>
      </c>
      <c r="AF93" s="450">
        <f>SUM(ENERO:DICIEMBRE!AF93)</f>
        <v>0</v>
      </c>
      <c r="AG93" s="450">
        <f>SUM(ENERO:DICIEMBRE!AG93)</f>
        <v>4</v>
      </c>
      <c r="AH93" s="450">
        <f>SUM(ENERO:DICIEMBRE!AH93)</f>
        <v>2</v>
      </c>
      <c r="AI93" s="450">
        <f>SUM(ENERO:DICIEMBRE!AI93)</f>
        <v>1</v>
      </c>
      <c r="AJ93" s="450">
        <f>SUM(ENERO:DICIEMBRE!AJ93)</f>
        <v>0</v>
      </c>
      <c r="AK93" s="450">
        <f>SUM(ENERO:DICIEMBRE!AK93)</f>
        <v>0</v>
      </c>
      <c r="AL93" s="450">
        <f>SUM(ENERO:DICIEMBRE!AL93)</f>
        <v>0</v>
      </c>
      <c r="AM93" s="450">
        <f>SUM(ENERO:DICIEMBRE!AM93)</f>
        <v>1</v>
      </c>
      <c r="AN93" s="450">
        <f>SUM(ENERO:DICIEMBRE!AN93)</f>
        <v>13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>
        <f t="shared" si="17"/>
        <v>0</v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130</v>
      </c>
      <c r="D94" s="187">
        <f t="shared" si="14"/>
        <v>59</v>
      </c>
      <c r="E94" s="188">
        <f t="shared" si="14"/>
        <v>71</v>
      </c>
      <c r="F94" s="450">
        <f>SUM(ENERO:DICIEMBRE!F94)</f>
        <v>4</v>
      </c>
      <c r="G94" s="450">
        <f>SUM(ENERO:DICIEMBRE!G94)</f>
        <v>5</v>
      </c>
      <c r="H94" s="450">
        <f>SUM(ENERO:DICIEMBRE!H94)</f>
        <v>3</v>
      </c>
      <c r="I94" s="450">
        <f>SUM(ENERO:DICIEMBRE!I94)</f>
        <v>2</v>
      </c>
      <c r="J94" s="450">
        <f>SUM(ENERO:DICIEMBRE!J94)</f>
        <v>2</v>
      </c>
      <c r="K94" s="450">
        <f>SUM(ENERO:DICIEMBRE!K94)</f>
        <v>5</v>
      </c>
      <c r="L94" s="450">
        <f>SUM(ENERO:DICIEMBRE!L94)</f>
        <v>7</v>
      </c>
      <c r="M94" s="450">
        <f>SUM(ENERO:DICIEMBRE!M94)</f>
        <v>3</v>
      </c>
      <c r="N94" s="450">
        <f>SUM(ENERO:DICIEMBRE!N94)</f>
        <v>4</v>
      </c>
      <c r="O94" s="450">
        <f>SUM(ENERO:DICIEMBRE!O94)</f>
        <v>10</v>
      </c>
      <c r="P94" s="450">
        <f>SUM(ENERO:DICIEMBRE!P94)</f>
        <v>3</v>
      </c>
      <c r="Q94" s="450">
        <f>SUM(ENERO:DICIEMBRE!Q94)</f>
        <v>5</v>
      </c>
      <c r="R94" s="450">
        <f>SUM(ENERO:DICIEMBRE!R94)</f>
        <v>2</v>
      </c>
      <c r="S94" s="450">
        <f>SUM(ENERO:DICIEMBRE!S94)</f>
        <v>6</v>
      </c>
      <c r="T94" s="450">
        <f>SUM(ENERO:DICIEMBRE!T94)</f>
        <v>5</v>
      </c>
      <c r="U94" s="450">
        <f>SUM(ENERO:DICIEMBRE!U94)</f>
        <v>5</v>
      </c>
      <c r="V94" s="450">
        <f>SUM(ENERO:DICIEMBRE!V94)</f>
        <v>2</v>
      </c>
      <c r="W94" s="450">
        <f>SUM(ENERO:DICIEMBRE!W94)</f>
        <v>4</v>
      </c>
      <c r="X94" s="450">
        <f>SUM(ENERO:DICIEMBRE!X94)</f>
        <v>1</v>
      </c>
      <c r="Y94" s="450">
        <f>SUM(ENERO:DICIEMBRE!Y94)</f>
        <v>6</v>
      </c>
      <c r="Z94" s="450">
        <f>SUM(ENERO:DICIEMBRE!Z94)</f>
        <v>3</v>
      </c>
      <c r="AA94" s="450">
        <f>SUM(ENERO:DICIEMBRE!AA94)</f>
        <v>4</v>
      </c>
      <c r="AB94" s="450">
        <f>SUM(ENERO:DICIEMBRE!AB94)</f>
        <v>4</v>
      </c>
      <c r="AC94" s="450">
        <f>SUM(ENERO:DICIEMBRE!AC94)</f>
        <v>1</v>
      </c>
      <c r="AD94" s="450">
        <f>SUM(ENERO:DICIEMBRE!AD94)</f>
        <v>7</v>
      </c>
      <c r="AE94" s="450">
        <f>SUM(ENERO:DICIEMBRE!AE94)</f>
        <v>2</v>
      </c>
      <c r="AF94" s="450">
        <f>SUM(ENERO:DICIEMBRE!AF94)</f>
        <v>3</v>
      </c>
      <c r="AG94" s="450">
        <f>SUM(ENERO:DICIEMBRE!AG94)</f>
        <v>4</v>
      </c>
      <c r="AH94" s="450">
        <f>SUM(ENERO:DICIEMBRE!AH94)</f>
        <v>3</v>
      </c>
      <c r="AI94" s="450">
        <f>SUM(ENERO:DICIEMBRE!AI94)</f>
        <v>3</v>
      </c>
      <c r="AJ94" s="450">
        <f>SUM(ENERO:DICIEMBRE!AJ94)</f>
        <v>1</v>
      </c>
      <c r="AK94" s="450">
        <f>SUM(ENERO:DICIEMBRE!AK94)</f>
        <v>2</v>
      </c>
      <c r="AL94" s="450">
        <f>SUM(ENERO:DICIEMBRE!AL94)</f>
        <v>5</v>
      </c>
      <c r="AM94" s="450">
        <f>SUM(ENERO:DICIEMBRE!AM94)</f>
        <v>4</v>
      </c>
      <c r="AN94" s="450">
        <f>SUM(ENERO:DICIEMBRE!AN94)</f>
        <v>112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160</v>
      </c>
      <c r="D95" s="69">
        <f t="shared" si="14"/>
        <v>96</v>
      </c>
      <c r="E95" s="197">
        <f t="shared" si="14"/>
        <v>64</v>
      </c>
      <c r="F95" s="450">
        <f>SUM(ENERO:DICIEMBRE!F95)</f>
        <v>5</v>
      </c>
      <c r="G95" s="450">
        <f>SUM(ENERO:DICIEMBRE!G95)</f>
        <v>0</v>
      </c>
      <c r="H95" s="450">
        <f>SUM(ENERO:DICIEMBRE!H95)</f>
        <v>2</v>
      </c>
      <c r="I95" s="450">
        <f>SUM(ENERO:DICIEMBRE!I95)</f>
        <v>0</v>
      </c>
      <c r="J95" s="450">
        <f>SUM(ENERO:DICIEMBRE!J95)</f>
        <v>4</v>
      </c>
      <c r="K95" s="450">
        <f>SUM(ENERO:DICIEMBRE!K95)</f>
        <v>1</v>
      </c>
      <c r="L95" s="450">
        <f>SUM(ENERO:DICIEMBRE!L95)</f>
        <v>2</v>
      </c>
      <c r="M95" s="450">
        <f>SUM(ENERO:DICIEMBRE!M95)</f>
        <v>4</v>
      </c>
      <c r="N95" s="450">
        <f>SUM(ENERO:DICIEMBRE!N95)</f>
        <v>5</v>
      </c>
      <c r="O95" s="450">
        <f>SUM(ENERO:DICIEMBRE!O95)</f>
        <v>1</v>
      </c>
      <c r="P95" s="450">
        <f>SUM(ENERO:DICIEMBRE!P95)</f>
        <v>1</v>
      </c>
      <c r="Q95" s="450">
        <f>SUM(ENERO:DICIEMBRE!Q95)</f>
        <v>1</v>
      </c>
      <c r="R95" s="450">
        <f>SUM(ENERO:DICIEMBRE!R95)</f>
        <v>3</v>
      </c>
      <c r="S95" s="450">
        <f>SUM(ENERO:DICIEMBRE!S95)</f>
        <v>2</v>
      </c>
      <c r="T95" s="450">
        <f>SUM(ENERO:DICIEMBRE!T95)</f>
        <v>5</v>
      </c>
      <c r="U95" s="450">
        <f>SUM(ENERO:DICIEMBRE!U95)</f>
        <v>2</v>
      </c>
      <c r="V95" s="450">
        <f>SUM(ENERO:DICIEMBRE!V95)</f>
        <v>5</v>
      </c>
      <c r="W95" s="450">
        <f>SUM(ENERO:DICIEMBRE!W95)</f>
        <v>1</v>
      </c>
      <c r="X95" s="450">
        <f>SUM(ENERO:DICIEMBRE!X95)</f>
        <v>6</v>
      </c>
      <c r="Y95" s="450">
        <f>SUM(ENERO:DICIEMBRE!Y95)</f>
        <v>3</v>
      </c>
      <c r="Z95" s="450">
        <f>SUM(ENERO:DICIEMBRE!Z95)</f>
        <v>4</v>
      </c>
      <c r="AA95" s="450">
        <f>SUM(ENERO:DICIEMBRE!AA95)</f>
        <v>4</v>
      </c>
      <c r="AB95" s="450">
        <f>SUM(ENERO:DICIEMBRE!AB95)</f>
        <v>6</v>
      </c>
      <c r="AC95" s="450">
        <f>SUM(ENERO:DICIEMBRE!AC95)</f>
        <v>6</v>
      </c>
      <c r="AD95" s="450">
        <f>SUM(ENERO:DICIEMBRE!AD95)</f>
        <v>12</v>
      </c>
      <c r="AE95" s="450">
        <f>SUM(ENERO:DICIEMBRE!AE95)</f>
        <v>7</v>
      </c>
      <c r="AF95" s="450">
        <f>SUM(ENERO:DICIEMBRE!AF95)</f>
        <v>14</v>
      </c>
      <c r="AG95" s="450">
        <f>SUM(ENERO:DICIEMBRE!AG95)</f>
        <v>8</v>
      </c>
      <c r="AH95" s="450">
        <f>SUM(ENERO:DICIEMBRE!AH95)</f>
        <v>9</v>
      </c>
      <c r="AI95" s="450">
        <f>SUM(ENERO:DICIEMBRE!AI95)</f>
        <v>10</v>
      </c>
      <c r="AJ95" s="450">
        <f>SUM(ENERO:DICIEMBRE!AJ95)</f>
        <v>7</v>
      </c>
      <c r="AK95" s="450">
        <f>SUM(ENERO:DICIEMBRE!AK95)</f>
        <v>4</v>
      </c>
      <c r="AL95" s="450">
        <f>SUM(ENERO:DICIEMBRE!AL95)</f>
        <v>6</v>
      </c>
      <c r="AM95" s="450">
        <f>SUM(ENERO:DICIEMBRE!AM95)</f>
        <v>10</v>
      </c>
      <c r="AN95" s="450">
        <f>SUM(ENERO:DICIEMBRE!AN95)</f>
        <v>147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303</v>
      </c>
      <c r="D96" s="37">
        <f t="shared" si="14"/>
        <v>137</v>
      </c>
      <c r="E96" s="206">
        <f t="shared" si="14"/>
        <v>166</v>
      </c>
      <c r="F96" s="450">
        <f>SUM(ENERO:DICIEMBRE!F96)</f>
        <v>1</v>
      </c>
      <c r="G96" s="450">
        <f>SUM(ENERO:DICIEMBRE!G96)</f>
        <v>3</v>
      </c>
      <c r="H96" s="450">
        <f>SUM(ENERO:DICIEMBRE!H96)</f>
        <v>0</v>
      </c>
      <c r="I96" s="450">
        <f>SUM(ENERO:DICIEMBRE!I96)</f>
        <v>0</v>
      </c>
      <c r="J96" s="450">
        <f>SUM(ENERO:DICIEMBRE!J96)</f>
        <v>1</v>
      </c>
      <c r="K96" s="450">
        <f>SUM(ENERO:DICIEMBRE!K96)</f>
        <v>1</v>
      </c>
      <c r="L96" s="450">
        <f>SUM(ENERO:DICIEMBRE!L96)</f>
        <v>6</v>
      </c>
      <c r="M96" s="450">
        <f>SUM(ENERO:DICIEMBRE!M96)</f>
        <v>8</v>
      </c>
      <c r="N96" s="450">
        <f>SUM(ENERO:DICIEMBRE!N96)</f>
        <v>2</v>
      </c>
      <c r="O96" s="450">
        <f>SUM(ENERO:DICIEMBRE!O96)</f>
        <v>5</v>
      </c>
      <c r="P96" s="450">
        <f>SUM(ENERO:DICIEMBRE!P96)</f>
        <v>1</v>
      </c>
      <c r="Q96" s="450">
        <f>SUM(ENERO:DICIEMBRE!Q96)</f>
        <v>13</v>
      </c>
      <c r="R96" s="450">
        <f>SUM(ENERO:DICIEMBRE!R96)</f>
        <v>4</v>
      </c>
      <c r="S96" s="450">
        <f>SUM(ENERO:DICIEMBRE!S96)</f>
        <v>6</v>
      </c>
      <c r="T96" s="450">
        <f>SUM(ENERO:DICIEMBRE!T96)</f>
        <v>5</v>
      </c>
      <c r="U96" s="450">
        <f>SUM(ENERO:DICIEMBRE!U96)</f>
        <v>5</v>
      </c>
      <c r="V96" s="450">
        <f>SUM(ENERO:DICIEMBRE!V96)</f>
        <v>4</v>
      </c>
      <c r="W96" s="450">
        <f>SUM(ENERO:DICIEMBRE!W96)</f>
        <v>7</v>
      </c>
      <c r="X96" s="450">
        <f>SUM(ENERO:DICIEMBRE!X96)</f>
        <v>8</v>
      </c>
      <c r="Y96" s="450">
        <f>SUM(ENERO:DICIEMBRE!Y96)</f>
        <v>5</v>
      </c>
      <c r="Z96" s="450">
        <f>SUM(ENERO:DICIEMBRE!Z96)</f>
        <v>10</v>
      </c>
      <c r="AA96" s="450">
        <f>SUM(ENERO:DICIEMBRE!AA96)</f>
        <v>14</v>
      </c>
      <c r="AB96" s="450">
        <f>SUM(ENERO:DICIEMBRE!AB96)</f>
        <v>10</v>
      </c>
      <c r="AC96" s="450">
        <f>SUM(ENERO:DICIEMBRE!AC96)</f>
        <v>6</v>
      </c>
      <c r="AD96" s="450">
        <f>SUM(ENERO:DICIEMBRE!AD96)</f>
        <v>17</v>
      </c>
      <c r="AE96" s="450">
        <f>SUM(ENERO:DICIEMBRE!AE96)</f>
        <v>11</v>
      </c>
      <c r="AF96" s="450">
        <f>SUM(ENERO:DICIEMBRE!AF96)</f>
        <v>13</v>
      </c>
      <c r="AG96" s="450">
        <f>SUM(ENERO:DICIEMBRE!AG96)</f>
        <v>15</v>
      </c>
      <c r="AH96" s="450">
        <f>SUM(ENERO:DICIEMBRE!AH96)</f>
        <v>16</v>
      </c>
      <c r="AI96" s="450">
        <f>SUM(ENERO:DICIEMBRE!AI96)</f>
        <v>12</v>
      </c>
      <c r="AJ96" s="450">
        <f>SUM(ENERO:DICIEMBRE!AJ96)</f>
        <v>19</v>
      </c>
      <c r="AK96" s="450">
        <f>SUM(ENERO:DICIEMBRE!AK96)</f>
        <v>11</v>
      </c>
      <c r="AL96" s="450">
        <f>SUM(ENERO:DICIEMBRE!AL96)</f>
        <v>20</v>
      </c>
      <c r="AM96" s="450">
        <f>SUM(ENERO:DICIEMBRE!AM96)</f>
        <v>44</v>
      </c>
      <c r="AN96" s="450">
        <f>SUM(ENERO:DICIEMBRE!AN96)</f>
        <v>286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30</v>
      </c>
      <c r="D97" s="83">
        <f t="shared" si="14"/>
        <v>22</v>
      </c>
      <c r="E97" s="207">
        <f t="shared" si="14"/>
        <v>8</v>
      </c>
      <c r="F97" s="450">
        <f>SUM(ENERO:DICIEMBRE!F97)</f>
        <v>0</v>
      </c>
      <c r="G97" s="450">
        <f>SUM(ENERO:DICIEMBRE!G97)</f>
        <v>1</v>
      </c>
      <c r="H97" s="450">
        <f>SUM(ENERO:DICIEMBRE!H97)</f>
        <v>0</v>
      </c>
      <c r="I97" s="450">
        <f>SUM(ENERO:DICIEMBRE!I97)</f>
        <v>0</v>
      </c>
      <c r="J97" s="450">
        <f>SUM(ENERO:DICIEMBRE!J97)</f>
        <v>0</v>
      </c>
      <c r="K97" s="450">
        <f>SUM(ENERO:DICIEMBRE!K97)</f>
        <v>0</v>
      </c>
      <c r="L97" s="450">
        <f>SUM(ENERO:DICIEMBRE!L97)</f>
        <v>0</v>
      </c>
      <c r="M97" s="450">
        <f>SUM(ENERO:DICIEMBRE!M97)</f>
        <v>0</v>
      </c>
      <c r="N97" s="450">
        <f>SUM(ENERO:DICIEMBRE!N97)</f>
        <v>0</v>
      </c>
      <c r="O97" s="450">
        <f>SUM(ENERO:DICIEMBRE!O97)</f>
        <v>1</v>
      </c>
      <c r="P97" s="450">
        <f>SUM(ENERO:DICIEMBRE!P97)</f>
        <v>4</v>
      </c>
      <c r="Q97" s="450">
        <f>SUM(ENERO:DICIEMBRE!Q97)</f>
        <v>0</v>
      </c>
      <c r="R97" s="450">
        <f>SUM(ENERO:DICIEMBRE!R97)</f>
        <v>4</v>
      </c>
      <c r="S97" s="450">
        <f>SUM(ENERO:DICIEMBRE!S97)</f>
        <v>1</v>
      </c>
      <c r="T97" s="450">
        <f>SUM(ENERO:DICIEMBRE!T97)</f>
        <v>1</v>
      </c>
      <c r="U97" s="450">
        <f>SUM(ENERO:DICIEMBRE!U97)</f>
        <v>1</v>
      </c>
      <c r="V97" s="450">
        <f>SUM(ENERO:DICIEMBRE!V97)</f>
        <v>3</v>
      </c>
      <c r="W97" s="450">
        <f>SUM(ENERO:DICIEMBRE!W97)</f>
        <v>1</v>
      </c>
      <c r="X97" s="450">
        <f>SUM(ENERO:DICIEMBRE!X97)</f>
        <v>3</v>
      </c>
      <c r="Y97" s="450">
        <f>SUM(ENERO:DICIEMBRE!Y97)</f>
        <v>0</v>
      </c>
      <c r="Z97" s="450">
        <f>SUM(ENERO:DICIEMBRE!Z97)</f>
        <v>2</v>
      </c>
      <c r="AA97" s="450">
        <f>SUM(ENERO:DICIEMBRE!AA97)</f>
        <v>1</v>
      </c>
      <c r="AB97" s="450">
        <f>SUM(ENERO:DICIEMBRE!AB97)</f>
        <v>3</v>
      </c>
      <c r="AC97" s="450">
        <f>SUM(ENERO:DICIEMBRE!AC97)</f>
        <v>0</v>
      </c>
      <c r="AD97" s="450">
        <f>SUM(ENERO:DICIEMBRE!AD97)</f>
        <v>0</v>
      </c>
      <c r="AE97" s="450">
        <f>SUM(ENERO:DICIEMBRE!AE97)</f>
        <v>0</v>
      </c>
      <c r="AF97" s="450">
        <f>SUM(ENERO:DICIEMBRE!AF97)</f>
        <v>2</v>
      </c>
      <c r="AG97" s="450">
        <f>SUM(ENERO:DICIEMBRE!AG97)</f>
        <v>0</v>
      </c>
      <c r="AH97" s="450">
        <f>SUM(ENERO:DICIEMBRE!AH97)</f>
        <v>0</v>
      </c>
      <c r="AI97" s="450">
        <f>SUM(ENERO:DICIEMBRE!AI97)</f>
        <v>1</v>
      </c>
      <c r="AJ97" s="450">
        <f>SUM(ENERO:DICIEMBRE!AJ97)</f>
        <v>0</v>
      </c>
      <c r="AK97" s="450">
        <f>SUM(ENERO:DICIEMBRE!AK97)</f>
        <v>1</v>
      </c>
      <c r="AL97" s="450">
        <f>SUM(ENERO:DICIEMBRE!AL97)</f>
        <v>0</v>
      </c>
      <c r="AM97" s="450">
        <f>SUM(ENERO:DICIEMBRE!AM97)</f>
        <v>0</v>
      </c>
      <c r="AN97" s="450">
        <f>SUM(ENERO:DICIEMBRE!AN97)</f>
        <v>30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140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216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219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220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65" t="s">
        <v>34</v>
      </c>
      <c r="F106" s="96" t="s">
        <v>40</v>
      </c>
      <c r="G106" s="65" t="s">
        <v>34</v>
      </c>
      <c r="H106" s="96" t="s">
        <v>40</v>
      </c>
      <c r="I106" s="65" t="s">
        <v>34</v>
      </c>
      <c r="J106" s="96" t="s">
        <v>40</v>
      </c>
      <c r="K106" s="65" t="s">
        <v>34</v>
      </c>
      <c r="L106" s="96" t="s">
        <v>40</v>
      </c>
      <c r="M106" s="65" t="s">
        <v>34</v>
      </c>
      <c r="N106" s="96" t="s">
        <v>40</v>
      </c>
      <c r="O106" s="65" t="s">
        <v>34</v>
      </c>
      <c r="P106" s="96" t="s">
        <v>40</v>
      </c>
      <c r="Q106" s="65" t="s">
        <v>34</v>
      </c>
      <c r="R106" s="96" t="s">
        <v>40</v>
      </c>
      <c r="S106" s="65" t="s">
        <v>34</v>
      </c>
      <c r="T106" s="96" t="s">
        <v>40</v>
      </c>
      <c r="U106" s="65" t="s">
        <v>34</v>
      </c>
      <c r="V106" s="96" t="s">
        <v>40</v>
      </c>
      <c r="W106" s="65" t="s">
        <v>34</v>
      </c>
      <c r="X106" s="96" t="s">
        <v>40</v>
      </c>
      <c r="Y106" s="65" t="s">
        <v>34</v>
      </c>
      <c r="Z106" s="96" t="s">
        <v>40</v>
      </c>
      <c r="AA106" s="65" t="s">
        <v>34</v>
      </c>
      <c r="AB106" s="96" t="s">
        <v>40</v>
      </c>
      <c r="AC106" s="65" t="s">
        <v>34</v>
      </c>
      <c r="AD106" s="105" t="s">
        <v>40</v>
      </c>
      <c r="AE106" s="105" t="s">
        <v>34</v>
      </c>
      <c r="AF106" s="96" t="s">
        <v>40</v>
      </c>
      <c r="AG106" s="65" t="s">
        <v>34</v>
      </c>
      <c r="AH106" s="105" t="s">
        <v>40</v>
      </c>
      <c r="AI106" s="105" t="s">
        <v>34</v>
      </c>
      <c r="AJ106" s="96" t="s">
        <v>40</v>
      </c>
      <c r="AK106" s="65" t="s">
        <v>34</v>
      </c>
      <c r="AL106" s="105" t="s">
        <v>40</v>
      </c>
      <c r="AM106" s="65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450">
        <f>SUM(ENERO:DICIEMBRE!F107)</f>
        <v>0</v>
      </c>
      <c r="G107" s="450">
        <f>SUM(ENERO:DICIEMBRE!G107)</f>
        <v>0</v>
      </c>
      <c r="H107" s="450">
        <f>SUM(ENERO:DICIEMBRE!H107)</f>
        <v>0</v>
      </c>
      <c r="I107" s="450">
        <f>SUM(ENERO:DICIEMBRE!I107)</f>
        <v>0</v>
      </c>
      <c r="J107" s="450">
        <f>SUM(ENERO:DICIEMBRE!J107)</f>
        <v>0</v>
      </c>
      <c r="K107" s="450">
        <f>SUM(ENERO:DICIEMBRE!K107)</f>
        <v>0</v>
      </c>
      <c r="L107" s="450">
        <f>SUM(ENERO:DICIEMBRE!L107)</f>
        <v>0</v>
      </c>
      <c r="M107" s="450">
        <f>SUM(ENERO:DICIEMBRE!M107)</f>
        <v>0</v>
      </c>
      <c r="N107" s="450">
        <f>SUM(ENERO:DICIEMBRE!N107)</f>
        <v>0</v>
      </c>
      <c r="O107" s="450">
        <f>SUM(ENERO:DICIEMBRE!O107)</f>
        <v>0</v>
      </c>
      <c r="P107" s="450">
        <f>SUM(ENERO:DICIEMBRE!P107)</f>
        <v>0</v>
      </c>
      <c r="Q107" s="450">
        <f>SUM(ENERO:DICIEMBRE!Q107)</f>
        <v>0</v>
      </c>
      <c r="R107" s="450">
        <f>SUM(ENERO:DICIEMBRE!R107)</f>
        <v>0</v>
      </c>
      <c r="S107" s="450">
        <f>SUM(ENERO:DICIEMBRE!S107)</f>
        <v>0</v>
      </c>
      <c r="T107" s="450">
        <f>SUM(ENERO:DICIEMBRE!T107)</f>
        <v>0</v>
      </c>
      <c r="U107" s="450">
        <f>SUM(ENERO:DICIEMBRE!U107)</f>
        <v>0</v>
      </c>
      <c r="V107" s="450">
        <f>SUM(ENERO:DICIEMBRE!V107)</f>
        <v>0</v>
      </c>
      <c r="W107" s="450">
        <f>SUM(ENERO:DICIEMBRE!W107)</f>
        <v>0</v>
      </c>
      <c r="X107" s="450">
        <f>SUM(ENERO:DICIEMBRE!X107)</f>
        <v>0</v>
      </c>
      <c r="Y107" s="450">
        <f>SUM(ENERO:DICIEMBRE!Y107)</f>
        <v>0</v>
      </c>
      <c r="Z107" s="450">
        <f>SUM(ENERO:DICIEMBRE!Z107)</f>
        <v>0</v>
      </c>
      <c r="AA107" s="450">
        <f>SUM(ENERO:DICIEMBRE!AA107)</f>
        <v>0</v>
      </c>
      <c r="AB107" s="450">
        <f>SUM(ENERO:DICIEMBRE!AB107)</f>
        <v>0</v>
      </c>
      <c r="AC107" s="450">
        <f>SUM(ENERO:DICIEMBRE!AC107)</f>
        <v>0</v>
      </c>
      <c r="AD107" s="450">
        <f>SUM(ENERO:DICIEMBRE!AD107)</f>
        <v>0</v>
      </c>
      <c r="AE107" s="450">
        <f>SUM(ENERO:DICIEMBRE!AE107)</f>
        <v>0</v>
      </c>
      <c r="AF107" s="450">
        <f>SUM(ENERO:DICIEMBRE!AF107)</f>
        <v>0</v>
      </c>
      <c r="AG107" s="450">
        <f>SUM(ENERO:DICIEMBRE!AG107)</f>
        <v>0</v>
      </c>
      <c r="AH107" s="450">
        <f>SUM(ENERO:DICIEMBRE!AH107)</f>
        <v>0</v>
      </c>
      <c r="AI107" s="450">
        <f>SUM(ENERO:DICIEMBRE!AI107)</f>
        <v>0</v>
      </c>
      <c r="AJ107" s="450">
        <f>SUM(ENERO:DICIEMBRE!AJ107)</f>
        <v>0</v>
      </c>
      <c r="AK107" s="450">
        <f>SUM(ENERO:DICIEMBRE!AK107)</f>
        <v>0</v>
      </c>
      <c r="AL107" s="450">
        <f>SUM(ENERO:DICIEMBRE!AL107)</f>
        <v>0</v>
      </c>
      <c r="AM107" s="450">
        <f>SUM(ENERO:DICIEMBRE!AM107)</f>
        <v>0</v>
      </c>
      <c r="AN107" s="450">
        <f>SUM(ENERO:DICIEMBRE!AN107)</f>
        <v>0</v>
      </c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94</v>
      </c>
      <c r="D108" s="69">
        <f t="shared" si="18"/>
        <v>49</v>
      </c>
      <c r="E108" s="77">
        <f t="shared" si="18"/>
        <v>45</v>
      </c>
      <c r="F108" s="450">
        <f>SUM(ENERO:DICIEMBRE!F108)</f>
        <v>1</v>
      </c>
      <c r="G108" s="450">
        <f>SUM(ENERO:DICIEMBRE!G108)</f>
        <v>1</v>
      </c>
      <c r="H108" s="450">
        <f>SUM(ENERO:DICIEMBRE!H108)</f>
        <v>0</v>
      </c>
      <c r="I108" s="450">
        <f>SUM(ENERO:DICIEMBRE!I108)</f>
        <v>0</v>
      </c>
      <c r="J108" s="450">
        <f>SUM(ENERO:DICIEMBRE!J108)</f>
        <v>0</v>
      </c>
      <c r="K108" s="450">
        <f>SUM(ENERO:DICIEMBRE!K108)</f>
        <v>0</v>
      </c>
      <c r="L108" s="450">
        <f>SUM(ENERO:DICIEMBRE!L108)</f>
        <v>0</v>
      </c>
      <c r="M108" s="450">
        <f>SUM(ENERO:DICIEMBRE!M108)</f>
        <v>0</v>
      </c>
      <c r="N108" s="450">
        <f>SUM(ENERO:DICIEMBRE!N108)</f>
        <v>1</v>
      </c>
      <c r="O108" s="450">
        <f>SUM(ENERO:DICIEMBRE!O108)</f>
        <v>0</v>
      </c>
      <c r="P108" s="450">
        <f>SUM(ENERO:DICIEMBRE!P108)</f>
        <v>0</v>
      </c>
      <c r="Q108" s="450">
        <f>SUM(ENERO:DICIEMBRE!Q108)</f>
        <v>0</v>
      </c>
      <c r="R108" s="450">
        <f>SUM(ENERO:DICIEMBRE!R108)</f>
        <v>0</v>
      </c>
      <c r="S108" s="450">
        <f>SUM(ENERO:DICIEMBRE!S108)</f>
        <v>0</v>
      </c>
      <c r="T108" s="450">
        <f>SUM(ENERO:DICIEMBRE!T108)</f>
        <v>1</v>
      </c>
      <c r="U108" s="450">
        <f>SUM(ENERO:DICIEMBRE!U108)</f>
        <v>0</v>
      </c>
      <c r="V108" s="450">
        <f>SUM(ENERO:DICIEMBRE!V108)</f>
        <v>0</v>
      </c>
      <c r="W108" s="450">
        <f>SUM(ENERO:DICIEMBRE!W108)</f>
        <v>0</v>
      </c>
      <c r="X108" s="450">
        <f>SUM(ENERO:DICIEMBRE!X108)</f>
        <v>3</v>
      </c>
      <c r="Y108" s="450">
        <f>SUM(ENERO:DICIEMBRE!Y108)</f>
        <v>1</v>
      </c>
      <c r="Z108" s="450">
        <f>SUM(ENERO:DICIEMBRE!Z108)</f>
        <v>6</v>
      </c>
      <c r="AA108" s="450">
        <f>SUM(ENERO:DICIEMBRE!AA108)</f>
        <v>2</v>
      </c>
      <c r="AB108" s="450">
        <f>SUM(ENERO:DICIEMBRE!AB108)</f>
        <v>3</v>
      </c>
      <c r="AC108" s="450">
        <f>SUM(ENERO:DICIEMBRE!AC108)</f>
        <v>4</v>
      </c>
      <c r="AD108" s="450">
        <f>SUM(ENERO:DICIEMBRE!AD108)</f>
        <v>5</v>
      </c>
      <c r="AE108" s="450">
        <f>SUM(ENERO:DICIEMBRE!AE108)</f>
        <v>2</v>
      </c>
      <c r="AF108" s="450">
        <f>SUM(ENERO:DICIEMBRE!AF108)</f>
        <v>4</v>
      </c>
      <c r="AG108" s="450">
        <f>SUM(ENERO:DICIEMBRE!AG108)</f>
        <v>6</v>
      </c>
      <c r="AH108" s="450">
        <f>SUM(ENERO:DICIEMBRE!AH108)</f>
        <v>3</v>
      </c>
      <c r="AI108" s="450">
        <f>SUM(ENERO:DICIEMBRE!AI108)</f>
        <v>8</v>
      </c>
      <c r="AJ108" s="450">
        <f>SUM(ENERO:DICIEMBRE!AJ108)</f>
        <v>8</v>
      </c>
      <c r="AK108" s="450">
        <f>SUM(ENERO:DICIEMBRE!AK108)</f>
        <v>2</v>
      </c>
      <c r="AL108" s="450">
        <f>SUM(ENERO:DICIEMBRE!AL108)</f>
        <v>14</v>
      </c>
      <c r="AM108" s="450">
        <f>SUM(ENERO:DICIEMBRE!AM108)</f>
        <v>19</v>
      </c>
      <c r="AN108" s="450">
        <f>SUM(ENERO:DICIEMBRE!AN108)</f>
        <v>94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26</v>
      </c>
      <c r="D109" s="83">
        <f t="shared" si="18"/>
        <v>11</v>
      </c>
      <c r="E109" s="50">
        <f t="shared" si="18"/>
        <v>15</v>
      </c>
      <c r="F109" s="450">
        <f>SUM(ENERO:DICIEMBRE!F109)</f>
        <v>0</v>
      </c>
      <c r="G109" s="450">
        <f>SUM(ENERO:DICIEMBRE!G109)</f>
        <v>0</v>
      </c>
      <c r="H109" s="450">
        <f>SUM(ENERO:DICIEMBRE!H109)</f>
        <v>0</v>
      </c>
      <c r="I109" s="450">
        <f>SUM(ENERO:DICIEMBRE!I109)</f>
        <v>0</v>
      </c>
      <c r="J109" s="450">
        <f>SUM(ENERO:DICIEMBRE!J109)</f>
        <v>0</v>
      </c>
      <c r="K109" s="450">
        <f>SUM(ENERO:DICIEMBRE!K109)</f>
        <v>0</v>
      </c>
      <c r="L109" s="450">
        <f>SUM(ENERO:DICIEMBRE!L109)</f>
        <v>0</v>
      </c>
      <c r="M109" s="450">
        <f>SUM(ENERO:DICIEMBRE!M109)</f>
        <v>0</v>
      </c>
      <c r="N109" s="450">
        <f>SUM(ENERO:DICIEMBRE!N109)</f>
        <v>0</v>
      </c>
      <c r="O109" s="450">
        <f>SUM(ENERO:DICIEMBRE!O109)</f>
        <v>0</v>
      </c>
      <c r="P109" s="450">
        <f>SUM(ENERO:DICIEMBRE!P109)</f>
        <v>0</v>
      </c>
      <c r="Q109" s="450">
        <f>SUM(ENERO:DICIEMBRE!Q109)</f>
        <v>0</v>
      </c>
      <c r="R109" s="450">
        <f>SUM(ENERO:DICIEMBRE!R109)</f>
        <v>0</v>
      </c>
      <c r="S109" s="450">
        <f>SUM(ENERO:DICIEMBRE!S109)</f>
        <v>0</v>
      </c>
      <c r="T109" s="450">
        <f>SUM(ENERO:DICIEMBRE!T109)</f>
        <v>0</v>
      </c>
      <c r="U109" s="450">
        <f>SUM(ENERO:DICIEMBRE!U109)</f>
        <v>1</v>
      </c>
      <c r="V109" s="450">
        <f>SUM(ENERO:DICIEMBRE!V109)</f>
        <v>0</v>
      </c>
      <c r="W109" s="450">
        <f>SUM(ENERO:DICIEMBRE!W109)</f>
        <v>0</v>
      </c>
      <c r="X109" s="450">
        <f>SUM(ENERO:DICIEMBRE!X109)</f>
        <v>0</v>
      </c>
      <c r="Y109" s="450">
        <f>SUM(ENERO:DICIEMBRE!Y109)</f>
        <v>1</v>
      </c>
      <c r="Z109" s="450">
        <f>SUM(ENERO:DICIEMBRE!Z109)</f>
        <v>2</v>
      </c>
      <c r="AA109" s="450">
        <f>SUM(ENERO:DICIEMBRE!AA109)</f>
        <v>2</v>
      </c>
      <c r="AB109" s="450">
        <f>SUM(ENERO:DICIEMBRE!AB109)</f>
        <v>1</v>
      </c>
      <c r="AC109" s="450">
        <f>SUM(ENERO:DICIEMBRE!AC109)</f>
        <v>1</v>
      </c>
      <c r="AD109" s="450">
        <f>SUM(ENERO:DICIEMBRE!AD109)</f>
        <v>0</v>
      </c>
      <c r="AE109" s="450">
        <f>SUM(ENERO:DICIEMBRE!AE109)</f>
        <v>2</v>
      </c>
      <c r="AF109" s="450">
        <f>SUM(ENERO:DICIEMBRE!AF109)</f>
        <v>2</v>
      </c>
      <c r="AG109" s="450">
        <f>SUM(ENERO:DICIEMBRE!AG109)</f>
        <v>1</v>
      </c>
      <c r="AH109" s="450">
        <f>SUM(ENERO:DICIEMBRE!AH109)</f>
        <v>3</v>
      </c>
      <c r="AI109" s="450">
        <f>SUM(ENERO:DICIEMBRE!AI109)</f>
        <v>3</v>
      </c>
      <c r="AJ109" s="450">
        <f>SUM(ENERO:DICIEMBRE!AJ109)</f>
        <v>1</v>
      </c>
      <c r="AK109" s="450">
        <f>SUM(ENERO:DICIEMBRE!AK109)</f>
        <v>2</v>
      </c>
      <c r="AL109" s="450">
        <f>SUM(ENERO:DICIEMBRE!AL109)</f>
        <v>2</v>
      </c>
      <c r="AM109" s="450">
        <f>SUM(ENERO:DICIEMBRE!AM109)</f>
        <v>2</v>
      </c>
      <c r="AN109" s="450">
        <f>SUM(ENERO:DICIEMBRE!AN109)</f>
        <v>26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250" t="s">
        <v>34</v>
      </c>
      <c r="F112" s="66" t="s">
        <v>40</v>
      </c>
      <c r="G112" s="251" t="s">
        <v>34</v>
      </c>
      <c r="H112" s="66" t="s">
        <v>40</v>
      </c>
      <c r="I112" s="251" t="s">
        <v>34</v>
      </c>
      <c r="J112" s="66" t="s">
        <v>40</v>
      </c>
      <c r="K112" s="251" t="s">
        <v>34</v>
      </c>
      <c r="L112" s="66" t="s">
        <v>40</v>
      </c>
      <c r="M112" s="251" t="s">
        <v>34</v>
      </c>
      <c r="N112" s="66" t="s">
        <v>40</v>
      </c>
      <c r="O112" s="251" t="s">
        <v>34</v>
      </c>
      <c r="P112" s="66" t="s">
        <v>40</v>
      </c>
      <c r="Q112" s="251" t="s">
        <v>34</v>
      </c>
      <c r="R112" s="66" t="s">
        <v>40</v>
      </c>
      <c r="S112" s="251" t="s">
        <v>34</v>
      </c>
      <c r="T112" s="66" t="s">
        <v>40</v>
      </c>
      <c r="U112" s="252" t="s">
        <v>34</v>
      </c>
      <c r="V112" s="66" t="s">
        <v>40</v>
      </c>
      <c r="W112" s="252" t="s">
        <v>34</v>
      </c>
      <c r="X112" s="584"/>
      <c r="Y112" s="253" t="s">
        <v>125</v>
      </c>
      <c r="Z112" s="254" t="s">
        <v>126</v>
      </c>
      <c r="AA112" s="255" t="s">
        <v>127</v>
      </c>
      <c r="AB112" s="140" t="s">
        <v>128</v>
      </c>
      <c r="AC112" s="256" t="s">
        <v>129</v>
      </c>
      <c r="AD112" s="257" t="s">
        <v>130</v>
      </c>
      <c r="AE112" s="258" t="s">
        <v>131</v>
      </c>
      <c r="AF112" s="140" t="s">
        <v>132</v>
      </c>
      <c r="AG112" s="259" t="s">
        <v>133</v>
      </c>
      <c r="AH112" s="140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21</v>
      </c>
      <c r="D113" s="92">
        <f>SUM(F113+H113+J113+L113+N113+P113+R113+T113+V113)</f>
        <v>9</v>
      </c>
      <c r="E113" s="25">
        <f>SUM(G113+I113+K113+M113+O113+Q113+S113+U113+W113)</f>
        <v>12</v>
      </c>
      <c r="F113" s="450">
        <f>SUM(ENERO:DICIEMBRE!F113)</f>
        <v>2</v>
      </c>
      <c r="G113" s="450">
        <f>SUM(ENERO:DICIEMBRE!G113)</f>
        <v>0</v>
      </c>
      <c r="H113" s="450">
        <f>SUM(ENERO:DICIEMBRE!H113)</f>
        <v>2</v>
      </c>
      <c r="I113" s="450">
        <f>SUM(ENERO:DICIEMBRE!I113)</f>
        <v>2</v>
      </c>
      <c r="J113" s="450">
        <f>SUM(ENERO:DICIEMBRE!J113)</f>
        <v>0</v>
      </c>
      <c r="K113" s="450">
        <f>SUM(ENERO:DICIEMBRE!K113)</f>
        <v>4</v>
      </c>
      <c r="L113" s="450">
        <f>SUM(ENERO:DICIEMBRE!L113)</f>
        <v>4</v>
      </c>
      <c r="M113" s="450">
        <f>SUM(ENERO:DICIEMBRE!M113)</f>
        <v>4</v>
      </c>
      <c r="N113" s="450">
        <f>SUM(ENERO:DICIEMBRE!N113)</f>
        <v>0</v>
      </c>
      <c r="O113" s="450">
        <f>SUM(ENERO:DICIEMBRE!O113)</f>
        <v>2</v>
      </c>
      <c r="P113" s="450">
        <f>SUM(ENERO:DICIEMBRE!P113)</f>
        <v>0</v>
      </c>
      <c r="Q113" s="450">
        <f>SUM(ENERO:DICIEMBRE!Q113)</f>
        <v>0</v>
      </c>
      <c r="R113" s="450">
        <f>SUM(ENERO:DICIEMBRE!R113)</f>
        <v>0</v>
      </c>
      <c r="S113" s="450">
        <f>SUM(ENERO:DICIEMBRE!S113)</f>
        <v>0</v>
      </c>
      <c r="T113" s="450">
        <f>SUM(ENERO:DICIEMBRE!T113)</f>
        <v>1</v>
      </c>
      <c r="U113" s="450">
        <f>SUM(ENERO:DICIEMBRE!U113)</f>
        <v>0</v>
      </c>
      <c r="V113" s="450">
        <f>SUM(ENERO:DICIEMBRE!V113)</f>
        <v>0</v>
      </c>
      <c r="W113" s="450">
        <f>SUM(ENERO:DICIEMBRE!W113)</f>
        <v>0</v>
      </c>
      <c r="X113" s="450">
        <f>SUM(ENERO:DICIEMBRE!X113)</f>
        <v>2</v>
      </c>
      <c r="Y113" s="450">
        <f>SUM(ENERO:DICIEMBRE!Y113)</f>
        <v>11</v>
      </c>
      <c r="Z113" s="450">
        <f>SUM(ENERO:DICIEMBRE!Z113)</f>
        <v>10</v>
      </c>
      <c r="AA113" s="263"/>
      <c r="AB113" s="264"/>
      <c r="AC113" s="450">
        <f>SUM(ENERO:DICIEMBRE!AC113)</f>
        <v>12</v>
      </c>
      <c r="AD113" s="450">
        <f>SUM(ENERO:DICIEMBRE!AD113)</f>
        <v>9</v>
      </c>
      <c r="AE113" s="450">
        <f>SUM(ENERO:DICIEMBRE!AE113)</f>
        <v>3</v>
      </c>
      <c r="AF113" s="450">
        <f>SUM(ENERO:DICIEMBRE!AF113)</f>
        <v>0</v>
      </c>
      <c r="AG113" s="450">
        <f>SUM(ENERO:DICIEMBRE!AG113)</f>
        <v>9</v>
      </c>
      <c r="AH113" s="450">
        <f>SUM(ENERO:DICIEMBRE!AH113)</f>
        <v>0</v>
      </c>
      <c r="AI113" s="450">
        <f>SUM(ENERO:DICIEMBRE!AI113)</f>
        <v>4</v>
      </c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842</v>
      </c>
      <c r="D114" s="267">
        <f>SUM(F114+H114+J114+L114+N114+P114+R114+T114+V114)</f>
        <v>536</v>
      </c>
      <c r="E114" s="268">
        <f>SUM(G114+I114+K114+M114+O114+Q114+S114+U114+W114)</f>
        <v>306</v>
      </c>
      <c r="F114" s="450">
        <f>SUM(ENERO:DICIEMBRE!F114)</f>
        <v>6</v>
      </c>
      <c r="G114" s="450">
        <f>SUM(ENERO:DICIEMBRE!G114)</f>
        <v>9</v>
      </c>
      <c r="H114" s="450">
        <f>SUM(ENERO:DICIEMBRE!H114)</f>
        <v>57</v>
      </c>
      <c r="I114" s="450">
        <f>SUM(ENERO:DICIEMBRE!I114)</f>
        <v>52</v>
      </c>
      <c r="J114" s="450">
        <f>SUM(ENERO:DICIEMBRE!J114)</f>
        <v>98</v>
      </c>
      <c r="K114" s="450">
        <f>SUM(ENERO:DICIEMBRE!K114)</f>
        <v>76</v>
      </c>
      <c r="L114" s="450">
        <f>SUM(ENERO:DICIEMBRE!L114)</f>
        <v>169</v>
      </c>
      <c r="M114" s="450">
        <f>SUM(ENERO:DICIEMBRE!M114)</f>
        <v>70</v>
      </c>
      <c r="N114" s="450">
        <f>SUM(ENERO:DICIEMBRE!N114)</f>
        <v>85</v>
      </c>
      <c r="O114" s="450">
        <f>SUM(ENERO:DICIEMBRE!O114)</f>
        <v>54</v>
      </c>
      <c r="P114" s="450">
        <f>SUM(ENERO:DICIEMBRE!P114)</f>
        <v>72</v>
      </c>
      <c r="Q114" s="450">
        <f>SUM(ENERO:DICIEMBRE!Q114)</f>
        <v>31</v>
      </c>
      <c r="R114" s="450">
        <f>SUM(ENERO:DICIEMBRE!R114)</f>
        <v>25</v>
      </c>
      <c r="S114" s="450">
        <f>SUM(ENERO:DICIEMBRE!S114)</f>
        <v>9</v>
      </c>
      <c r="T114" s="450">
        <f>SUM(ENERO:DICIEMBRE!T114)</f>
        <v>18</v>
      </c>
      <c r="U114" s="450">
        <f>SUM(ENERO:DICIEMBRE!U114)</f>
        <v>2</v>
      </c>
      <c r="V114" s="450">
        <f>SUM(ENERO:DICIEMBRE!V114)</f>
        <v>6</v>
      </c>
      <c r="W114" s="450">
        <f>SUM(ENERO:DICIEMBRE!W114)</f>
        <v>3</v>
      </c>
      <c r="X114" s="450">
        <f>SUM(ENERO:DICIEMBRE!X114)</f>
        <v>11</v>
      </c>
      <c r="Y114" s="275"/>
      <c r="Z114" s="276"/>
      <c r="AA114" s="450">
        <f>SUM(ENERO:DICIEMBRE!AA114)</f>
        <v>398</v>
      </c>
      <c r="AB114" s="450">
        <f>SUM(ENERO:DICIEMBRE!AB114)</f>
        <v>444</v>
      </c>
      <c r="AC114" s="450">
        <f>SUM(ENERO:DICIEMBRE!AC114)</f>
        <v>306</v>
      </c>
      <c r="AD114" s="450">
        <f>SUM(ENERO:DICIEMBRE!AD114)</f>
        <v>536</v>
      </c>
      <c r="AE114" s="450">
        <f>SUM(ENERO:DICIEMBRE!AE114)</f>
        <v>190</v>
      </c>
      <c r="AF114" s="450">
        <f>SUM(ENERO:DICIEMBRE!AF114)</f>
        <v>2</v>
      </c>
      <c r="AG114" s="450">
        <f>SUM(ENERO:DICIEMBRE!AG114)</f>
        <v>426</v>
      </c>
      <c r="AH114" s="450">
        <f>SUM(ENERO:DICIEMBRE!AH114)</f>
        <v>91</v>
      </c>
      <c r="AI114" s="450">
        <f>SUM(ENERO:DICIEMBRE!AI114)</f>
        <v>97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154" t="s">
        <v>13</v>
      </c>
      <c r="G117" s="154" t="s">
        <v>14</v>
      </c>
      <c r="H117" s="154" t="s">
        <v>15</v>
      </c>
      <c r="I117" s="154" t="s">
        <v>139</v>
      </c>
      <c r="J117" s="154" t="s">
        <v>140</v>
      </c>
      <c r="K117" s="154" t="s">
        <v>141</v>
      </c>
      <c r="L117" s="154" t="s">
        <v>142</v>
      </c>
      <c r="M117" s="251" t="s">
        <v>143</v>
      </c>
      <c r="N117" s="66" t="s">
        <v>33</v>
      </c>
      <c r="O117" s="65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5</v>
      </c>
      <c r="D118" s="284"/>
      <c r="E118" s="284"/>
      <c r="F118" s="450">
        <f>SUM(ENERO:DICIEMBRE!F118)</f>
        <v>0</v>
      </c>
      <c r="G118" s="450">
        <f>SUM(ENERO:DICIEMBRE!G118)</f>
        <v>0</v>
      </c>
      <c r="H118" s="450">
        <f>SUM(ENERO:DICIEMBRE!H118)</f>
        <v>1</v>
      </c>
      <c r="I118" s="450">
        <f>SUM(ENERO:DICIEMBRE!I118)</f>
        <v>3</v>
      </c>
      <c r="J118" s="450">
        <f>SUM(ENERO:DICIEMBRE!J118)</f>
        <v>0</v>
      </c>
      <c r="K118" s="450">
        <f>SUM(ENERO:DICIEMBRE!K118)</f>
        <v>1</v>
      </c>
      <c r="L118" s="284"/>
      <c r="M118" s="285"/>
      <c r="N118" s="286"/>
      <c r="O118" s="450">
        <f>SUM(ENERO:DICIEMBRE!O118)</f>
        <v>5</v>
      </c>
      <c r="P118" s="450">
        <f>SUM(ENERO:DICIEMBRE!P118)</f>
        <v>4</v>
      </c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4</v>
      </c>
      <c r="D119" s="58"/>
      <c r="E119" s="58"/>
      <c r="F119" s="450">
        <f>SUM(ENERO:DICIEMBRE!F119)</f>
        <v>2</v>
      </c>
      <c r="G119" s="450">
        <f>SUM(ENERO:DICIEMBRE!G119)</f>
        <v>1</v>
      </c>
      <c r="H119" s="450">
        <f>SUM(ENERO:DICIEMBRE!H119)</f>
        <v>0</v>
      </c>
      <c r="I119" s="450">
        <f>SUM(ENERO:DICIEMBRE!I119)</f>
        <v>0</v>
      </c>
      <c r="J119" s="450">
        <f>SUM(ENERO:DICIEMBRE!J119)</f>
        <v>1</v>
      </c>
      <c r="K119" s="450">
        <f>SUM(ENERO:DICIEMBRE!K119)</f>
        <v>0</v>
      </c>
      <c r="L119" s="58"/>
      <c r="M119" s="59"/>
      <c r="N119" s="57"/>
      <c r="O119" s="450">
        <f>SUM(ENERO:DICIEMBRE!O119)</f>
        <v>4</v>
      </c>
      <c r="P119" s="450">
        <f>SUM(ENERO:DICIEMBRE!P119)</f>
        <v>4</v>
      </c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450">
        <f>SUM(ENERO:DICIEMBRE!B123)</f>
        <v>38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450">
        <f>SUM(ENERO:DICIEMBRE!B124)</f>
        <v>1</v>
      </c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450">
        <f>SUM(ENERO:DICIEMBRE!B125)</f>
        <v>111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450">
        <f>SUM(ENERO:DICIEMBRE!B126)</f>
        <v>67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450">
        <f>SUM(ENERO:DICIEMBRE!B127)</f>
        <v>3</v>
      </c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450">
        <f>SUM(ENERO:DICIEMBRE!B128)</f>
        <v>9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450">
        <f>SUM(ENERO:DICIEMBRE!B129)</f>
        <v>0</v>
      </c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450">
        <f>SUM(ENERO:DICIEMBRE!B130)</f>
        <v>13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450">
        <f>SUM(ENERO:DICIEMBRE!B131)</f>
        <v>11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450">
        <f>SUM(ENERO:DICIEMBRE!B132)</f>
        <v>131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450">
        <f>SUM(ENERO:DICIEMBRE!B133)</f>
        <v>529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450">
        <f>SUM(ENERO:DICIEMBRE!B134)</f>
        <v>1079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1992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140" t="s">
        <v>164</v>
      </c>
      <c r="F137" s="140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140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307" t="s">
        <v>53</v>
      </c>
      <c r="E141" s="18" t="s">
        <v>172</v>
      </c>
      <c r="F141" s="19" t="s">
        <v>173</v>
      </c>
      <c r="G141" s="502"/>
      <c r="H141" s="18" t="s">
        <v>174</v>
      </c>
      <c r="I141" s="20" t="s">
        <v>175</v>
      </c>
      <c r="J141" s="19" t="s">
        <v>176</v>
      </c>
      <c r="K141" s="18" t="s">
        <v>174</v>
      </c>
      <c r="L141" s="20" t="s">
        <v>175</v>
      </c>
      <c r="M141" s="19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140" t="s">
        <v>5</v>
      </c>
      <c r="D145" s="140" t="s">
        <v>182</v>
      </c>
      <c r="E145" s="66" t="s">
        <v>183</v>
      </c>
      <c r="F145" s="65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324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307" t="s">
        <v>196</v>
      </c>
      <c r="E154" s="66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450">
        <f>SUM(ENERO:DICIEMBRE!E155)</f>
        <v>0</v>
      </c>
      <c r="F155" s="450">
        <f>SUM(ENERO:DICIEMBRE!F155)</f>
        <v>0</v>
      </c>
      <c r="G155" s="450">
        <f>SUM(ENERO:DICIEMBRE!G155)</f>
        <v>0</v>
      </c>
      <c r="H155" s="450">
        <f>SUM(ENERO:DICIEMBRE!H155)</f>
        <v>0</v>
      </c>
      <c r="I155" s="450">
        <f>SUM(ENERO:DICIEMBRE!I155)</f>
        <v>0</v>
      </c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3212</v>
      </c>
      <c r="E156" s="450">
        <f>SUM(ENERO:DICIEMBRE!E156)</f>
        <v>3212</v>
      </c>
      <c r="F156" s="450">
        <f>SUM(ENERO:DICIEMBRE!F156)</f>
        <v>0</v>
      </c>
      <c r="G156" s="450">
        <f>SUM(ENERO:DICIEMBRE!G156)</f>
        <v>3212</v>
      </c>
      <c r="H156" s="450">
        <f>SUM(ENERO:DICIEMBRE!H156)</f>
        <v>0</v>
      </c>
      <c r="I156" s="450">
        <f>SUM(ENERO:DICIEMBRE!I156)</f>
        <v>0</v>
      </c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450">
        <f>SUM(ENERO:DICIEMBRE!E157)</f>
        <v>0</v>
      </c>
      <c r="F157" s="450">
        <f>SUM(ENERO:DICIEMBRE!F157)</f>
        <v>0</v>
      </c>
      <c r="G157" s="450">
        <f>SUM(ENERO:DICIEMBRE!G157)</f>
        <v>0</v>
      </c>
      <c r="H157" s="450">
        <f>SUM(ENERO:DICIEMBRE!H157)</f>
        <v>0</v>
      </c>
      <c r="I157" s="450">
        <f>SUM(ENERO:DICIEMBRE!I157)</f>
        <v>0</v>
      </c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450">
        <f>SUM(ENERO:DICIEMBRE!E158)</f>
        <v>0</v>
      </c>
      <c r="F158" s="450">
        <f>SUM(ENERO:DICIEMBRE!F158)</f>
        <v>0</v>
      </c>
      <c r="G158" s="450">
        <f>SUM(ENERO:DICIEMBRE!G158)</f>
        <v>0</v>
      </c>
      <c r="H158" s="450">
        <f>SUM(ENERO:DICIEMBRE!H158)</f>
        <v>0</v>
      </c>
      <c r="I158" s="450">
        <f>SUM(ENERO:DICIEMBRE!I158)</f>
        <v>0</v>
      </c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1903</v>
      </c>
      <c r="E159" s="450">
        <f>SUM(ENERO:DICIEMBRE!E159)</f>
        <v>1903</v>
      </c>
      <c r="F159" s="450">
        <f>SUM(ENERO:DICIEMBRE!F159)</f>
        <v>0</v>
      </c>
      <c r="G159" s="450">
        <f>SUM(ENERO:DICIEMBRE!G159)</f>
        <v>1903</v>
      </c>
      <c r="H159" s="450">
        <f>SUM(ENERO:DICIEMBRE!H159)</f>
        <v>0</v>
      </c>
      <c r="I159" s="450">
        <f>SUM(ENERO:DICIEMBRE!I159)</f>
        <v>0</v>
      </c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450">
        <f>SUM(ENERO:DICIEMBRE!E160)</f>
        <v>0</v>
      </c>
      <c r="F160" s="450">
        <f>SUM(ENERO:DICIEMBRE!F160)</f>
        <v>0</v>
      </c>
      <c r="G160" s="450">
        <f>SUM(ENERO:DICIEMBRE!G160)</f>
        <v>0</v>
      </c>
      <c r="H160" s="450">
        <f>SUM(ENERO:DICIEMBRE!H160)</f>
        <v>0</v>
      </c>
      <c r="I160" s="450">
        <f>SUM(ENERO:DICIEMBRE!I160)</f>
        <v>0</v>
      </c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66" t="s">
        <v>40</v>
      </c>
      <c r="G164" s="65" t="s">
        <v>34</v>
      </c>
      <c r="H164" s="66" t="s">
        <v>40</v>
      </c>
      <c r="I164" s="65" t="s">
        <v>34</v>
      </c>
      <c r="J164" s="66" t="s">
        <v>40</v>
      </c>
      <c r="K164" s="65" t="s">
        <v>34</v>
      </c>
      <c r="L164" s="66" t="s">
        <v>40</v>
      </c>
      <c r="M164" s="105" t="s">
        <v>34</v>
      </c>
      <c r="N164" s="66" t="s">
        <v>40</v>
      </c>
      <c r="O164" s="65" t="s">
        <v>34</v>
      </c>
      <c r="P164" s="66" t="s">
        <v>40</v>
      </c>
      <c r="Q164" s="105" t="s">
        <v>34</v>
      </c>
      <c r="R164" s="66" t="s">
        <v>40</v>
      </c>
      <c r="S164" s="65" t="s">
        <v>34</v>
      </c>
      <c r="T164" s="66" t="s">
        <v>40</v>
      </c>
      <c r="U164" s="105" t="s">
        <v>34</v>
      </c>
      <c r="V164" s="66" t="s">
        <v>40</v>
      </c>
      <c r="W164" s="65" t="s">
        <v>34</v>
      </c>
      <c r="X164" s="66" t="s">
        <v>40</v>
      </c>
      <c r="Y164" s="105" t="s">
        <v>34</v>
      </c>
      <c r="Z164" s="66" t="s">
        <v>40</v>
      </c>
      <c r="AA164" s="65" t="s">
        <v>34</v>
      </c>
      <c r="AB164" s="66" t="s">
        <v>40</v>
      </c>
      <c r="AC164" s="65" t="s">
        <v>34</v>
      </c>
      <c r="AD164" s="66" t="s">
        <v>40</v>
      </c>
      <c r="AE164" s="65" t="s">
        <v>34</v>
      </c>
      <c r="AF164" s="66" t="s">
        <v>40</v>
      </c>
      <c r="AG164" s="65" t="s">
        <v>34</v>
      </c>
      <c r="AH164" s="66" t="s">
        <v>40</v>
      </c>
      <c r="AI164" s="65" t="s">
        <v>34</v>
      </c>
      <c r="AJ164" s="66" t="s">
        <v>40</v>
      </c>
      <c r="AK164" s="65" t="s">
        <v>34</v>
      </c>
      <c r="AL164" s="66" t="s">
        <v>40</v>
      </c>
      <c r="AM164" s="65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250" t="s">
        <v>34</v>
      </c>
      <c r="G172" s="66" t="s">
        <v>40</v>
      </c>
      <c r="H172" s="251" t="s">
        <v>34</v>
      </c>
      <c r="I172" s="66" t="s">
        <v>40</v>
      </c>
      <c r="J172" s="251" t="s">
        <v>34</v>
      </c>
      <c r="K172" s="66" t="s">
        <v>40</v>
      </c>
      <c r="L172" s="251" t="s">
        <v>34</v>
      </c>
      <c r="M172" s="66" t="s">
        <v>40</v>
      </c>
      <c r="N172" s="251" t="s">
        <v>34</v>
      </c>
      <c r="O172" s="66" t="s">
        <v>40</v>
      </c>
      <c r="P172" s="251" t="s">
        <v>34</v>
      </c>
      <c r="Q172" s="66" t="s">
        <v>40</v>
      </c>
      <c r="R172" s="251" t="s">
        <v>34</v>
      </c>
      <c r="S172" s="66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27</v>
      </c>
      <c r="E173" s="92">
        <f t="shared" ref="E173:F178" si="22">SUM(G173+I173+K173+M173+O173+Q173+S173+U173)</f>
        <v>3</v>
      </c>
      <c r="F173" s="25">
        <f t="shared" si="22"/>
        <v>24</v>
      </c>
      <c r="G173" s="450">
        <f>SUM(ENERO:DICIEMBRE!G173)</f>
        <v>0</v>
      </c>
      <c r="H173" s="450">
        <f>SUM(ENERO:DICIEMBRE!H173)</f>
        <v>1</v>
      </c>
      <c r="I173" s="450">
        <f>SUM(ENERO:DICIEMBRE!I173)</f>
        <v>2</v>
      </c>
      <c r="J173" s="450">
        <f>SUM(ENERO:DICIEMBRE!J173)</f>
        <v>0</v>
      </c>
      <c r="K173" s="450">
        <f>SUM(ENERO:DICIEMBRE!K173)</f>
        <v>0</v>
      </c>
      <c r="L173" s="450">
        <f>SUM(ENERO:DICIEMBRE!L173)</f>
        <v>4</v>
      </c>
      <c r="M173" s="450">
        <f>SUM(ENERO:DICIEMBRE!M173)</f>
        <v>0</v>
      </c>
      <c r="N173" s="450">
        <f>SUM(ENERO:DICIEMBRE!N173)</f>
        <v>2</v>
      </c>
      <c r="O173" s="450">
        <f>SUM(ENERO:DICIEMBRE!O173)</f>
        <v>0</v>
      </c>
      <c r="P173" s="450">
        <f>SUM(ENERO:DICIEMBRE!P173)</f>
        <v>6</v>
      </c>
      <c r="Q173" s="450">
        <f>SUM(ENERO:DICIEMBRE!Q173)</f>
        <v>1</v>
      </c>
      <c r="R173" s="450">
        <f>SUM(ENERO:DICIEMBRE!R173)</f>
        <v>6</v>
      </c>
      <c r="S173" s="450">
        <f>SUM(ENERO:DICIEMBRE!S173)</f>
        <v>0</v>
      </c>
      <c r="T173" s="450">
        <f>SUM(ENERO:DICIEMBRE!T173)</f>
        <v>5</v>
      </c>
      <c r="U173" s="450">
        <f>SUM(ENERO:DICIEMBRE!U173)</f>
        <v>0</v>
      </c>
      <c r="V173" s="450">
        <f>SUM(ENERO:DICIEMBRE!V173)</f>
        <v>0</v>
      </c>
      <c r="W173" s="450">
        <f>SUM(ENERO:DICIEMBRE!W173)</f>
        <v>1</v>
      </c>
      <c r="X173" s="450">
        <f>SUM(ENERO:DICIEMBRE!X173)</f>
        <v>7</v>
      </c>
      <c r="Y173" s="450">
        <f>SUM(ENERO:DICIEMBRE!Y173)</f>
        <v>17</v>
      </c>
      <c r="Z173" s="450">
        <f>SUM(ENERO:DICIEMBRE!Z173)</f>
        <v>10</v>
      </c>
      <c r="AA173" s="450">
        <f>SUM(ENERO:DICIEMBRE!AA173)</f>
        <v>15</v>
      </c>
      <c r="AB173" s="450">
        <f>SUM(ENERO:DICIEMBRE!AB173)</f>
        <v>6</v>
      </c>
      <c r="AC173" s="450">
        <f>SUM(ENERO:DICIEMBRE!AC173)</f>
        <v>0</v>
      </c>
      <c r="AD173" s="450">
        <f>SUM(ENERO:DICIEMBRE!AD173)</f>
        <v>11</v>
      </c>
      <c r="AE173" s="450">
        <f>SUM(ENERO:DICIEMBRE!AE173)</f>
        <v>10</v>
      </c>
      <c r="AF173" s="450">
        <f>SUM(ENERO:DICIEMBRE!AF173)</f>
        <v>27</v>
      </c>
      <c r="AG173" s="450">
        <f>SUM(ENERO:DICIEMBRE!AG173)</f>
        <v>0</v>
      </c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5</v>
      </c>
      <c r="E174" s="69">
        <f t="shared" si="22"/>
        <v>1</v>
      </c>
      <c r="F174" s="77">
        <f t="shared" si="22"/>
        <v>4</v>
      </c>
      <c r="G174" s="450">
        <f>SUM(ENERO:DICIEMBRE!G174)</f>
        <v>0</v>
      </c>
      <c r="H174" s="450">
        <f>SUM(ENERO:DICIEMBRE!H174)</f>
        <v>0</v>
      </c>
      <c r="I174" s="450">
        <f>SUM(ENERO:DICIEMBRE!I174)</f>
        <v>0</v>
      </c>
      <c r="J174" s="450">
        <f>SUM(ENERO:DICIEMBRE!J174)</f>
        <v>0</v>
      </c>
      <c r="K174" s="450">
        <f>SUM(ENERO:DICIEMBRE!K174)</f>
        <v>1</v>
      </c>
      <c r="L174" s="450">
        <f>SUM(ENERO:DICIEMBRE!L174)</f>
        <v>3</v>
      </c>
      <c r="M174" s="450">
        <f>SUM(ENERO:DICIEMBRE!M174)</f>
        <v>0</v>
      </c>
      <c r="N174" s="450">
        <f>SUM(ENERO:DICIEMBRE!N174)</f>
        <v>1</v>
      </c>
      <c r="O174" s="450">
        <f>SUM(ENERO:DICIEMBRE!O174)</f>
        <v>0</v>
      </c>
      <c r="P174" s="450">
        <f>SUM(ENERO:DICIEMBRE!P174)</f>
        <v>0</v>
      </c>
      <c r="Q174" s="450">
        <f>SUM(ENERO:DICIEMBRE!Q174)</f>
        <v>0</v>
      </c>
      <c r="R174" s="450">
        <f>SUM(ENERO:DICIEMBRE!R174)</f>
        <v>0</v>
      </c>
      <c r="S174" s="450">
        <f>SUM(ENERO:DICIEMBRE!S174)</f>
        <v>0</v>
      </c>
      <c r="T174" s="450">
        <f>SUM(ENERO:DICIEMBRE!T174)</f>
        <v>0</v>
      </c>
      <c r="U174" s="450">
        <f>SUM(ENERO:DICIEMBRE!U174)</f>
        <v>0</v>
      </c>
      <c r="V174" s="450">
        <f>SUM(ENERO:DICIEMBRE!V174)</f>
        <v>0</v>
      </c>
      <c r="W174" s="450">
        <f>SUM(ENERO:DICIEMBRE!W174)</f>
        <v>0</v>
      </c>
      <c r="X174" s="450">
        <f>SUM(ENERO:DICIEMBRE!X174)</f>
        <v>1</v>
      </c>
      <c r="Y174" s="450">
        <f>SUM(ENERO:DICIEMBRE!Y174)</f>
        <v>3</v>
      </c>
      <c r="Z174" s="450">
        <f>SUM(ENERO:DICIEMBRE!Z174)</f>
        <v>4</v>
      </c>
      <c r="AA174" s="450">
        <f>SUM(ENERO:DICIEMBRE!AA174)</f>
        <v>4</v>
      </c>
      <c r="AB174" s="450">
        <f>SUM(ENERO:DICIEMBRE!AB174)</f>
        <v>0</v>
      </c>
      <c r="AC174" s="450">
        <f>SUM(ENERO:DICIEMBRE!AC174)</f>
        <v>1</v>
      </c>
      <c r="AD174" s="450">
        <f>SUM(ENERO:DICIEMBRE!AD174)</f>
        <v>2</v>
      </c>
      <c r="AE174" s="450">
        <f>SUM(ENERO:DICIEMBRE!AE174)</f>
        <v>2</v>
      </c>
      <c r="AF174" s="450">
        <f>SUM(ENERO:DICIEMBRE!AF174)</f>
        <v>5</v>
      </c>
      <c r="AG174" s="450">
        <f>SUM(ENERO:DICIEMBRE!AG174)</f>
        <v>0</v>
      </c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9</v>
      </c>
      <c r="E175" s="49">
        <f t="shared" si="22"/>
        <v>0</v>
      </c>
      <c r="F175" s="378">
        <f t="shared" si="22"/>
        <v>9</v>
      </c>
      <c r="G175" s="450">
        <f>SUM(ENERO:DICIEMBRE!G175)</f>
        <v>0</v>
      </c>
      <c r="H175" s="450">
        <f>SUM(ENERO:DICIEMBRE!H175)</f>
        <v>0</v>
      </c>
      <c r="I175" s="450">
        <f>SUM(ENERO:DICIEMBRE!I175)</f>
        <v>0</v>
      </c>
      <c r="J175" s="450">
        <f>SUM(ENERO:DICIEMBRE!J175)</f>
        <v>1</v>
      </c>
      <c r="K175" s="450">
        <f>SUM(ENERO:DICIEMBRE!K175)</f>
        <v>0</v>
      </c>
      <c r="L175" s="450">
        <f>SUM(ENERO:DICIEMBRE!L175)</f>
        <v>5</v>
      </c>
      <c r="M175" s="450">
        <f>SUM(ENERO:DICIEMBRE!M175)</f>
        <v>0</v>
      </c>
      <c r="N175" s="450">
        <f>SUM(ENERO:DICIEMBRE!N175)</f>
        <v>3</v>
      </c>
      <c r="O175" s="450">
        <f>SUM(ENERO:DICIEMBRE!O175)</f>
        <v>0</v>
      </c>
      <c r="P175" s="450">
        <f>SUM(ENERO:DICIEMBRE!P175)</f>
        <v>0</v>
      </c>
      <c r="Q175" s="450">
        <f>SUM(ENERO:DICIEMBRE!Q175)</f>
        <v>0</v>
      </c>
      <c r="R175" s="450">
        <f>SUM(ENERO:DICIEMBRE!R175)</f>
        <v>0</v>
      </c>
      <c r="S175" s="450">
        <f>SUM(ENERO:DICIEMBRE!S175)</f>
        <v>0</v>
      </c>
      <c r="T175" s="450">
        <f>SUM(ENERO:DICIEMBRE!T175)</f>
        <v>0</v>
      </c>
      <c r="U175" s="450">
        <f>SUM(ENERO:DICIEMBRE!U175)</f>
        <v>0</v>
      </c>
      <c r="V175" s="450">
        <f>SUM(ENERO:DICIEMBRE!V175)</f>
        <v>0</v>
      </c>
      <c r="W175" s="450">
        <f>SUM(ENERO:DICIEMBRE!W175)</f>
        <v>0</v>
      </c>
      <c r="X175" s="450">
        <f>SUM(ENERO:DICIEMBRE!X175)</f>
        <v>1</v>
      </c>
      <c r="Y175" s="450">
        <f>SUM(ENERO:DICIEMBRE!Y175)</f>
        <v>8</v>
      </c>
      <c r="Z175" s="450">
        <f>SUM(ENERO:DICIEMBRE!Z175)</f>
        <v>1</v>
      </c>
      <c r="AA175" s="450">
        <f>SUM(ENERO:DICIEMBRE!AA175)</f>
        <v>3</v>
      </c>
      <c r="AB175" s="450">
        <f>SUM(ENERO:DICIEMBRE!AB175)</f>
        <v>0</v>
      </c>
      <c r="AC175" s="450">
        <f>SUM(ENERO:DICIEMBRE!AC175)</f>
        <v>4</v>
      </c>
      <c r="AD175" s="450">
        <f>SUM(ENERO:DICIEMBRE!AD175)</f>
        <v>5</v>
      </c>
      <c r="AE175" s="450">
        <f>SUM(ENERO:DICIEMBRE!AE175)</f>
        <v>0</v>
      </c>
      <c r="AF175" s="450">
        <f>SUM(ENERO:DICIEMBRE!AF175)</f>
        <v>9</v>
      </c>
      <c r="AG175" s="450">
        <f>SUM(ENERO:DICIEMBRE!AG175)</f>
        <v>0</v>
      </c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14</v>
      </c>
      <c r="E176" s="234">
        <f t="shared" si="22"/>
        <v>3</v>
      </c>
      <c r="F176" s="70">
        <f t="shared" si="22"/>
        <v>11</v>
      </c>
      <c r="G176" s="450">
        <f>SUM(ENERO:DICIEMBRE!G176)</f>
        <v>3</v>
      </c>
      <c r="H176" s="450">
        <f>SUM(ENERO:DICIEMBRE!H176)</f>
        <v>2</v>
      </c>
      <c r="I176" s="450">
        <f>SUM(ENERO:DICIEMBRE!I176)</f>
        <v>0</v>
      </c>
      <c r="J176" s="450">
        <f>SUM(ENERO:DICIEMBRE!J176)</f>
        <v>2</v>
      </c>
      <c r="K176" s="450">
        <f>SUM(ENERO:DICIEMBRE!K176)</f>
        <v>0</v>
      </c>
      <c r="L176" s="450">
        <f>SUM(ENERO:DICIEMBRE!L176)</f>
        <v>2</v>
      </c>
      <c r="M176" s="450">
        <f>SUM(ENERO:DICIEMBRE!M176)</f>
        <v>0</v>
      </c>
      <c r="N176" s="450">
        <f>SUM(ENERO:DICIEMBRE!N176)</f>
        <v>0</v>
      </c>
      <c r="O176" s="450">
        <f>SUM(ENERO:DICIEMBRE!O176)</f>
        <v>0</v>
      </c>
      <c r="P176" s="450">
        <f>SUM(ENERO:DICIEMBRE!P176)</f>
        <v>4</v>
      </c>
      <c r="Q176" s="450">
        <f>SUM(ENERO:DICIEMBRE!Q176)</f>
        <v>0</v>
      </c>
      <c r="R176" s="450">
        <f>SUM(ENERO:DICIEMBRE!R176)</f>
        <v>1</v>
      </c>
      <c r="S176" s="450">
        <f>SUM(ENERO:DICIEMBRE!S176)</f>
        <v>0</v>
      </c>
      <c r="T176" s="450">
        <f>SUM(ENERO:DICIEMBRE!T176)</f>
        <v>0</v>
      </c>
      <c r="U176" s="450">
        <f>SUM(ENERO:DICIEMBRE!U176)</f>
        <v>0</v>
      </c>
      <c r="V176" s="450">
        <f>SUM(ENERO:DICIEMBRE!V176)</f>
        <v>0</v>
      </c>
      <c r="W176" s="450">
        <f>SUM(ENERO:DICIEMBRE!W176)</f>
        <v>0</v>
      </c>
      <c r="X176" s="450">
        <f>SUM(ENERO:DICIEMBRE!X176)</f>
        <v>2</v>
      </c>
      <c r="Y176" s="450">
        <f>SUM(ENERO:DICIEMBRE!Y176)</f>
        <v>9</v>
      </c>
      <c r="Z176" s="450">
        <f>SUM(ENERO:DICIEMBRE!Z176)</f>
        <v>1</v>
      </c>
      <c r="AA176" s="450">
        <f>SUM(ENERO:DICIEMBRE!AA176)</f>
        <v>2</v>
      </c>
      <c r="AB176" s="450">
        <f>SUM(ENERO:DICIEMBRE!AB176)</f>
        <v>0</v>
      </c>
      <c r="AC176" s="450">
        <f>SUM(ENERO:DICIEMBRE!AC176)</f>
        <v>4</v>
      </c>
      <c r="AD176" s="450">
        <f>SUM(ENERO:DICIEMBRE!AD176)</f>
        <v>5</v>
      </c>
      <c r="AE176" s="450">
        <f>SUM(ENERO:DICIEMBRE!AE176)</f>
        <v>5</v>
      </c>
      <c r="AF176" s="450">
        <f>SUM(ENERO:DICIEMBRE!AF176)</f>
        <v>14</v>
      </c>
      <c r="AG176" s="450">
        <f>SUM(ENERO:DICIEMBRE!AG176)</f>
        <v>0</v>
      </c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6</v>
      </c>
      <c r="E177" s="69">
        <f t="shared" si="22"/>
        <v>3</v>
      </c>
      <c r="F177" s="77">
        <f t="shared" si="22"/>
        <v>3</v>
      </c>
      <c r="G177" s="450">
        <f>SUM(ENERO:DICIEMBRE!G177)</f>
        <v>2</v>
      </c>
      <c r="H177" s="450">
        <f>SUM(ENERO:DICIEMBRE!H177)</f>
        <v>3</v>
      </c>
      <c r="I177" s="450">
        <f>SUM(ENERO:DICIEMBRE!I177)</f>
        <v>1</v>
      </c>
      <c r="J177" s="450">
        <f>SUM(ENERO:DICIEMBRE!J177)</f>
        <v>0</v>
      </c>
      <c r="K177" s="450">
        <f>SUM(ENERO:DICIEMBRE!K177)</f>
        <v>0</v>
      </c>
      <c r="L177" s="450">
        <f>SUM(ENERO:DICIEMBRE!L177)</f>
        <v>0</v>
      </c>
      <c r="M177" s="450">
        <f>SUM(ENERO:DICIEMBRE!M177)</f>
        <v>0</v>
      </c>
      <c r="N177" s="450">
        <f>SUM(ENERO:DICIEMBRE!N177)</f>
        <v>0</v>
      </c>
      <c r="O177" s="450">
        <f>SUM(ENERO:DICIEMBRE!O177)</f>
        <v>0</v>
      </c>
      <c r="P177" s="450">
        <f>SUM(ENERO:DICIEMBRE!P177)</f>
        <v>0</v>
      </c>
      <c r="Q177" s="450">
        <f>SUM(ENERO:DICIEMBRE!Q177)</f>
        <v>0</v>
      </c>
      <c r="R177" s="450">
        <f>SUM(ENERO:DICIEMBRE!R177)</f>
        <v>0</v>
      </c>
      <c r="S177" s="450">
        <f>SUM(ENERO:DICIEMBRE!S177)</f>
        <v>0</v>
      </c>
      <c r="T177" s="450">
        <f>SUM(ENERO:DICIEMBRE!T177)</f>
        <v>0</v>
      </c>
      <c r="U177" s="450">
        <f>SUM(ENERO:DICIEMBRE!U177)</f>
        <v>0</v>
      </c>
      <c r="V177" s="450">
        <f>SUM(ENERO:DICIEMBRE!V177)</f>
        <v>0</v>
      </c>
      <c r="W177" s="450">
        <f>SUM(ENERO:DICIEMBRE!W177)</f>
        <v>0</v>
      </c>
      <c r="X177" s="450">
        <f>SUM(ENERO:DICIEMBRE!X177)</f>
        <v>0</v>
      </c>
      <c r="Y177" s="450">
        <f>SUM(ENERO:DICIEMBRE!Y177)</f>
        <v>3</v>
      </c>
      <c r="Z177" s="450">
        <f>SUM(ENERO:DICIEMBRE!Z177)</f>
        <v>0</v>
      </c>
      <c r="AA177" s="450">
        <f>SUM(ENERO:DICIEMBRE!AA177)</f>
        <v>0</v>
      </c>
      <c r="AB177" s="450">
        <f>SUM(ENERO:DICIEMBRE!AB177)</f>
        <v>1</v>
      </c>
      <c r="AC177" s="450">
        <f>SUM(ENERO:DICIEMBRE!AC177)</f>
        <v>0</v>
      </c>
      <c r="AD177" s="450">
        <f>SUM(ENERO:DICIEMBRE!AD177)</f>
        <v>3</v>
      </c>
      <c r="AE177" s="450">
        <f>SUM(ENERO:DICIEMBRE!AE177)</f>
        <v>2</v>
      </c>
      <c r="AF177" s="450">
        <f>SUM(ENERO:DICIEMBRE!AF177)</f>
        <v>6</v>
      </c>
      <c r="AG177" s="450">
        <f>SUM(ENERO:DICIEMBRE!AG177)</f>
        <v>0</v>
      </c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8</v>
      </c>
      <c r="E178" s="49">
        <f t="shared" si="22"/>
        <v>2</v>
      </c>
      <c r="F178" s="50">
        <f t="shared" si="22"/>
        <v>6</v>
      </c>
      <c r="G178" s="450">
        <f>SUM(ENERO:DICIEMBRE!G178)</f>
        <v>1</v>
      </c>
      <c r="H178" s="450">
        <f>SUM(ENERO:DICIEMBRE!H178)</f>
        <v>0</v>
      </c>
      <c r="I178" s="450">
        <f>SUM(ENERO:DICIEMBRE!I178)</f>
        <v>1</v>
      </c>
      <c r="J178" s="450">
        <f>SUM(ENERO:DICIEMBRE!J178)</f>
        <v>2</v>
      </c>
      <c r="K178" s="450">
        <f>SUM(ENERO:DICIEMBRE!K178)</f>
        <v>0</v>
      </c>
      <c r="L178" s="450">
        <f>SUM(ENERO:DICIEMBRE!L178)</f>
        <v>4</v>
      </c>
      <c r="M178" s="450">
        <f>SUM(ENERO:DICIEMBRE!M178)</f>
        <v>0</v>
      </c>
      <c r="N178" s="450">
        <f>SUM(ENERO:DICIEMBRE!N178)</f>
        <v>0</v>
      </c>
      <c r="O178" s="450">
        <f>SUM(ENERO:DICIEMBRE!O178)</f>
        <v>0</v>
      </c>
      <c r="P178" s="450">
        <f>SUM(ENERO:DICIEMBRE!P178)</f>
        <v>0</v>
      </c>
      <c r="Q178" s="450">
        <f>SUM(ENERO:DICIEMBRE!Q178)</f>
        <v>0</v>
      </c>
      <c r="R178" s="450">
        <f>SUM(ENERO:DICIEMBRE!R178)</f>
        <v>0</v>
      </c>
      <c r="S178" s="450">
        <f>SUM(ENERO:DICIEMBRE!S178)</f>
        <v>0</v>
      </c>
      <c r="T178" s="450">
        <f>SUM(ENERO:DICIEMBRE!T178)</f>
        <v>0</v>
      </c>
      <c r="U178" s="450">
        <f>SUM(ENERO:DICIEMBRE!U178)</f>
        <v>0</v>
      </c>
      <c r="V178" s="450">
        <f>SUM(ENERO:DICIEMBRE!V178)</f>
        <v>0</v>
      </c>
      <c r="W178" s="450">
        <f>SUM(ENERO:DICIEMBRE!W178)</f>
        <v>0</v>
      </c>
      <c r="X178" s="450">
        <f>SUM(ENERO:DICIEMBRE!X178)</f>
        <v>0</v>
      </c>
      <c r="Y178" s="450">
        <f>SUM(ENERO:DICIEMBRE!Y178)</f>
        <v>6</v>
      </c>
      <c r="Z178" s="450">
        <f>SUM(ENERO:DICIEMBRE!Z178)</f>
        <v>0</v>
      </c>
      <c r="AA178" s="450">
        <f>SUM(ENERO:DICIEMBRE!AA178)</f>
        <v>1</v>
      </c>
      <c r="AB178" s="450">
        <f>SUM(ENERO:DICIEMBRE!AB178)</f>
        <v>0</v>
      </c>
      <c r="AC178" s="450">
        <f>SUM(ENERO:DICIEMBRE!AC178)</f>
        <v>0</v>
      </c>
      <c r="AD178" s="450">
        <f>SUM(ENERO:DICIEMBRE!AD178)</f>
        <v>6</v>
      </c>
      <c r="AE178" s="450">
        <f>SUM(ENERO:DICIEMBRE!AE178)</f>
        <v>2</v>
      </c>
      <c r="AF178" s="450">
        <f>SUM(ENERO:DICIEMBRE!AF178)</f>
        <v>8</v>
      </c>
      <c r="AG178" s="450">
        <f>SUM(ENERO:DICIEMBRE!AG178)</f>
        <v>0</v>
      </c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450">
        <f>SUM(ENERO:DICIEMBRE!B182)</f>
        <v>76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450">
        <f>SUM(ENERO:DICIEMBRE!B183)</f>
        <v>6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389" t="s">
        <v>34</v>
      </c>
      <c r="E187" s="66" t="s">
        <v>40</v>
      </c>
      <c r="F187" s="251" t="s">
        <v>34</v>
      </c>
      <c r="G187" s="66" t="s">
        <v>40</v>
      </c>
      <c r="H187" s="251" t="s">
        <v>34</v>
      </c>
      <c r="I187" s="66" t="s">
        <v>40</v>
      </c>
      <c r="J187" s="251" t="s">
        <v>34</v>
      </c>
      <c r="K187" s="66" t="s">
        <v>40</v>
      </c>
      <c r="L187" s="65" t="s">
        <v>34</v>
      </c>
      <c r="M187" s="66" t="s">
        <v>40</v>
      </c>
      <c r="N187" s="65" t="s">
        <v>34</v>
      </c>
      <c r="O187" s="66" t="s">
        <v>40</v>
      </c>
      <c r="P187" s="65" t="s">
        <v>34</v>
      </c>
      <c r="Q187" s="66" t="s">
        <v>40</v>
      </c>
      <c r="R187" s="251" t="s">
        <v>34</v>
      </c>
      <c r="S187" s="66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390" t="s">
        <v>232</v>
      </c>
      <c r="B188" s="391">
        <f>SUM(C188+D188)</f>
        <v>268</v>
      </c>
      <c r="C188" s="392">
        <f>SUM(E188+G188+I188+K188+M188+O188+Q188+S188+U188)</f>
        <v>86</v>
      </c>
      <c r="D188" s="129">
        <f>SUM(F188+H188+J188+L188+N188+P188+R188+T188+V188)</f>
        <v>182</v>
      </c>
      <c r="E188" s="450">
        <f>SUM(ENERO:DICIEMBRE!E188)</f>
        <v>3</v>
      </c>
      <c r="F188" s="450">
        <f>SUM(ENERO:DICIEMBRE!F188)</f>
        <v>1</v>
      </c>
      <c r="G188" s="450">
        <f>SUM(ENERO:DICIEMBRE!G188)</f>
        <v>24</v>
      </c>
      <c r="H188" s="450">
        <f>SUM(ENERO:DICIEMBRE!H188)</f>
        <v>67</v>
      </c>
      <c r="I188" s="450">
        <f>SUM(ENERO:DICIEMBRE!I188)</f>
        <v>15</v>
      </c>
      <c r="J188" s="450">
        <f>SUM(ENERO:DICIEMBRE!J188)</f>
        <v>18</v>
      </c>
      <c r="K188" s="450">
        <f>SUM(ENERO:DICIEMBRE!K188)</f>
        <v>31</v>
      </c>
      <c r="L188" s="450">
        <f>SUM(ENERO:DICIEMBRE!L188)</f>
        <v>65</v>
      </c>
      <c r="M188" s="450">
        <f>SUM(ENERO:DICIEMBRE!M188)</f>
        <v>10</v>
      </c>
      <c r="N188" s="450">
        <f>SUM(ENERO:DICIEMBRE!N188)</f>
        <v>22</v>
      </c>
      <c r="O188" s="450">
        <f>SUM(ENERO:DICIEMBRE!O188)</f>
        <v>1</v>
      </c>
      <c r="P188" s="450">
        <f>SUM(ENERO:DICIEMBRE!P188)</f>
        <v>7</v>
      </c>
      <c r="Q188" s="450">
        <f>SUM(ENERO:DICIEMBRE!Q188)</f>
        <v>1</v>
      </c>
      <c r="R188" s="450">
        <f>SUM(ENERO:DICIEMBRE!R188)</f>
        <v>2</v>
      </c>
      <c r="S188" s="450">
        <f>SUM(ENERO:DICIEMBRE!S188)</f>
        <v>1</v>
      </c>
      <c r="T188" s="450">
        <f>SUM(ENERO:DICIEMBRE!T188)</f>
        <v>0</v>
      </c>
      <c r="U188" s="450">
        <f>SUM(ENERO:DICIEMBRE!U188)</f>
        <v>0</v>
      </c>
      <c r="V188" s="450">
        <f>SUM(ENERO:DICIEMBRE!V188)</f>
        <v>0</v>
      </c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399" t="s">
        <v>40</v>
      </c>
      <c r="F192" s="400" t="s">
        <v>34</v>
      </c>
      <c r="G192" s="399" t="s">
        <v>40</v>
      </c>
      <c r="H192" s="400" t="s">
        <v>34</v>
      </c>
      <c r="I192" s="401" t="s">
        <v>40</v>
      </c>
      <c r="J192" s="402" t="s">
        <v>34</v>
      </c>
      <c r="K192" s="399" t="s">
        <v>40</v>
      </c>
      <c r="L192" s="403" t="s">
        <v>34</v>
      </c>
      <c r="M192" s="404" t="s">
        <v>238</v>
      </c>
      <c r="N192" s="405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157</v>
      </c>
      <c r="C193" s="407">
        <f t="shared" ref="C193:D198" si="24">+E193+G193+I193+K193</f>
        <v>83</v>
      </c>
      <c r="D193" s="408">
        <f t="shared" si="24"/>
        <v>74</v>
      </c>
      <c r="E193" s="409">
        <f t="shared" ref="E193:O193" si="25">SUM(E194:E198)</f>
        <v>17</v>
      </c>
      <c r="F193" s="410">
        <f t="shared" si="25"/>
        <v>8</v>
      </c>
      <c r="G193" s="409">
        <f t="shared" si="25"/>
        <v>8</v>
      </c>
      <c r="H193" s="410">
        <f t="shared" si="25"/>
        <v>8</v>
      </c>
      <c r="I193" s="409">
        <f t="shared" si="25"/>
        <v>6</v>
      </c>
      <c r="J193" s="411">
        <f t="shared" si="25"/>
        <v>6</v>
      </c>
      <c r="K193" s="412">
        <f t="shared" si="25"/>
        <v>52</v>
      </c>
      <c r="L193" s="413">
        <f t="shared" si="25"/>
        <v>52</v>
      </c>
      <c r="M193" s="414">
        <f t="shared" si="25"/>
        <v>126</v>
      </c>
      <c r="N193" s="410">
        <f t="shared" si="25"/>
        <v>31</v>
      </c>
      <c r="O193" s="415">
        <f t="shared" si="25"/>
        <v>75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139</v>
      </c>
      <c r="C194" s="417">
        <f t="shared" si="24"/>
        <v>73</v>
      </c>
      <c r="D194" s="418">
        <f t="shared" si="24"/>
        <v>66</v>
      </c>
      <c r="E194" s="450">
        <f>SUM(ENERO:DICIEMBRE!E194)</f>
        <v>17</v>
      </c>
      <c r="F194" s="450">
        <f>SUM(ENERO:DICIEMBRE!F194)</f>
        <v>8</v>
      </c>
      <c r="G194" s="450">
        <f>SUM(ENERO:DICIEMBRE!G194)</f>
        <v>8</v>
      </c>
      <c r="H194" s="450">
        <f>SUM(ENERO:DICIEMBRE!H194)</f>
        <v>8</v>
      </c>
      <c r="I194" s="450">
        <f>SUM(ENERO:DICIEMBRE!I194)</f>
        <v>5</v>
      </c>
      <c r="J194" s="450">
        <f>SUM(ENERO:DICIEMBRE!J194)</f>
        <v>5</v>
      </c>
      <c r="K194" s="450">
        <f>SUM(ENERO:DICIEMBRE!K194)</f>
        <v>43</v>
      </c>
      <c r="L194" s="450">
        <f>SUM(ENERO:DICIEMBRE!L194)</f>
        <v>45</v>
      </c>
      <c r="M194" s="450">
        <f>SUM(ENERO:DICIEMBRE!M194)</f>
        <v>112</v>
      </c>
      <c r="N194" s="450">
        <f>SUM(ENERO:DICIEMBRE!N194)</f>
        <v>27</v>
      </c>
      <c r="O194" s="450">
        <f>SUM(ENERO:DICIEMBRE!O194)</f>
        <v>70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13</v>
      </c>
      <c r="C195" s="426">
        <f t="shared" si="24"/>
        <v>7</v>
      </c>
      <c r="D195" s="427">
        <f t="shared" si="24"/>
        <v>6</v>
      </c>
      <c r="E195" s="450">
        <f>SUM(ENERO:DICIEMBRE!E195)</f>
        <v>0</v>
      </c>
      <c r="F195" s="450">
        <f>SUM(ENERO:DICIEMBRE!F195)</f>
        <v>0</v>
      </c>
      <c r="G195" s="450">
        <f>SUM(ENERO:DICIEMBRE!G195)</f>
        <v>0</v>
      </c>
      <c r="H195" s="450">
        <f>SUM(ENERO:DICIEMBRE!H195)</f>
        <v>0</v>
      </c>
      <c r="I195" s="450">
        <f>SUM(ENERO:DICIEMBRE!I195)</f>
        <v>1</v>
      </c>
      <c r="J195" s="450">
        <f>SUM(ENERO:DICIEMBRE!J195)</f>
        <v>1</v>
      </c>
      <c r="K195" s="450">
        <f>SUM(ENERO:DICIEMBRE!K195)</f>
        <v>6</v>
      </c>
      <c r="L195" s="450">
        <f>SUM(ENERO:DICIEMBRE!L195)</f>
        <v>5</v>
      </c>
      <c r="M195" s="450">
        <f>SUM(ENERO:DICIEMBRE!M195)</f>
        <v>10</v>
      </c>
      <c r="N195" s="450">
        <f>SUM(ENERO:DICIEMBRE!N195)</f>
        <v>3</v>
      </c>
      <c r="O195" s="450">
        <f>SUM(ENERO:DICIEMBRE!O195)</f>
        <v>3</v>
      </c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1</v>
      </c>
      <c r="C196" s="426">
        <f t="shared" si="24"/>
        <v>0</v>
      </c>
      <c r="D196" s="427">
        <f t="shared" si="24"/>
        <v>1</v>
      </c>
      <c r="E196" s="450">
        <f>SUM(ENERO:DICIEMBRE!E196)</f>
        <v>0</v>
      </c>
      <c r="F196" s="450">
        <f>SUM(ENERO:DICIEMBRE!F196)</f>
        <v>0</v>
      </c>
      <c r="G196" s="450">
        <f>SUM(ENERO:DICIEMBRE!G196)</f>
        <v>0</v>
      </c>
      <c r="H196" s="450">
        <f>SUM(ENERO:DICIEMBRE!H196)</f>
        <v>0</v>
      </c>
      <c r="I196" s="450">
        <f>SUM(ENERO:DICIEMBRE!I196)</f>
        <v>0</v>
      </c>
      <c r="J196" s="450">
        <f>SUM(ENERO:DICIEMBRE!J196)</f>
        <v>0</v>
      </c>
      <c r="K196" s="450">
        <f>SUM(ENERO:DICIEMBRE!K196)</f>
        <v>0</v>
      </c>
      <c r="L196" s="450">
        <f>SUM(ENERO:DICIEMBRE!L196)</f>
        <v>1</v>
      </c>
      <c r="M196" s="450">
        <f>SUM(ENERO:DICIEMBRE!M196)</f>
        <v>1</v>
      </c>
      <c r="N196" s="450">
        <f>SUM(ENERO:DICIEMBRE!N196)</f>
        <v>0</v>
      </c>
      <c r="O196" s="450">
        <f>SUM(ENERO:DICIEMBRE!O196)</f>
        <v>0</v>
      </c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50">
        <f>SUM(ENERO:DICIEMBRE!E197)</f>
        <v>0</v>
      </c>
      <c r="F197" s="450">
        <f>SUM(ENERO:DICIEMBRE!F197)</f>
        <v>0</v>
      </c>
      <c r="G197" s="450">
        <f>SUM(ENERO:DICIEMBRE!G197)</f>
        <v>0</v>
      </c>
      <c r="H197" s="450">
        <f>SUM(ENERO:DICIEMBRE!H197)</f>
        <v>0</v>
      </c>
      <c r="I197" s="450">
        <f>SUM(ENERO:DICIEMBRE!I197)</f>
        <v>0</v>
      </c>
      <c r="J197" s="450">
        <f>SUM(ENERO:DICIEMBRE!J197)</f>
        <v>0</v>
      </c>
      <c r="K197" s="450">
        <f>SUM(ENERO:DICIEMBRE!K197)</f>
        <v>0</v>
      </c>
      <c r="L197" s="450">
        <f>SUM(ENERO:DICIEMBRE!L197)</f>
        <v>0</v>
      </c>
      <c r="M197" s="450">
        <f>SUM(ENERO:DICIEMBRE!M197)</f>
        <v>0</v>
      </c>
      <c r="N197" s="450">
        <f>SUM(ENERO:DICIEMBRE!N197)</f>
        <v>0</v>
      </c>
      <c r="O197" s="450">
        <f>SUM(ENERO:DICIEMBRE!O197)</f>
        <v>0</v>
      </c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4</v>
      </c>
      <c r="C198" s="441">
        <f t="shared" si="24"/>
        <v>3</v>
      </c>
      <c r="D198" s="442">
        <f t="shared" si="24"/>
        <v>1</v>
      </c>
      <c r="E198" s="450">
        <f>SUM(ENERO:DICIEMBRE!E198)</f>
        <v>0</v>
      </c>
      <c r="F198" s="450">
        <f>SUM(ENERO:DICIEMBRE!F198)</f>
        <v>0</v>
      </c>
      <c r="G198" s="450">
        <f>SUM(ENERO:DICIEMBRE!G198)</f>
        <v>0</v>
      </c>
      <c r="H198" s="450">
        <f>SUM(ENERO:DICIEMBRE!H198)</f>
        <v>0</v>
      </c>
      <c r="I198" s="450">
        <f>SUM(ENERO:DICIEMBRE!I198)</f>
        <v>0</v>
      </c>
      <c r="J198" s="450">
        <f>SUM(ENERO:DICIEMBRE!J198)</f>
        <v>0</v>
      </c>
      <c r="K198" s="450">
        <f>SUM(ENERO:DICIEMBRE!K198)</f>
        <v>3</v>
      </c>
      <c r="L198" s="450">
        <f>SUM(ENERO:DICIEMBRE!L198)</f>
        <v>1</v>
      </c>
      <c r="M198" s="450">
        <f>SUM(ENERO:DICIEMBRE!M198)</f>
        <v>3</v>
      </c>
      <c r="N198" s="450">
        <f>SUM(ENERO:DICIEMBRE!N198)</f>
        <v>1</v>
      </c>
      <c r="O198" s="450">
        <f>SUM(ENERO:DICIEMBRE!O198)</f>
        <v>2</v>
      </c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179984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2">
    <dataValidation type="whole" operator="greaterThan" allowBlank="1" showInputMessage="1" showErrorMessage="1" errorTitle="Números Enteros" error="Sólo puede ingresar números enteros" sqref="E1:AS11 E15:AM56 AO14:AS198 AN14:AN56 E63:E65 C1:D65 F63:AL90 AM62:AN90 F98:AN106 F110:Z112 AA110:AB113 AJ110:AN198 AC110:AI112 F115:K117 O115:P117 A1:A198 B1:B122 F120:I154 C85:D198 E85:E154 B184:B198 G161:I172 J120:K172 Q115:X172 L115:N172 Y114:Z172 AH115:AI198 AA115:AG172 O120:P172 B135:B181 E161:F187 W179:AG198 G179:V187 P189:V198 E189:O193">
      <formula1>-1</formula1>
    </dataValidation>
    <dataValidation type="whole" allowBlank="1" showInputMessage="1" showErrorMessage="1" errorTitle="Error de ingreso" error="Debe ingresar sólo números." sqref="E12:AM14 AN12:AS13 E57:AL62 AM57:AN61 C66:E84 F91:AN97 F107:AN109 F113:X114 Y113:Z113 AA114:AI114 AC113:AI113 F118:K119 O118:P119 B123:B134 E155:I160 G173:AG178 B182:B183 E188:V188 E194:O198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1" workbookViewId="0">
      <selection activeCell="B9" sqref="B9:D10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1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",[13]NOMBRE!B6," - ","( ",[13]NOMBRE!C6,[13]NOMBRE!D6," )")</f>
        <v>MES: ENERO - ( 01 )</v>
      </c>
    </row>
    <row r="5" spans="1:91" ht="16.149999999999999" customHeight="1" x14ac:dyDescent="0.2">
      <c r="A5" s="1" t="str">
        <f>CONCATENATE("AÑO: ",[13]NOMBRE!B7)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4824</v>
      </c>
      <c r="C12" s="24">
        <f t="shared" ref="C12:D14" si="0">SUM(E12+G12+I12+K12+M12+O12+Q12+S12+U12+W12+Y12+AA12+AC12+AE12+AG12+AI12+AK12)</f>
        <v>2429</v>
      </c>
      <c r="D12" s="25">
        <f t="shared" si="0"/>
        <v>2395</v>
      </c>
      <c r="E12" s="26">
        <v>458</v>
      </c>
      <c r="F12" s="27">
        <v>399</v>
      </c>
      <c r="G12" s="26">
        <v>172</v>
      </c>
      <c r="H12" s="27">
        <v>154</v>
      </c>
      <c r="I12" s="26">
        <v>126</v>
      </c>
      <c r="J12" s="28">
        <v>103</v>
      </c>
      <c r="K12" s="26">
        <v>121</v>
      </c>
      <c r="L12" s="28">
        <v>122</v>
      </c>
      <c r="M12" s="26">
        <v>138</v>
      </c>
      <c r="N12" s="28">
        <v>132</v>
      </c>
      <c r="O12" s="26">
        <v>130</v>
      </c>
      <c r="P12" s="28">
        <v>133</v>
      </c>
      <c r="Q12" s="26">
        <v>105</v>
      </c>
      <c r="R12" s="28">
        <v>110</v>
      </c>
      <c r="S12" s="26">
        <v>107</v>
      </c>
      <c r="T12" s="28">
        <v>122</v>
      </c>
      <c r="U12" s="26">
        <v>89</v>
      </c>
      <c r="V12" s="28">
        <v>100</v>
      </c>
      <c r="W12" s="26">
        <v>115</v>
      </c>
      <c r="X12" s="28">
        <v>98</v>
      </c>
      <c r="Y12" s="26">
        <v>141</v>
      </c>
      <c r="Z12" s="28">
        <v>142</v>
      </c>
      <c r="AA12" s="26">
        <v>104</v>
      </c>
      <c r="AB12" s="28">
        <v>116</v>
      </c>
      <c r="AC12" s="26">
        <v>117</v>
      </c>
      <c r="AD12" s="28">
        <v>141</v>
      </c>
      <c r="AE12" s="26">
        <v>138</v>
      </c>
      <c r="AF12" s="28">
        <v>137</v>
      </c>
      <c r="AG12" s="29">
        <v>124</v>
      </c>
      <c r="AH12" s="30">
        <v>102</v>
      </c>
      <c r="AI12" s="26">
        <v>105</v>
      </c>
      <c r="AJ12" s="28">
        <v>108</v>
      </c>
      <c r="AK12" s="31">
        <v>139</v>
      </c>
      <c r="AL12" s="28">
        <v>176</v>
      </c>
      <c r="AM12" s="31">
        <v>4606</v>
      </c>
      <c r="AN12" s="26">
        <v>36</v>
      </c>
      <c r="AO12" s="32"/>
      <c r="AP12" s="32">
        <v>232</v>
      </c>
      <c r="AQ12" s="28">
        <v>518</v>
      </c>
      <c r="AR12" s="28">
        <v>155</v>
      </c>
      <c r="AS12" s="28">
        <v>5777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493</v>
      </c>
      <c r="C13" s="37">
        <f t="shared" si="0"/>
        <v>0</v>
      </c>
      <c r="D13" s="38">
        <f t="shared" si="0"/>
        <v>493</v>
      </c>
      <c r="E13" s="39"/>
      <c r="F13" s="40"/>
      <c r="G13" s="41"/>
      <c r="H13" s="42"/>
      <c r="I13" s="41"/>
      <c r="J13" s="40">
        <v>3</v>
      </c>
      <c r="K13" s="39"/>
      <c r="L13" s="40">
        <v>66</v>
      </c>
      <c r="M13" s="39"/>
      <c r="N13" s="40">
        <v>101</v>
      </c>
      <c r="O13" s="39"/>
      <c r="P13" s="40">
        <v>118</v>
      </c>
      <c r="Q13" s="39"/>
      <c r="R13" s="40">
        <v>86</v>
      </c>
      <c r="S13" s="39"/>
      <c r="T13" s="40">
        <v>57</v>
      </c>
      <c r="U13" s="39"/>
      <c r="V13" s="40">
        <v>25</v>
      </c>
      <c r="W13" s="39"/>
      <c r="X13" s="40">
        <v>18</v>
      </c>
      <c r="Y13" s="39"/>
      <c r="Z13" s="40">
        <v>9</v>
      </c>
      <c r="AA13" s="39"/>
      <c r="AB13" s="40">
        <v>2</v>
      </c>
      <c r="AC13" s="39"/>
      <c r="AD13" s="40">
        <v>3</v>
      </c>
      <c r="AE13" s="39"/>
      <c r="AF13" s="40"/>
      <c r="AG13" s="43"/>
      <c r="AH13" s="44">
        <v>5</v>
      </c>
      <c r="AI13" s="39"/>
      <c r="AJ13" s="40"/>
      <c r="AK13" s="45"/>
      <c r="AL13" s="40"/>
      <c r="AM13" s="45">
        <v>480</v>
      </c>
      <c r="AN13" s="39">
        <v>2</v>
      </c>
      <c r="AO13" s="46"/>
      <c r="AP13" s="46">
        <v>7</v>
      </c>
      <c r="AQ13" s="40">
        <v>49</v>
      </c>
      <c r="AR13" s="40">
        <v>2</v>
      </c>
      <c r="AS13" s="40">
        <v>800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237</v>
      </c>
      <c r="C14" s="49">
        <f t="shared" si="0"/>
        <v>0</v>
      </c>
      <c r="D14" s="50">
        <f t="shared" si="0"/>
        <v>237</v>
      </c>
      <c r="E14" s="51"/>
      <c r="F14" s="52"/>
      <c r="G14" s="51"/>
      <c r="H14" s="52"/>
      <c r="I14" s="51"/>
      <c r="J14" s="53">
        <v>1</v>
      </c>
      <c r="K14" s="51"/>
      <c r="L14" s="53">
        <v>34</v>
      </c>
      <c r="M14" s="51"/>
      <c r="N14" s="53">
        <v>34</v>
      </c>
      <c r="O14" s="51"/>
      <c r="P14" s="53">
        <v>63</v>
      </c>
      <c r="Q14" s="51"/>
      <c r="R14" s="53">
        <v>47</v>
      </c>
      <c r="S14" s="51"/>
      <c r="T14" s="53">
        <v>22</v>
      </c>
      <c r="U14" s="51"/>
      <c r="V14" s="53">
        <v>15</v>
      </c>
      <c r="W14" s="51"/>
      <c r="X14" s="53">
        <v>9</v>
      </c>
      <c r="Y14" s="51"/>
      <c r="Z14" s="53">
        <v>4</v>
      </c>
      <c r="AA14" s="51"/>
      <c r="AB14" s="53">
        <v>5</v>
      </c>
      <c r="AC14" s="51"/>
      <c r="AD14" s="53">
        <v>2</v>
      </c>
      <c r="AE14" s="51"/>
      <c r="AF14" s="53"/>
      <c r="AG14" s="54"/>
      <c r="AH14" s="55"/>
      <c r="AI14" s="51"/>
      <c r="AJ14" s="53"/>
      <c r="AK14" s="56"/>
      <c r="AL14" s="53">
        <v>1</v>
      </c>
      <c r="AM14" s="56">
        <v>233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19</v>
      </c>
      <c r="C57" s="92">
        <f t="shared" ref="C57:D62" si="9">SUM(E57+G57+I57+K57+M57+O57+Q57+S57+U57+W57+Y57+AA57+AC57+AE57+AG57+AI57+AK57)</f>
        <v>9</v>
      </c>
      <c r="D57" s="25">
        <f t="shared" si="9"/>
        <v>10</v>
      </c>
      <c r="E57" s="26"/>
      <c r="F57" s="27"/>
      <c r="G57" s="26">
        <v>1</v>
      </c>
      <c r="H57" s="28"/>
      <c r="I57" s="26"/>
      <c r="J57" s="28"/>
      <c r="K57" s="26"/>
      <c r="L57" s="28"/>
      <c r="M57" s="26">
        <v>1</v>
      </c>
      <c r="N57" s="28"/>
      <c r="O57" s="26"/>
      <c r="P57" s="28">
        <v>1</v>
      </c>
      <c r="Q57" s="26">
        <v>1</v>
      </c>
      <c r="R57" s="28"/>
      <c r="S57" s="26"/>
      <c r="T57" s="28"/>
      <c r="U57" s="26"/>
      <c r="V57" s="30"/>
      <c r="W57" s="26">
        <v>1</v>
      </c>
      <c r="X57" s="28"/>
      <c r="Y57" s="26"/>
      <c r="Z57" s="28"/>
      <c r="AA57" s="26"/>
      <c r="AB57" s="28"/>
      <c r="AC57" s="26">
        <v>1</v>
      </c>
      <c r="AD57" s="28">
        <v>1</v>
      </c>
      <c r="AE57" s="26"/>
      <c r="AF57" s="28">
        <v>3</v>
      </c>
      <c r="AG57" s="26">
        <v>2</v>
      </c>
      <c r="AH57" s="28">
        <v>1</v>
      </c>
      <c r="AI57" s="26"/>
      <c r="AJ57" s="28">
        <v>1</v>
      </c>
      <c r="AK57" s="93">
        <v>2</v>
      </c>
      <c r="AL57" s="28">
        <v>3</v>
      </c>
      <c r="AM57" s="109"/>
      <c r="AN57" s="110">
        <v>19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433</v>
      </c>
      <c r="C58" s="69">
        <f t="shared" si="9"/>
        <v>244</v>
      </c>
      <c r="D58" s="77">
        <f t="shared" si="9"/>
        <v>189</v>
      </c>
      <c r="E58" s="39">
        <v>20</v>
      </c>
      <c r="F58" s="78">
        <v>20</v>
      </c>
      <c r="G58" s="39">
        <v>6</v>
      </c>
      <c r="H58" s="40">
        <v>5</v>
      </c>
      <c r="I58" s="39">
        <v>5</v>
      </c>
      <c r="J58" s="40">
        <v>5</v>
      </c>
      <c r="K58" s="39">
        <v>10</v>
      </c>
      <c r="L58" s="40">
        <v>6</v>
      </c>
      <c r="M58" s="39">
        <v>11</v>
      </c>
      <c r="N58" s="40">
        <v>8</v>
      </c>
      <c r="O58" s="39">
        <v>15</v>
      </c>
      <c r="P58" s="40">
        <v>5</v>
      </c>
      <c r="Q58" s="39">
        <v>8</v>
      </c>
      <c r="R58" s="40">
        <v>7</v>
      </c>
      <c r="S58" s="39">
        <v>12</v>
      </c>
      <c r="T58" s="40">
        <v>6</v>
      </c>
      <c r="U58" s="39">
        <v>8</v>
      </c>
      <c r="V58" s="44">
        <v>7</v>
      </c>
      <c r="W58" s="39">
        <v>13</v>
      </c>
      <c r="X58" s="40">
        <v>6</v>
      </c>
      <c r="Y58" s="39">
        <v>16</v>
      </c>
      <c r="Z58" s="40">
        <v>13</v>
      </c>
      <c r="AA58" s="39">
        <v>12</v>
      </c>
      <c r="AB58" s="40">
        <v>13</v>
      </c>
      <c r="AC58" s="39">
        <v>21</v>
      </c>
      <c r="AD58" s="40">
        <v>14</v>
      </c>
      <c r="AE58" s="39">
        <v>14</v>
      </c>
      <c r="AF58" s="40">
        <v>15</v>
      </c>
      <c r="AG58" s="39">
        <v>20</v>
      </c>
      <c r="AH58" s="40">
        <v>13</v>
      </c>
      <c r="AI58" s="39">
        <v>13</v>
      </c>
      <c r="AJ58" s="40">
        <v>16</v>
      </c>
      <c r="AK58" s="79">
        <v>40</v>
      </c>
      <c r="AL58" s="40">
        <v>30</v>
      </c>
      <c r="AM58" s="113"/>
      <c r="AN58" s="114">
        <v>433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2987</v>
      </c>
      <c r="C59" s="69">
        <f t="shared" si="9"/>
        <v>1528</v>
      </c>
      <c r="D59" s="77">
        <f t="shared" si="9"/>
        <v>1459</v>
      </c>
      <c r="E59" s="39">
        <v>288</v>
      </c>
      <c r="F59" s="78">
        <v>250</v>
      </c>
      <c r="G59" s="39">
        <v>92</v>
      </c>
      <c r="H59" s="40">
        <v>106</v>
      </c>
      <c r="I59" s="39">
        <v>65</v>
      </c>
      <c r="J59" s="40">
        <v>53</v>
      </c>
      <c r="K59" s="39">
        <v>69</v>
      </c>
      <c r="L59" s="40">
        <v>74</v>
      </c>
      <c r="M59" s="39">
        <v>84</v>
      </c>
      <c r="N59" s="40">
        <v>68</v>
      </c>
      <c r="O59" s="39">
        <v>81</v>
      </c>
      <c r="P59" s="40">
        <v>73</v>
      </c>
      <c r="Q59" s="39">
        <v>56</v>
      </c>
      <c r="R59" s="40">
        <v>66</v>
      </c>
      <c r="S59" s="39">
        <v>68</v>
      </c>
      <c r="T59" s="40">
        <v>76</v>
      </c>
      <c r="U59" s="39">
        <v>58</v>
      </c>
      <c r="V59" s="44">
        <v>54</v>
      </c>
      <c r="W59" s="39">
        <v>73</v>
      </c>
      <c r="X59" s="40">
        <v>58</v>
      </c>
      <c r="Y59" s="39">
        <v>94</v>
      </c>
      <c r="Z59" s="40">
        <v>84</v>
      </c>
      <c r="AA59" s="39">
        <v>73</v>
      </c>
      <c r="AB59" s="40">
        <v>64</v>
      </c>
      <c r="AC59" s="39">
        <v>72</v>
      </c>
      <c r="AD59" s="40">
        <v>91</v>
      </c>
      <c r="AE59" s="39">
        <v>111</v>
      </c>
      <c r="AF59" s="40">
        <v>87</v>
      </c>
      <c r="AG59" s="39">
        <v>83</v>
      </c>
      <c r="AH59" s="40">
        <v>56</v>
      </c>
      <c r="AI59" s="39">
        <v>76</v>
      </c>
      <c r="AJ59" s="40">
        <v>73</v>
      </c>
      <c r="AK59" s="79">
        <v>85</v>
      </c>
      <c r="AL59" s="40">
        <v>126</v>
      </c>
      <c r="AM59" s="113"/>
      <c r="AN59" s="114">
        <v>2987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1288</v>
      </c>
      <c r="C60" s="69">
        <f t="shared" si="9"/>
        <v>612</v>
      </c>
      <c r="D60" s="77">
        <f t="shared" si="9"/>
        <v>676</v>
      </c>
      <c r="E60" s="39">
        <v>145</v>
      </c>
      <c r="F60" s="78">
        <v>121</v>
      </c>
      <c r="G60" s="39">
        <v>69</v>
      </c>
      <c r="H60" s="40">
        <v>39</v>
      </c>
      <c r="I60" s="39">
        <v>47</v>
      </c>
      <c r="J60" s="40">
        <v>42</v>
      </c>
      <c r="K60" s="39">
        <v>39</v>
      </c>
      <c r="L60" s="40">
        <v>34</v>
      </c>
      <c r="M60" s="39">
        <v>40</v>
      </c>
      <c r="N60" s="40">
        <v>48</v>
      </c>
      <c r="O60" s="39">
        <v>32</v>
      </c>
      <c r="P60" s="40">
        <v>46</v>
      </c>
      <c r="Q60" s="39">
        <v>35</v>
      </c>
      <c r="R60" s="40">
        <v>34</v>
      </c>
      <c r="S60" s="39">
        <v>26</v>
      </c>
      <c r="T60" s="40">
        <v>36</v>
      </c>
      <c r="U60" s="39">
        <v>23</v>
      </c>
      <c r="V60" s="44">
        <v>35</v>
      </c>
      <c r="W60" s="39">
        <v>27</v>
      </c>
      <c r="X60" s="40">
        <v>32</v>
      </c>
      <c r="Y60" s="39">
        <v>31</v>
      </c>
      <c r="Z60" s="40">
        <v>42</v>
      </c>
      <c r="AA60" s="39">
        <v>19</v>
      </c>
      <c r="AB60" s="40">
        <v>37</v>
      </c>
      <c r="AC60" s="39">
        <v>22</v>
      </c>
      <c r="AD60" s="40">
        <v>34</v>
      </c>
      <c r="AE60" s="39">
        <v>13</v>
      </c>
      <c r="AF60" s="40">
        <v>32</v>
      </c>
      <c r="AG60" s="39">
        <v>18</v>
      </c>
      <c r="AH60" s="40">
        <v>29</v>
      </c>
      <c r="AI60" s="39">
        <v>14</v>
      </c>
      <c r="AJ60" s="40">
        <v>18</v>
      </c>
      <c r="AK60" s="79">
        <v>12</v>
      </c>
      <c r="AL60" s="40">
        <v>17</v>
      </c>
      <c r="AM60" s="113"/>
      <c r="AN60" s="114">
        <v>1288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97</v>
      </c>
      <c r="C61" s="117">
        <f t="shared" si="9"/>
        <v>36</v>
      </c>
      <c r="D61" s="118">
        <f t="shared" si="9"/>
        <v>61</v>
      </c>
      <c r="E61" s="119">
        <v>5</v>
      </c>
      <c r="F61" s="120">
        <v>8</v>
      </c>
      <c r="G61" s="119">
        <v>4</v>
      </c>
      <c r="H61" s="121">
        <v>4</v>
      </c>
      <c r="I61" s="119">
        <v>9</v>
      </c>
      <c r="J61" s="121">
        <v>3</v>
      </c>
      <c r="K61" s="119">
        <v>3</v>
      </c>
      <c r="L61" s="121">
        <v>8</v>
      </c>
      <c r="M61" s="119">
        <v>2</v>
      </c>
      <c r="N61" s="121">
        <v>8</v>
      </c>
      <c r="O61" s="119">
        <v>2</v>
      </c>
      <c r="P61" s="121">
        <v>8</v>
      </c>
      <c r="Q61" s="119">
        <v>5</v>
      </c>
      <c r="R61" s="121">
        <v>3</v>
      </c>
      <c r="S61" s="119">
        <v>1</v>
      </c>
      <c r="T61" s="121">
        <v>4</v>
      </c>
      <c r="U61" s="119"/>
      <c r="V61" s="122">
        <v>4</v>
      </c>
      <c r="W61" s="119">
        <v>1</v>
      </c>
      <c r="X61" s="121">
        <v>2</v>
      </c>
      <c r="Y61" s="119"/>
      <c r="Z61" s="121">
        <v>3</v>
      </c>
      <c r="AA61" s="119"/>
      <c r="AB61" s="121">
        <v>2</v>
      </c>
      <c r="AC61" s="119">
        <v>1</v>
      </c>
      <c r="AD61" s="121">
        <v>1</v>
      </c>
      <c r="AE61" s="119"/>
      <c r="AF61" s="121"/>
      <c r="AG61" s="119">
        <v>1</v>
      </c>
      <c r="AH61" s="121">
        <v>3</v>
      </c>
      <c r="AI61" s="119">
        <v>2</v>
      </c>
      <c r="AJ61" s="121"/>
      <c r="AK61" s="123"/>
      <c r="AL61" s="121"/>
      <c r="AM61" s="124"/>
      <c r="AN61" s="125">
        <v>97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4824</v>
      </c>
      <c r="C63" s="128">
        <f t="shared" si="10"/>
        <v>2429</v>
      </c>
      <c r="D63" s="129">
        <f t="shared" si="10"/>
        <v>2395</v>
      </c>
      <c r="E63" s="130">
        <f t="shared" si="10"/>
        <v>458</v>
      </c>
      <c r="F63" s="131">
        <f t="shared" si="10"/>
        <v>399</v>
      </c>
      <c r="G63" s="130">
        <f t="shared" si="10"/>
        <v>172</v>
      </c>
      <c r="H63" s="132">
        <f t="shared" si="10"/>
        <v>154</v>
      </c>
      <c r="I63" s="130">
        <f t="shared" si="10"/>
        <v>126</v>
      </c>
      <c r="J63" s="132">
        <f t="shared" si="10"/>
        <v>103</v>
      </c>
      <c r="K63" s="130">
        <f t="shared" si="10"/>
        <v>121</v>
      </c>
      <c r="L63" s="132">
        <f t="shared" si="10"/>
        <v>122</v>
      </c>
      <c r="M63" s="130">
        <f t="shared" si="10"/>
        <v>138</v>
      </c>
      <c r="N63" s="132">
        <f t="shared" si="10"/>
        <v>132</v>
      </c>
      <c r="O63" s="130">
        <f t="shared" si="10"/>
        <v>130</v>
      </c>
      <c r="P63" s="132">
        <f t="shared" si="10"/>
        <v>133</v>
      </c>
      <c r="Q63" s="130">
        <f t="shared" si="10"/>
        <v>105</v>
      </c>
      <c r="R63" s="132">
        <f t="shared" si="10"/>
        <v>110</v>
      </c>
      <c r="S63" s="130">
        <f t="shared" si="10"/>
        <v>107</v>
      </c>
      <c r="T63" s="132">
        <f t="shared" si="10"/>
        <v>122</v>
      </c>
      <c r="U63" s="133">
        <f t="shared" si="10"/>
        <v>89</v>
      </c>
      <c r="V63" s="134">
        <f t="shared" si="10"/>
        <v>100</v>
      </c>
      <c r="W63" s="130">
        <f t="shared" si="10"/>
        <v>115</v>
      </c>
      <c r="X63" s="132">
        <f t="shared" si="10"/>
        <v>98</v>
      </c>
      <c r="Y63" s="130">
        <f t="shared" si="10"/>
        <v>141</v>
      </c>
      <c r="Z63" s="132">
        <f t="shared" si="10"/>
        <v>142</v>
      </c>
      <c r="AA63" s="130">
        <f t="shared" si="10"/>
        <v>104</v>
      </c>
      <c r="AB63" s="132">
        <f t="shared" si="10"/>
        <v>116</v>
      </c>
      <c r="AC63" s="130">
        <f t="shared" si="10"/>
        <v>117</v>
      </c>
      <c r="AD63" s="132">
        <f t="shared" si="10"/>
        <v>141</v>
      </c>
      <c r="AE63" s="130">
        <f t="shared" si="10"/>
        <v>138</v>
      </c>
      <c r="AF63" s="132">
        <f t="shared" si="10"/>
        <v>137</v>
      </c>
      <c r="AG63" s="130">
        <f t="shared" si="10"/>
        <v>124</v>
      </c>
      <c r="AH63" s="132">
        <f t="shared" si="10"/>
        <v>102</v>
      </c>
      <c r="AI63" s="130">
        <f t="shared" si="10"/>
        <v>105</v>
      </c>
      <c r="AJ63" s="132">
        <f t="shared" si="10"/>
        <v>108</v>
      </c>
      <c r="AK63" s="135">
        <f t="shared" si="10"/>
        <v>139</v>
      </c>
      <c r="AL63" s="132">
        <f t="shared" si="10"/>
        <v>176</v>
      </c>
      <c r="AM63" s="136">
        <f>SUM(AM57:AM61)</f>
        <v>0</v>
      </c>
      <c r="AN63" s="137">
        <f>SUM(AN57:AN61)</f>
        <v>4824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1</v>
      </c>
      <c r="C66" s="94">
        <v>1</v>
      </c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473</v>
      </c>
      <c r="C69" s="80">
        <v>473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416</v>
      </c>
      <c r="C72" s="80">
        <v>416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15</v>
      </c>
      <c r="C73" s="80"/>
      <c r="D73" s="80">
        <v>15</v>
      </c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1561</v>
      </c>
      <c r="C78" s="80">
        <v>1561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840</v>
      </c>
      <c r="C80" s="80">
        <v>840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3306</v>
      </c>
      <c r="C85" s="152">
        <f>SUM(C66:C84)</f>
        <v>3291</v>
      </c>
      <c r="D85" s="152">
        <f>SUM(D66:D84)</f>
        <v>15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855</v>
      </c>
      <c r="D90" s="92">
        <f t="shared" si="12"/>
        <v>315</v>
      </c>
      <c r="E90" s="25">
        <f t="shared" si="12"/>
        <v>540</v>
      </c>
      <c r="F90" s="127">
        <f t="shared" si="12"/>
        <v>14</v>
      </c>
      <c r="G90" s="155">
        <f t="shared" si="12"/>
        <v>22</v>
      </c>
      <c r="H90" s="127">
        <f t="shared" si="12"/>
        <v>9</v>
      </c>
      <c r="I90" s="155">
        <f t="shared" si="12"/>
        <v>12</v>
      </c>
      <c r="J90" s="127">
        <f t="shared" si="12"/>
        <v>15</v>
      </c>
      <c r="K90" s="155">
        <f t="shared" si="12"/>
        <v>11</v>
      </c>
      <c r="L90" s="127">
        <f t="shared" si="12"/>
        <v>15</v>
      </c>
      <c r="M90" s="155">
        <f t="shared" si="12"/>
        <v>46</v>
      </c>
      <c r="N90" s="127">
        <f t="shared" si="12"/>
        <v>17</v>
      </c>
      <c r="O90" s="155">
        <f t="shared" si="12"/>
        <v>45</v>
      </c>
      <c r="P90" s="127">
        <f t="shared" si="12"/>
        <v>11</v>
      </c>
      <c r="Q90" s="155">
        <f t="shared" si="12"/>
        <v>81</v>
      </c>
      <c r="R90" s="127">
        <f t="shared" si="12"/>
        <v>9</v>
      </c>
      <c r="S90" s="155">
        <f t="shared" si="12"/>
        <v>73</v>
      </c>
      <c r="T90" s="127">
        <f t="shared" si="12"/>
        <v>6</v>
      </c>
      <c r="U90" s="155">
        <f t="shared" si="12"/>
        <v>37</v>
      </c>
      <c r="V90" s="127">
        <f t="shared" si="12"/>
        <v>7</v>
      </c>
      <c r="W90" s="155">
        <f t="shared" si="12"/>
        <v>28</v>
      </c>
      <c r="X90" s="127">
        <f t="shared" si="12"/>
        <v>16</v>
      </c>
      <c r="Y90" s="155">
        <f t="shared" si="12"/>
        <v>16</v>
      </c>
      <c r="Z90" s="127">
        <f t="shared" si="12"/>
        <v>23</v>
      </c>
      <c r="AA90" s="155">
        <f t="shared" si="12"/>
        <v>13</v>
      </c>
      <c r="AB90" s="127">
        <f t="shared" si="12"/>
        <v>20</v>
      </c>
      <c r="AC90" s="155">
        <f t="shared" si="12"/>
        <v>17</v>
      </c>
      <c r="AD90" s="127">
        <f t="shared" si="12"/>
        <v>28</v>
      </c>
      <c r="AE90" s="155">
        <f t="shared" si="12"/>
        <v>24</v>
      </c>
      <c r="AF90" s="127">
        <f t="shared" si="12"/>
        <v>30</v>
      </c>
      <c r="AG90" s="155">
        <f t="shared" si="12"/>
        <v>27</v>
      </c>
      <c r="AH90" s="127">
        <f t="shared" si="12"/>
        <v>20</v>
      </c>
      <c r="AI90" s="155">
        <f t="shared" si="12"/>
        <v>20</v>
      </c>
      <c r="AJ90" s="127">
        <f t="shared" si="12"/>
        <v>24</v>
      </c>
      <c r="AK90" s="155">
        <f t="shared" si="12"/>
        <v>19</v>
      </c>
      <c r="AL90" s="127">
        <f t="shared" si="12"/>
        <v>51</v>
      </c>
      <c r="AM90" s="155">
        <f t="shared" si="12"/>
        <v>49</v>
      </c>
      <c r="AN90" s="156">
        <f t="shared" si="12"/>
        <v>810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830</v>
      </c>
      <c r="D91" s="92">
        <f t="shared" ref="D91:E97" si="14">SUM(F91+H91+J91+L91+N91+P91+R91+T91+V91+X91+Z91+AB91+AD91+AF91+AH91+AJ91+AL91)</f>
        <v>304</v>
      </c>
      <c r="E91" s="25">
        <f t="shared" si="14"/>
        <v>526</v>
      </c>
      <c r="F91" s="159">
        <v>14</v>
      </c>
      <c r="G91" s="160">
        <v>22</v>
      </c>
      <c r="H91" s="161">
        <v>9</v>
      </c>
      <c r="I91" s="162">
        <v>11</v>
      </c>
      <c r="J91" s="161">
        <v>15</v>
      </c>
      <c r="K91" s="162">
        <v>11</v>
      </c>
      <c r="L91" s="159">
        <v>12</v>
      </c>
      <c r="M91" s="160">
        <v>46</v>
      </c>
      <c r="N91" s="161">
        <v>17</v>
      </c>
      <c r="O91" s="162">
        <v>43</v>
      </c>
      <c r="P91" s="161">
        <v>10</v>
      </c>
      <c r="Q91" s="162">
        <v>79</v>
      </c>
      <c r="R91" s="161">
        <v>8</v>
      </c>
      <c r="S91" s="162">
        <v>73</v>
      </c>
      <c r="T91" s="161">
        <v>6</v>
      </c>
      <c r="U91" s="162">
        <v>36</v>
      </c>
      <c r="V91" s="161">
        <v>7</v>
      </c>
      <c r="W91" s="162">
        <v>26</v>
      </c>
      <c r="X91" s="161">
        <v>16</v>
      </c>
      <c r="Y91" s="162">
        <v>16</v>
      </c>
      <c r="Z91" s="161">
        <v>22</v>
      </c>
      <c r="AA91" s="162">
        <v>13</v>
      </c>
      <c r="AB91" s="161">
        <v>20</v>
      </c>
      <c r="AC91" s="162">
        <v>16</v>
      </c>
      <c r="AD91" s="161">
        <v>28</v>
      </c>
      <c r="AE91" s="162">
        <v>23</v>
      </c>
      <c r="AF91" s="161">
        <v>27</v>
      </c>
      <c r="AG91" s="162">
        <v>26</v>
      </c>
      <c r="AH91" s="161">
        <v>19</v>
      </c>
      <c r="AI91" s="162">
        <v>20</v>
      </c>
      <c r="AJ91" s="161">
        <v>23</v>
      </c>
      <c r="AK91" s="162">
        <v>19</v>
      </c>
      <c r="AL91" s="161">
        <v>51</v>
      </c>
      <c r="AM91" s="162">
        <v>46</v>
      </c>
      <c r="AN91" s="163">
        <v>787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1</v>
      </c>
      <c r="D92" s="37">
        <f t="shared" si="14"/>
        <v>0</v>
      </c>
      <c r="E92" s="165">
        <f t="shared" si="14"/>
        <v>1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/>
      <c r="P92" s="169"/>
      <c r="Q92" s="171"/>
      <c r="R92" s="172"/>
      <c r="S92" s="170"/>
      <c r="T92" s="169"/>
      <c r="U92" s="171"/>
      <c r="V92" s="172"/>
      <c r="W92" s="170"/>
      <c r="X92" s="169"/>
      <c r="Y92" s="170"/>
      <c r="Z92" s="172"/>
      <c r="AA92" s="171"/>
      <c r="AB92" s="172"/>
      <c r="AC92" s="170"/>
      <c r="AD92" s="169"/>
      <c r="AE92" s="171"/>
      <c r="AF92" s="172"/>
      <c r="AG92" s="170"/>
      <c r="AH92" s="169"/>
      <c r="AI92" s="171"/>
      <c r="AJ92" s="172"/>
      <c r="AK92" s="170"/>
      <c r="AL92" s="169"/>
      <c r="AM92" s="170">
        <v>1</v>
      </c>
      <c r="AN92" s="173">
        <v>1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0</v>
      </c>
      <c r="D93" s="176">
        <f t="shared" si="14"/>
        <v>0</v>
      </c>
      <c r="E93" s="177">
        <f t="shared" si="14"/>
        <v>0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/>
      <c r="AF93" s="184"/>
      <c r="AG93" s="182"/>
      <c r="AH93" s="181"/>
      <c r="AI93" s="183"/>
      <c r="AJ93" s="184"/>
      <c r="AK93" s="182"/>
      <c r="AL93" s="181"/>
      <c r="AM93" s="182"/>
      <c r="AN93" s="185"/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 t="str">
        <f t="shared" si="17"/>
        <v/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8</v>
      </c>
      <c r="D94" s="187">
        <f t="shared" si="14"/>
        <v>2</v>
      </c>
      <c r="E94" s="188">
        <f t="shared" si="14"/>
        <v>6</v>
      </c>
      <c r="F94" s="189"/>
      <c r="G94" s="190"/>
      <c r="H94" s="191"/>
      <c r="I94" s="192">
        <v>1</v>
      </c>
      <c r="J94" s="193"/>
      <c r="K94" s="190"/>
      <c r="L94" s="191">
        <v>2</v>
      </c>
      <c r="M94" s="194"/>
      <c r="N94" s="193"/>
      <c r="O94" s="190">
        <v>2</v>
      </c>
      <c r="P94" s="192"/>
      <c r="Q94" s="194"/>
      <c r="R94" s="195"/>
      <c r="S94" s="190"/>
      <c r="T94" s="192"/>
      <c r="U94" s="194">
        <v>1</v>
      </c>
      <c r="V94" s="195"/>
      <c r="W94" s="190"/>
      <c r="X94" s="192"/>
      <c r="Y94" s="190"/>
      <c r="Z94" s="195"/>
      <c r="AA94" s="194"/>
      <c r="AB94" s="195"/>
      <c r="AC94" s="190">
        <v>1</v>
      </c>
      <c r="AD94" s="192"/>
      <c r="AE94" s="194"/>
      <c r="AF94" s="195"/>
      <c r="AG94" s="190">
        <v>1</v>
      </c>
      <c r="AH94" s="192"/>
      <c r="AI94" s="194"/>
      <c r="AJ94" s="195"/>
      <c r="AK94" s="190"/>
      <c r="AL94" s="192"/>
      <c r="AM94" s="190"/>
      <c r="AN94" s="196">
        <v>7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2</v>
      </c>
      <c r="D95" s="69">
        <f t="shared" si="14"/>
        <v>2</v>
      </c>
      <c r="E95" s="197">
        <f t="shared" si="14"/>
        <v>0</v>
      </c>
      <c r="F95" s="198"/>
      <c r="G95" s="199"/>
      <c r="H95" s="200"/>
      <c r="I95" s="201"/>
      <c r="J95" s="189"/>
      <c r="K95" s="202"/>
      <c r="L95" s="200">
        <v>1</v>
      </c>
      <c r="M95" s="203"/>
      <c r="N95" s="189"/>
      <c r="O95" s="202"/>
      <c r="P95" s="201">
        <v>1</v>
      </c>
      <c r="Q95" s="203"/>
      <c r="R95" s="204"/>
      <c r="S95" s="202"/>
      <c r="T95" s="201"/>
      <c r="U95" s="203"/>
      <c r="V95" s="204"/>
      <c r="W95" s="202"/>
      <c r="X95" s="201"/>
      <c r="Y95" s="202"/>
      <c r="Z95" s="204"/>
      <c r="AA95" s="203"/>
      <c r="AB95" s="204"/>
      <c r="AC95" s="202"/>
      <c r="AD95" s="201"/>
      <c r="AE95" s="203"/>
      <c r="AF95" s="204"/>
      <c r="AG95" s="202"/>
      <c r="AH95" s="201"/>
      <c r="AI95" s="203"/>
      <c r="AJ95" s="204"/>
      <c r="AK95" s="202"/>
      <c r="AL95" s="201"/>
      <c r="AM95" s="202"/>
      <c r="AN95" s="205">
        <v>2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13</v>
      </c>
      <c r="D96" s="37">
        <f t="shared" si="14"/>
        <v>7</v>
      </c>
      <c r="E96" s="206">
        <f t="shared" si="14"/>
        <v>6</v>
      </c>
      <c r="F96" s="166"/>
      <c r="G96" s="167"/>
      <c r="H96" s="168"/>
      <c r="I96" s="169"/>
      <c r="J96" s="166"/>
      <c r="K96" s="170"/>
      <c r="L96" s="168"/>
      <c r="M96" s="171"/>
      <c r="N96" s="166"/>
      <c r="O96" s="170"/>
      <c r="P96" s="169"/>
      <c r="Q96" s="171">
        <v>2</v>
      </c>
      <c r="R96" s="172">
        <v>1</v>
      </c>
      <c r="S96" s="170"/>
      <c r="T96" s="169"/>
      <c r="U96" s="171"/>
      <c r="V96" s="172"/>
      <c r="W96" s="170">
        <v>1</v>
      </c>
      <c r="X96" s="169"/>
      <c r="Y96" s="170"/>
      <c r="Z96" s="172">
        <v>1</v>
      </c>
      <c r="AA96" s="171"/>
      <c r="AB96" s="172"/>
      <c r="AC96" s="170"/>
      <c r="AD96" s="169"/>
      <c r="AE96" s="171">
        <v>1</v>
      </c>
      <c r="AF96" s="172">
        <v>3</v>
      </c>
      <c r="AG96" s="170"/>
      <c r="AH96" s="169">
        <v>1</v>
      </c>
      <c r="AI96" s="171"/>
      <c r="AJ96" s="172">
        <v>1</v>
      </c>
      <c r="AK96" s="170"/>
      <c r="AL96" s="169"/>
      <c r="AM96" s="170">
        <v>2</v>
      </c>
      <c r="AN96" s="173">
        <v>12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1</v>
      </c>
      <c r="D97" s="83">
        <f t="shared" si="14"/>
        <v>0</v>
      </c>
      <c r="E97" s="207">
        <f t="shared" si="14"/>
        <v>1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/>
      <c r="S97" s="212"/>
      <c r="T97" s="211"/>
      <c r="U97" s="213"/>
      <c r="V97" s="214"/>
      <c r="W97" s="212">
        <v>1</v>
      </c>
      <c r="X97" s="211"/>
      <c r="Y97" s="212"/>
      <c r="Z97" s="214"/>
      <c r="AA97" s="213"/>
      <c r="AB97" s="214"/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1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9</v>
      </c>
      <c r="D108" s="69">
        <f t="shared" si="18"/>
        <v>4</v>
      </c>
      <c r="E108" s="77">
        <f t="shared" si="18"/>
        <v>5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>
        <v>1</v>
      </c>
      <c r="Y108" s="241"/>
      <c r="Z108" s="240"/>
      <c r="AA108" s="241"/>
      <c r="AB108" s="240"/>
      <c r="AC108" s="241">
        <v>1</v>
      </c>
      <c r="AD108" s="242"/>
      <c r="AE108" s="243"/>
      <c r="AF108" s="240"/>
      <c r="AG108" s="241">
        <v>1</v>
      </c>
      <c r="AH108" s="242">
        <v>1</v>
      </c>
      <c r="AI108" s="243">
        <v>1</v>
      </c>
      <c r="AJ108" s="240"/>
      <c r="AK108" s="241"/>
      <c r="AL108" s="242">
        <v>2</v>
      </c>
      <c r="AM108" s="241">
        <v>2</v>
      </c>
      <c r="AN108" s="244">
        <v>9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1</v>
      </c>
      <c r="D109" s="83">
        <f t="shared" si="18"/>
        <v>1</v>
      </c>
      <c r="E109" s="50">
        <f t="shared" si="18"/>
        <v>0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/>
      <c r="AD109" s="247"/>
      <c r="AE109" s="248"/>
      <c r="AF109" s="245"/>
      <c r="AG109" s="246"/>
      <c r="AH109" s="247"/>
      <c r="AI109" s="248"/>
      <c r="AJ109" s="245">
        <v>1</v>
      </c>
      <c r="AK109" s="246"/>
      <c r="AL109" s="247"/>
      <c r="AM109" s="246"/>
      <c r="AN109" s="249">
        <v>1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0</v>
      </c>
      <c r="D113" s="92">
        <f>SUM(F113+H113+J113+L113+N113+P113+R113+T113+V113)</f>
        <v>0</v>
      </c>
      <c r="E113" s="25">
        <f>SUM(G113+I113+K113+M113+O113+Q113+S113+U113+W113)</f>
        <v>0</v>
      </c>
      <c r="F113" s="160"/>
      <c r="G113" s="260"/>
      <c r="H113" s="159"/>
      <c r="I113" s="162"/>
      <c r="J113" s="160"/>
      <c r="K113" s="260"/>
      <c r="L113" s="159"/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/>
      <c r="Y113" s="262"/>
      <c r="Z113" s="159"/>
      <c r="AA113" s="263"/>
      <c r="AB113" s="264"/>
      <c r="AC113" s="261"/>
      <c r="AD113" s="265"/>
      <c r="AE113" s="262"/>
      <c r="AF113" s="163"/>
      <c r="AG113" s="163"/>
      <c r="AH113" s="163"/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73</v>
      </c>
      <c r="D114" s="267">
        <f>SUM(F114+H114+J114+L114+N114+P114+R114+T114+V114)</f>
        <v>43</v>
      </c>
      <c r="E114" s="268">
        <f>SUM(G114+I114+K114+M114+O114+Q114+S114+U114+W114)</f>
        <v>30</v>
      </c>
      <c r="F114" s="269">
        <v>2</v>
      </c>
      <c r="G114" s="270">
        <v>1</v>
      </c>
      <c r="H114" s="271">
        <v>1</v>
      </c>
      <c r="I114" s="272">
        <v>1</v>
      </c>
      <c r="J114" s="269">
        <v>12</v>
      </c>
      <c r="K114" s="270">
        <v>7</v>
      </c>
      <c r="L114" s="271">
        <v>15</v>
      </c>
      <c r="M114" s="272">
        <v>7</v>
      </c>
      <c r="N114" s="269">
        <v>5</v>
      </c>
      <c r="O114" s="270">
        <v>7</v>
      </c>
      <c r="P114" s="271">
        <v>4</v>
      </c>
      <c r="Q114" s="272">
        <v>3</v>
      </c>
      <c r="R114" s="269">
        <v>1</v>
      </c>
      <c r="S114" s="270">
        <v>1</v>
      </c>
      <c r="T114" s="271">
        <v>3</v>
      </c>
      <c r="U114" s="272">
        <v>1</v>
      </c>
      <c r="V114" s="269"/>
      <c r="W114" s="273">
        <v>2</v>
      </c>
      <c r="X114" s="274">
        <v>1</v>
      </c>
      <c r="Y114" s="275"/>
      <c r="Z114" s="276"/>
      <c r="AA114" s="277">
        <v>36</v>
      </c>
      <c r="AB114" s="277">
        <v>37</v>
      </c>
      <c r="AC114" s="274">
        <v>30</v>
      </c>
      <c r="AD114" s="278">
        <v>43</v>
      </c>
      <c r="AE114" s="279">
        <v>17</v>
      </c>
      <c r="AF114" s="280"/>
      <c r="AG114" s="280">
        <v>39</v>
      </c>
      <c r="AH114" s="280">
        <v>6</v>
      </c>
      <c r="AI114" s="280"/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1</v>
      </c>
      <c r="D118" s="284"/>
      <c r="E118" s="284"/>
      <c r="F118" s="32"/>
      <c r="G118" s="32"/>
      <c r="H118" s="32"/>
      <c r="I118" s="32"/>
      <c r="J118" s="32"/>
      <c r="K118" s="32">
        <v>1</v>
      </c>
      <c r="L118" s="284"/>
      <c r="M118" s="285"/>
      <c r="N118" s="286"/>
      <c r="O118" s="27">
        <v>1</v>
      </c>
      <c r="P118" s="94">
        <v>1</v>
      </c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1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12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6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>
        <v>1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/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3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14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70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15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122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238</v>
      </c>
      <c r="E156" s="39">
        <v>238</v>
      </c>
      <c r="F156" s="339"/>
      <c r="G156" s="43">
        <v>238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163</v>
      </c>
      <c r="E159" s="39">
        <v>163</v>
      </c>
      <c r="F159" s="339"/>
      <c r="G159" s="43">
        <v>163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6</v>
      </c>
      <c r="E173" s="92">
        <f t="shared" ref="E173:F178" si="22">SUM(G173+I173+K173+M173+O173+Q173+S173+U173)</f>
        <v>1</v>
      </c>
      <c r="F173" s="25">
        <f t="shared" si="22"/>
        <v>5</v>
      </c>
      <c r="G173" s="159"/>
      <c r="H173" s="162"/>
      <c r="I173" s="159">
        <v>1</v>
      </c>
      <c r="J173" s="162"/>
      <c r="K173" s="159"/>
      <c r="L173" s="162">
        <v>1</v>
      </c>
      <c r="M173" s="159"/>
      <c r="N173" s="162"/>
      <c r="O173" s="159"/>
      <c r="P173" s="162">
        <v>2</v>
      </c>
      <c r="Q173" s="159"/>
      <c r="R173" s="162"/>
      <c r="S173" s="159"/>
      <c r="T173" s="162">
        <v>2</v>
      </c>
      <c r="U173" s="160"/>
      <c r="V173" s="260"/>
      <c r="W173" s="163"/>
      <c r="X173" s="159">
        <v>2</v>
      </c>
      <c r="Y173" s="373">
        <v>3</v>
      </c>
      <c r="Z173" s="373">
        <v>3</v>
      </c>
      <c r="AA173" s="162">
        <v>4</v>
      </c>
      <c r="AB173" s="159">
        <v>1</v>
      </c>
      <c r="AC173" s="162"/>
      <c r="AD173" s="260">
        <v>2</v>
      </c>
      <c r="AE173" s="162">
        <v>3</v>
      </c>
      <c r="AF173" s="159">
        <v>6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/>
      <c r="Z174" s="376"/>
      <c r="AA174" s="241"/>
      <c r="AB174" s="240"/>
      <c r="AC174" s="241"/>
      <c r="AD174" s="243"/>
      <c r="AE174" s="241"/>
      <c r="AF174" s="377"/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0</v>
      </c>
      <c r="E175" s="49">
        <f t="shared" si="22"/>
        <v>0</v>
      </c>
      <c r="F175" s="378">
        <f t="shared" si="22"/>
        <v>0</v>
      </c>
      <c r="G175" s="377"/>
      <c r="H175" s="379"/>
      <c r="I175" s="377"/>
      <c r="J175" s="379"/>
      <c r="K175" s="377"/>
      <c r="L175" s="379"/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/>
      <c r="Z175" s="383"/>
      <c r="AA175" s="379"/>
      <c r="AB175" s="377"/>
      <c r="AC175" s="379"/>
      <c r="AD175" s="381"/>
      <c r="AE175" s="379"/>
      <c r="AF175" s="245"/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0</v>
      </c>
      <c r="E176" s="234">
        <f t="shared" si="22"/>
        <v>0</v>
      </c>
      <c r="F176" s="70">
        <f t="shared" si="22"/>
        <v>0</v>
      </c>
      <c r="G176" s="159"/>
      <c r="H176" s="162"/>
      <c r="I176" s="159"/>
      <c r="J176" s="162"/>
      <c r="K176" s="159"/>
      <c r="L176" s="162"/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/>
      <c r="X176" s="159"/>
      <c r="Y176" s="373"/>
      <c r="Z176" s="373"/>
      <c r="AA176" s="162"/>
      <c r="AB176" s="159"/>
      <c r="AC176" s="162"/>
      <c r="AD176" s="260"/>
      <c r="AE176" s="162"/>
      <c r="AF176" s="159"/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0</v>
      </c>
      <c r="E177" s="69">
        <f t="shared" si="22"/>
        <v>0</v>
      </c>
      <c r="F177" s="77">
        <f t="shared" si="22"/>
        <v>0</v>
      </c>
      <c r="G177" s="240"/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/>
      <c r="Z177" s="376"/>
      <c r="AA177" s="241"/>
      <c r="AB177" s="240"/>
      <c r="AC177" s="241"/>
      <c r="AD177" s="243"/>
      <c r="AE177" s="241"/>
      <c r="AF177" s="240"/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0</v>
      </c>
      <c r="E178" s="49">
        <f t="shared" si="22"/>
        <v>0</v>
      </c>
      <c r="F178" s="50">
        <f t="shared" si="22"/>
        <v>0</v>
      </c>
      <c r="G178" s="245"/>
      <c r="H178" s="246"/>
      <c r="I178" s="245"/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/>
      <c r="Z178" s="387"/>
      <c r="AA178" s="246"/>
      <c r="AB178" s="245"/>
      <c r="AC178" s="246"/>
      <c r="AD178" s="248"/>
      <c r="AE178" s="246"/>
      <c r="AF178" s="245"/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6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2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13</v>
      </c>
      <c r="C188" s="392">
        <f>SUM(E188+G188+I188+K188+M188+O188+Q188+S188+U188)</f>
        <v>3</v>
      </c>
      <c r="D188" s="129">
        <f>SUM(F188+H188+J188+L188+N188+P188+R188+T188+V188)</f>
        <v>10</v>
      </c>
      <c r="E188" s="393"/>
      <c r="F188" s="394"/>
      <c r="G188" s="393"/>
      <c r="H188" s="394">
        <v>1</v>
      </c>
      <c r="I188" s="393">
        <v>1</v>
      </c>
      <c r="J188" s="394">
        <v>2</v>
      </c>
      <c r="K188" s="393">
        <v>1</v>
      </c>
      <c r="L188" s="395">
        <v>6</v>
      </c>
      <c r="M188" s="393"/>
      <c r="N188" s="395">
        <v>1</v>
      </c>
      <c r="O188" s="393">
        <v>1</v>
      </c>
      <c r="P188" s="395"/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7</v>
      </c>
      <c r="C193" s="407">
        <f t="shared" ref="C193:D198" si="24">+E193+G193+I193+K193</f>
        <v>5</v>
      </c>
      <c r="D193" s="408">
        <f t="shared" si="24"/>
        <v>2</v>
      </c>
      <c r="E193" s="409">
        <f t="shared" ref="E193:O193" si="25">SUM(E194:E198)</f>
        <v>2</v>
      </c>
      <c r="F193" s="410">
        <f t="shared" si="25"/>
        <v>1</v>
      </c>
      <c r="G193" s="409">
        <f t="shared" si="25"/>
        <v>1</v>
      </c>
      <c r="H193" s="410">
        <f t="shared" si="25"/>
        <v>1</v>
      </c>
      <c r="I193" s="409">
        <f t="shared" si="25"/>
        <v>1</v>
      </c>
      <c r="J193" s="411">
        <f t="shared" si="25"/>
        <v>0</v>
      </c>
      <c r="K193" s="412">
        <f t="shared" si="25"/>
        <v>1</v>
      </c>
      <c r="L193" s="413">
        <f t="shared" si="25"/>
        <v>0</v>
      </c>
      <c r="M193" s="414">
        <f t="shared" si="25"/>
        <v>6</v>
      </c>
      <c r="N193" s="410">
        <f t="shared" si="25"/>
        <v>1</v>
      </c>
      <c r="O193" s="415">
        <f t="shared" si="25"/>
        <v>3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7</v>
      </c>
      <c r="C194" s="417">
        <f t="shared" si="24"/>
        <v>5</v>
      </c>
      <c r="D194" s="418">
        <f t="shared" si="24"/>
        <v>2</v>
      </c>
      <c r="E194" s="419">
        <v>2</v>
      </c>
      <c r="F194" s="420">
        <v>1</v>
      </c>
      <c r="G194" s="419">
        <v>1</v>
      </c>
      <c r="H194" s="420">
        <v>1</v>
      </c>
      <c r="I194" s="419">
        <v>1</v>
      </c>
      <c r="J194" s="421"/>
      <c r="K194" s="419">
        <v>1</v>
      </c>
      <c r="L194" s="422"/>
      <c r="M194" s="423">
        <v>6</v>
      </c>
      <c r="N194" s="420">
        <v>1</v>
      </c>
      <c r="O194" s="424">
        <v>3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0</v>
      </c>
      <c r="C195" s="426">
        <f t="shared" si="24"/>
        <v>0</v>
      </c>
      <c r="D195" s="427">
        <f t="shared" si="24"/>
        <v>0</v>
      </c>
      <c r="E195" s="428"/>
      <c r="F195" s="429"/>
      <c r="G195" s="428"/>
      <c r="H195" s="429"/>
      <c r="I195" s="428"/>
      <c r="J195" s="430"/>
      <c r="K195" s="428"/>
      <c r="L195" s="431"/>
      <c r="M195" s="432"/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16042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" allowBlank="1" showInputMessage="1" showErrorMessage="1" errorTitle="Números Enteros" error="Sólo puede ingresar números enteros" sqref="A1:AS198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7" workbookViewId="0">
      <selection activeCell="A3" sqref="A3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1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",[12]NOMBRE!B6," - ","( ",[12]NOMBRE!C6,[12]NOMBRE!D6," )")</f>
        <v>MES: FEBRERO - ( 02 )</v>
      </c>
    </row>
    <row r="5" spans="1:91" ht="16.149999999999999" customHeight="1" x14ac:dyDescent="0.2">
      <c r="A5" s="1" t="str">
        <f>CONCATENATE("AÑO: ",[12]NOMBRE!B7)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4150</v>
      </c>
      <c r="C12" s="24">
        <f t="shared" ref="C12:D14" si="0">SUM(E12+G12+I12+K12+M12+O12+Q12+S12+U12+W12+Y12+AA12+AC12+AE12+AG12+AI12+AK12)</f>
        <v>2127</v>
      </c>
      <c r="D12" s="25">
        <f t="shared" si="0"/>
        <v>2023</v>
      </c>
      <c r="E12" s="26">
        <v>355</v>
      </c>
      <c r="F12" s="27">
        <v>269</v>
      </c>
      <c r="G12" s="26">
        <v>162</v>
      </c>
      <c r="H12" s="27">
        <v>134</v>
      </c>
      <c r="I12" s="26">
        <v>117</v>
      </c>
      <c r="J12" s="28">
        <v>106</v>
      </c>
      <c r="K12" s="26">
        <v>83</v>
      </c>
      <c r="L12" s="28">
        <v>108</v>
      </c>
      <c r="M12" s="26">
        <v>114</v>
      </c>
      <c r="N12" s="28">
        <v>124</v>
      </c>
      <c r="O12" s="26">
        <v>117</v>
      </c>
      <c r="P12" s="28">
        <v>119</v>
      </c>
      <c r="Q12" s="26">
        <v>126</v>
      </c>
      <c r="R12" s="28">
        <v>99</v>
      </c>
      <c r="S12" s="26">
        <v>96</v>
      </c>
      <c r="T12" s="28">
        <v>102</v>
      </c>
      <c r="U12" s="26">
        <v>102</v>
      </c>
      <c r="V12" s="28">
        <v>79</v>
      </c>
      <c r="W12" s="26">
        <v>91</v>
      </c>
      <c r="X12" s="28">
        <v>117</v>
      </c>
      <c r="Y12" s="26">
        <v>104</v>
      </c>
      <c r="Z12" s="28">
        <v>139</v>
      </c>
      <c r="AA12" s="26">
        <v>105</v>
      </c>
      <c r="AB12" s="28">
        <v>121</v>
      </c>
      <c r="AC12" s="26">
        <v>101</v>
      </c>
      <c r="AD12" s="28">
        <v>94</v>
      </c>
      <c r="AE12" s="26">
        <v>101</v>
      </c>
      <c r="AF12" s="28">
        <v>96</v>
      </c>
      <c r="AG12" s="29">
        <v>97</v>
      </c>
      <c r="AH12" s="30">
        <v>94</v>
      </c>
      <c r="AI12" s="26">
        <v>111</v>
      </c>
      <c r="AJ12" s="28">
        <v>78</v>
      </c>
      <c r="AK12" s="31">
        <v>145</v>
      </c>
      <c r="AL12" s="28">
        <v>144</v>
      </c>
      <c r="AM12" s="31">
        <v>3949</v>
      </c>
      <c r="AN12" s="26">
        <v>60</v>
      </c>
      <c r="AO12" s="32"/>
      <c r="AP12" s="32">
        <v>239</v>
      </c>
      <c r="AQ12" s="28">
        <v>450</v>
      </c>
      <c r="AR12" s="28">
        <v>166</v>
      </c>
      <c r="AS12" s="28">
        <v>5064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444</v>
      </c>
      <c r="C13" s="37">
        <f t="shared" si="0"/>
        <v>0</v>
      </c>
      <c r="D13" s="38">
        <f t="shared" si="0"/>
        <v>444</v>
      </c>
      <c r="E13" s="39"/>
      <c r="F13" s="40"/>
      <c r="G13" s="41"/>
      <c r="H13" s="42"/>
      <c r="I13" s="41"/>
      <c r="J13" s="40">
        <v>3</v>
      </c>
      <c r="K13" s="39"/>
      <c r="L13" s="40">
        <v>39</v>
      </c>
      <c r="M13" s="39"/>
      <c r="N13" s="40">
        <v>111</v>
      </c>
      <c r="O13" s="39"/>
      <c r="P13" s="40">
        <v>116</v>
      </c>
      <c r="Q13" s="39"/>
      <c r="R13" s="40">
        <v>82</v>
      </c>
      <c r="S13" s="39"/>
      <c r="T13" s="40">
        <v>40</v>
      </c>
      <c r="U13" s="39"/>
      <c r="V13" s="40">
        <v>28</v>
      </c>
      <c r="W13" s="39"/>
      <c r="X13" s="40">
        <v>10</v>
      </c>
      <c r="Y13" s="39"/>
      <c r="Z13" s="40">
        <v>11</v>
      </c>
      <c r="AA13" s="39"/>
      <c r="AB13" s="40"/>
      <c r="AC13" s="39"/>
      <c r="AD13" s="40">
        <v>1</v>
      </c>
      <c r="AE13" s="39"/>
      <c r="AF13" s="40">
        <v>1</v>
      </c>
      <c r="AG13" s="43"/>
      <c r="AH13" s="44">
        <v>1</v>
      </c>
      <c r="AI13" s="39"/>
      <c r="AJ13" s="40">
        <v>1</v>
      </c>
      <c r="AK13" s="45"/>
      <c r="AL13" s="40"/>
      <c r="AM13" s="45">
        <v>434</v>
      </c>
      <c r="AN13" s="39">
        <v>3</v>
      </c>
      <c r="AO13" s="46"/>
      <c r="AP13" s="46">
        <v>5</v>
      </c>
      <c r="AQ13" s="40">
        <v>34</v>
      </c>
      <c r="AR13" s="40">
        <v>4</v>
      </c>
      <c r="AS13" s="40">
        <v>761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229</v>
      </c>
      <c r="C14" s="49">
        <f t="shared" si="0"/>
        <v>0</v>
      </c>
      <c r="D14" s="50">
        <f t="shared" si="0"/>
        <v>229</v>
      </c>
      <c r="E14" s="51"/>
      <c r="F14" s="52"/>
      <c r="G14" s="51"/>
      <c r="H14" s="52"/>
      <c r="I14" s="51"/>
      <c r="J14" s="53"/>
      <c r="K14" s="51"/>
      <c r="L14" s="53">
        <v>20</v>
      </c>
      <c r="M14" s="51"/>
      <c r="N14" s="53">
        <v>40</v>
      </c>
      <c r="O14" s="51"/>
      <c r="P14" s="53">
        <v>50</v>
      </c>
      <c r="Q14" s="51"/>
      <c r="R14" s="53">
        <v>47</v>
      </c>
      <c r="S14" s="51"/>
      <c r="T14" s="53">
        <v>40</v>
      </c>
      <c r="U14" s="51"/>
      <c r="V14" s="53">
        <v>12</v>
      </c>
      <c r="W14" s="51"/>
      <c r="X14" s="53">
        <v>8</v>
      </c>
      <c r="Y14" s="51"/>
      <c r="Z14" s="53">
        <v>3</v>
      </c>
      <c r="AA14" s="51"/>
      <c r="AB14" s="53">
        <v>1</v>
      </c>
      <c r="AC14" s="51"/>
      <c r="AD14" s="53">
        <v>3</v>
      </c>
      <c r="AE14" s="51"/>
      <c r="AF14" s="53">
        <v>4</v>
      </c>
      <c r="AG14" s="54"/>
      <c r="AH14" s="55"/>
      <c r="AI14" s="51"/>
      <c r="AJ14" s="53">
        <v>1</v>
      </c>
      <c r="AK14" s="56"/>
      <c r="AL14" s="53"/>
      <c r="AM14" s="56">
        <v>224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16</v>
      </c>
      <c r="C57" s="92">
        <f t="shared" ref="C57:D62" si="9">SUM(E57+G57+I57+K57+M57+O57+Q57+S57+U57+W57+Y57+AA57+AC57+AE57+AG57+AI57+AK57)</f>
        <v>12</v>
      </c>
      <c r="D57" s="25">
        <f t="shared" si="9"/>
        <v>4</v>
      </c>
      <c r="E57" s="26"/>
      <c r="F57" s="27"/>
      <c r="G57" s="26"/>
      <c r="H57" s="28"/>
      <c r="I57" s="26"/>
      <c r="J57" s="28"/>
      <c r="K57" s="26"/>
      <c r="L57" s="28"/>
      <c r="M57" s="26"/>
      <c r="N57" s="28"/>
      <c r="O57" s="26"/>
      <c r="P57" s="28"/>
      <c r="Q57" s="26"/>
      <c r="R57" s="28">
        <v>2</v>
      </c>
      <c r="S57" s="26">
        <v>1</v>
      </c>
      <c r="T57" s="28">
        <v>1</v>
      </c>
      <c r="U57" s="26"/>
      <c r="V57" s="30"/>
      <c r="W57" s="26">
        <v>1</v>
      </c>
      <c r="X57" s="28"/>
      <c r="Y57" s="26">
        <v>4</v>
      </c>
      <c r="Z57" s="28"/>
      <c r="AA57" s="26">
        <v>1</v>
      </c>
      <c r="AB57" s="28"/>
      <c r="AC57" s="26"/>
      <c r="AD57" s="28"/>
      <c r="AE57" s="26">
        <v>1</v>
      </c>
      <c r="AF57" s="28"/>
      <c r="AG57" s="26"/>
      <c r="AH57" s="28"/>
      <c r="AI57" s="26">
        <v>2</v>
      </c>
      <c r="AJ57" s="28"/>
      <c r="AK57" s="93">
        <v>2</v>
      </c>
      <c r="AL57" s="28">
        <v>1</v>
      </c>
      <c r="AM57" s="109"/>
      <c r="AN57" s="110">
        <v>16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392</v>
      </c>
      <c r="C58" s="69">
        <f t="shared" si="9"/>
        <v>254</v>
      </c>
      <c r="D58" s="77">
        <f t="shared" si="9"/>
        <v>138</v>
      </c>
      <c r="E58" s="39">
        <v>17</v>
      </c>
      <c r="F58" s="78">
        <v>7</v>
      </c>
      <c r="G58" s="39">
        <v>6</v>
      </c>
      <c r="H58" s="40">
        <v>6</v>
      </c>
      <c r="I58" s="39">
        <v>8</v>
      </c>
      <c r="J58" s="40">
        <v>2</v>
      </c>
      <c r="K58" s="39">
        <v>12</v>
      </c>
      <c r="L58" s="40">
        <v>4</v>
      </c>
      <c r="M58" s="39">
        <v>11</v>
      </c>
      <c r="N58" s="40">
        <v>4</v>
      </c>
      <c r="O58" s="39">
        <v>16</v>
      </c>
      <c r="P58" s="40">
        <v>8</v>
      </c>
      <c r="Q58" s="39">
        <v>20</v>
      </c>
      <c r="R58" s="40">
        <v>3</v>
      </c>
      <c r="S58" s="39">
        <v>8</v>
      </c>
      <c r="T58" s="40">
        <v>7</v>
      </c>
      <c r="U58" s="39">
        <v>15</v>
      </c>
      <c r="V58" s="44">
        <v>4</v>
      </c>
      <c r="W58" s="39">
        <v>14</v>
      </c>
      <c r="X58" s="40">
        <v>5</v>
      </c>
      <c r="Y58" s="39">
        <v>12</v>
      </c>
      <c r="Z58" s="40">
        <v>12</v>
      </c>
      <c r="AA58" s="39">
        <v>14</v>
      </c>
      <c r="AB58" s="40">
        <v>10</v>
      </c>
      <c r="AC58" s="39">
        <v>15</v>
      </c>
      <c r="AD58" s="40">
        <v>8</v>
      </c>
      <c r="AE58" s="39">
        <v>17</v>
      </c>
      <c r="AF58" s="40">
        <v>11</v>
      </c>
      <c r="AG58" s="39">
        <v>12</v>
      </c>
      <c r="AH58" s="40">
        <v>14</v>
      </c>
      <c r="AI58" s="39">
        <v>20</v>
      </c>
      <c r="AJ58" s="40">
        <v>8</v>
      </c>
      <c r="AK58" s="79">
        <v>37</v>
      </c>
      <c r="AL58" s="40">
        <v>25</v>
      </c>
      <c r="AM58" s="113"/>
      <c r="AN58" s="114">
        <v>392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2625</v>
      </c>
      <c r="C59" s="69">
        <f t="shared" si="9"/>
        <v>1362</v>
      </c>
      <c r="D59" s="77">
        <f t="shared" si="9"/>
        <v>1263</v>
      </c>
      <c r="E59" s="39">
        <v>242</v>
      </c>
      <c r="F59" s="78">
        <v>178</v>
      </c>
      <c r="G59" s="39">
        <v>93</v>
      </c>
      <c r="H59" s="40">
        <v>67</v>
      </c>
      <c r="I59" s="39">
        <v>72</v>
      </c>
      <c r="J59" s="40">
        <v>54</v>
      </c>
      <c r="K59" s="39">
        <v>46</v>
      </c>
      <c r="L59" s="40">
        <v>67</v>
      </c>
      <c r="M59" s="39">
        <v>72</v>
      </c>
      <c r="N59" s="40">
        <v>76</v>
      </c>
      <c r="O59" s="39">
        <v>67</v>
      </c>
      <c r="P59" s="40">
        <v>64</v>
      </c>
      <c r="Q59" s="39">
        <v>85</v>
      </c>
      <c r="R59" s="40">
        <v>62</v>
      </c>
      <c r="S59" s="39">
        <v>51</v>
      </c>
      <c r="T59" s="40">
        <v>67</v>
      </c>
      <c r="U59" s="39">
        <v>59</v>
      </c>
      <c r="V59" s="44">
        <v>45</v>
      </c>
      <c r="W59" s="39">
        <v>59</v>
      </c>
      <c r="X59" s="40">
        <v>67</v>
      </c>
      <c r="Y59" s="39">
        <v>67</v>
      </c>
      <c r="Z59" s="40">
        <v>86</v>
      </c>
      <c r="AA59" s="39">
        <v>72</v>
      </c>
      <c r="AB59" s="40">
        <v>77</v>
      </c>
      <c r="AC59" s="39">
        <v>71</v>
      </c>
      <c r="AD59" s="40">
        <v>59</v>
      </c>
      <c r="AE59" s="39">
        <v>72</v>
      </c>
      <c r="AF59" s="40">
        <v>73</v>
      </c>
      <c r="AG59" s="39">
        <v>70</v>
      </c>
      <c r="AH59" s="40">
        <v>58</v>
      </c>
      <c r="AI59" s="39">
        <v>74</v>
      </c>
      <c r="AJ59" s="40">
        <v>56</v>
      </c>
      <c r="AK59" s="79">
        <v>90</v>
      </c>
      <c r="AL59" s="40">
        <v>107</v>
      </c>
      <c r="AM59" s="113"/>
      <c r="AN59" s="114">
        <v>2625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1046</v>
      </c>
      <c r="C60" s="69">
        <f t="shared" si="9"/>
        <v>472</v>
      </c>
      <c r="D60" s="77">
        <f t="shared" si="9"/>
        <v>574</v>
      </c>
      <c r="E60" s="39">
        <v>94</v>
      </c>
      <c r="F60" s="78">
        <v>84</v>
      </c>
      <c r="G60" s="39">
        <v>62</v>
      </c>
      <c r="H60" s="40">
        <v>58</v>
      </c>
      <c r="I60" s="39">
        <v>32</v>
      </c>
      <c r="J60" s="40">
        <v>45</v>
      </c>
      <c r="K60" s="39">
        <v>22</v>
      </c>
      <c r="L60" s="40">
        <v>34</v>
      </c>
      <c r="M60" s="39">
        <v>28</v>
      </c>
      <c r="N60" s="40">
        <v>37</v>
      </c>
      <c r="O60" s="39">
        <v>31</v>
      </c>
      <c r="P60" s="40">
        <v>45</v>
      </c>
      <c r="Q60" s="39">
        <v>20</v>
      </c>
      <c r="R60" s="40">
        <v>30</v>
      </c>
      <c r="S60" s="39">
        <v>34</v>
      </c>
      <c r="T60" s="40">
        <v>24</v>
      </c>
      <c r="U60" s="39">
        <v>26</v>
      </c>
      <c r="V60" s="44">
        <v>27</v>
      </c>
      <c r="W60" s="39">
        <v>17</v>
      </c>
      <c r="X60" s="40">
        <v>43</v>
      </c>
      <c r="Y60" s="39">
        <v>19</v>
      </c>
      <c r="Z60" s="40">
        <v>39</v>
      </c>
      <c r="AA60" s="39">
        <v>16</v>
      </c>
      <c r="AB60" s="40">
        <v>30</v>
      </c>
      <c r="AC60" s="39">
        <v>15</v>
      </c>
      <c r="AD60" s="40">
        <v>26</v>
      </c>
      <c r="AE60" s="39">
        <v>11</v>
      </c>
      <c r="AF60" s="40">
        <v>9</v>
      </c>
      <c r="AG60" s="39">
        <v>15</v>
      </c>
      <c r="AH60" s="40">
        <v>20</v>
      </c>
      <c r="AI60" s="39">
        <v>15</v>
      </c>
      <c r="AJ60" s="40">
        <v>12</v>
      </c>
      <c r="AK60" s="79">
        <v>15</v>
      </c>
      <c r="AL60" s="40">
        <v>11</v>
      </c>
      <c r="AM60" s="113"/>
      <c r="AN60" s="114">
        <v>1046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71</v>
      </c>
      <c r="C61" s="117">
        <f t="shared" si="9"/>
        <v>27</v>
      </c>
      <c r="D61" s="118">
        <f t="shared" si="9"/>
        <v>44</v>
      </c>
      <c r="E61" s="119">
        <v>2</v>
      </c>
      <c r="F61" s="120"/>
      <c r="G61" s="119">
        <v>1</v>
      </c>
      <c r="H61" s="121">
        <v>3</v>
      </c>
      <c r="I61" s="119">
        <v>5</v>
      </c>
      <c r="J61" s="121">
        <v>5</v>
      </c>
      <c r="K61" s="119">
        <v>3</v>
      </c>
      <c r="L61" s="121">
        <v>3</v>
      </c>
      <c r="M61" s="119">
        <v>3</v>
      </c>
      <c r="N61" s="121">
        <v>7</v>
      </c>
      <c r="O61" s="119">
        <v>3</v>
      </c>
      <c r="P61" s="121">
        <v>2</v>
      </c>
      <c r="Q61" s="119">
        <v>1</v>
      </c>
      <c r="R61" s="121">
        <v>2</v>
      </c>
      <c r="S61" s="119">
        <v>2</v>
      </c>
      <c r="T61" s="121">
        <v>3</v>
      </c>
      <c r="U61" s="119">
        <v>2</v>
      </c>
      <c r="V61" s="122">
        <v>3</v>
      </c>
      <c r="W61" s="119"/>
      <c r="X61" s="121">
        <v>2</v>
      </c>
      <c r="Y61" s="119">
        <v>2</v>
      </c>
      <c r="Z61" s="121">
        <v>2</v>
      </c>
      <c r="AA61" s="119">
        <v>2</v>
      </c>
      <c r="AB61" s="121">
        <v>4</v>
      </c>
      <c r="AC61" s="119"/>
      <c r="AD61" s="121">
        <v>1</v>
      </c>
      <c r="AE61" s="119"/>
      <c r="AF61" s="121">
        <v>3</v>
      </c>
      <c r="AG61" s="119"/>
      <c r="AH61" s="121">
        <v>2</v>
      </c>
      <c r="AI61" s="119"/>
      <c r="AJ61" s="121">
        <v>2</v>
      </c>
      <c r="AK61" s="123">
        <v>1</v>
      </c>
      <c r="AL61" s="121"/>
      <c r="AM61" s="124"/>
      <c r="AN61" s="125">
        <v>71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4150</v>
      </c>
      <c r="C63" s="128">
        <f t="shared" si="10"/>
        <v>2127</v>
      </c>
      <c r="D63" s="129">
        <f t="shared" si="10"/>
        <v>2023</v>
      </c>
      <c r="E63" s="130">
        <f t="shared" si="10"/>
        <v>355</v>
      </c>
      <c r="F63" s="131">
        <f t="shared" si="10"/>
        <v>269</v>
      </c>
      <c r="G63" s="130">
        <f t="shared" si="10"/>
        <v>162</v>
      </c>
      <c r="H63" s="132">
        <f t="shared" si="10"/>
        <v>134</v>
      </c>
      <c r="I63" s="130">
        <f t="shared" si="10"/>
        <v>117</v>
      </c>
      <c r="J63" s="132">
        <f t="shared" si="10"/>
        <v>106</v>
      </c>
      <c r="K63" s="130">
        <f t="shared" si="10"/>
        <v>83</v>
      </c>
      <c r="L63" s="132">
        <f t="shared" si="10"/>
        <v>108</v>
      </c>
      <c r="M63" s="130">
        <f t="shared" si="10"/>
        <v>114</v>
      </c>
      <c r="N63" s="132">
        <f t="shared" si="10"/>
        <v>124</v>
      </c>
      <c r="O63" s="130">
        <f t="shared" si="10"/>
        <v>117</v>
      </c>
      <c r="P63" s="132">
        <f t="shared" si="10"/>
        <v>119</v>
      </c>
      <c r="Q63" s="130">
        <f t="shared" si="10"/>
        <v>126</v>
      </c>
      <c r="R63" s="132">
        <f t="shared" si="10"/>
        <v>99</v>
      </c>
      <c r="S63" s="130">
        <f t="shared" si="10"/>
        <v>96</v>
      </c>
      <c r="T63" s="132">
        <f t="shared" si="10"/>
        <v>102</v>
      </c>
      <c r="U63" s="133">
        <f t="shared" si="10"/>
        <v>102</v>
      </c>
      <c r="V63" s="134">
        <f t="shared" si="10"/>
        <v>79</v>
      </c>
      <c r="W63" s="130">
        <f t="shared" si="10"/>
        <v>91</v>
      </c>
      <c r="X63" s="132">
        <f t="shared" si="10"/>
        <v>117</v>
      </c>
      <c r="Y63" s="130">
        <f t="shared" si="10"/>
        <v>104</v>
      </c>
      <c r="Z63" s="132">
        <f t="shared" si="10"/>
        <v>139</v>
      </c>
      <c r="AA63" s="130">
        <f t="shared" si="10"/>
        <v>105</v>
      </c>
      <c r="AB63" s="132">
        <f t="shared" si="10"/>
        <v>121</v>
      </c>
      <c r="AC63" s="130">
        <f t="shared" si="10"/>
        <v>101</v>
      </c>
      <c r="AD63" s="132">
        <f t="shared" si="10"/>
        <v>94</v>
      </c>
      <c r="AE63" s="130">
        <f t="shared" si="10"/>
        <v>101</v>
      </c>
      <c r="AF63" s="132">
        <f t="shared" si="10"/>
        <v>96</v>
      </c>
      <c r="AG63" s="130">
        <f t="shared" si="10"/>
        <v>97</v>
      </c>
      <c r="AH63" s="132">
        <f t="shared" si="10"/>
        <v>94</v>
      </c>
      <c r="AI63" s="130">
        <f t="shared" si="10"/>
        <v>111</v>
      </c>
      <c r="AJ63" s="132">
        <f t="shared" si="10"/>
        <v>78</v>
      </c>
      <c r="AK63" s="135">
        <f t="shared" si="10"/>
        <v>145</v>
      </c>
      <c r="AL63" s="132">
        <f t="shared" si="10"/>
        <v>144</v>
      </c>
      <c r="AM63" s="136">
        <f>SUM(AM57:AM61)</f>
        <v>0</v>
      </c>
      <c r="AN63" s="137">
        <f>SUM(AN57:AN61)</f>
        <v>4150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425</v>
      </c>
      <c r="C69" s="80">
        <v>425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336</v>
      </c>
      <c r="C72" s="80">
        <v>336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4</v>
      </c>
      <c r="C73" s="80"/>
      <c r="D73" s="80">
        <v>4</v>
      </c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1025</v>
      </c>
      <c r="C78" s="80">
        <v>1025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439</v>
      </c>
      <c r="C80" s="80">
        <v>438</v>
      </c>
      <c r="D80" s="80">
        <v>1</v>
      </c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5</v>
      </c>
      <c r="C81" s="80"/>
      <c r="D81" s="80">
        <v>5</v>
      </c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2234</v>
      </c>
      <c r="C85" s="152">
        <f>SUM(C66:C84)</f>
        <v>2224</v>
      </c>
      <c r="D85" s="152">
        <f>SUM(D66:D84)</f>
        <v>10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842</v>
      </c>
      <c r="D90" s="92">
        <f t="shared" si="12"/>
        <v>328</v>
      </c>
      <c r="E90" s="25">
        <f t="shared" si="12"/>
        <v>514</v>
      </c>
      <c r="F90" s="127">
        <f t="shared" si="12"/>
        <v>15</v>
      </c>
      <c r="G90" s="155">
        <f t="shared" si="12"/>
        <v>15</v>
      </c>
      <c r="H90" s="127">
        <f t="shared" si="12"/>
        <v>18</v>
      </c>
      <c r="I90" s="155">
        <f t="shared" si="12"/>
        <v>11</v>
      </c>
      <c r="J90" s="127">
        <f t="shared" si="12"/>
        <v>18</v>
      </c>
      <c r="K90" s="155">
        <f t="shared" si="12"/>
        <v>14</v>
      </c>
      <c r="L90" s="127">
        <f t="shared" si="12"/>
        <v>12</v>
      </c>
      <c r="M90" s="155">
        <f t="shared" si="12"/>
        <v>26</v>
      </c>
      <c r="N90" s="127">
        <f t="shared" si="12"/>
        <v>13</v>
      </c>
      <c r="O90" s="155">
        <f t="shared" si="12"/>
        <v>53</v>
      </c>
      <c r="P90" s="127">
        <f t="shared" si="12"/>
        <v>14</v>
      </c>
      <c r="Q90" s="155">
        <f t="shared" si="12"/>
        <v>73</v>
      </c>
      <c r="R90" s="127">
        <f t="shared" si="12"/>
        <v>16</v>
      </c>
      <c r="S90" s="155">
        <f t="shared" si="12"/>
        <v>62</v>
      </c>
      <c r="T90" s="127">
        <f t="shared" si="12"/>
        <v>8</v>
      </c>
      <c r="U90" s="155">
        <f t="shared" si="12"/>
        <v>63</v>
      </c>
      <c r="V90" s="127">
        <f t="shared" si="12"/>
        <v>13</v>
      </c>
      <c r="W90" s="155">
        <f t="shared" si="12"/>
        <v>29</v>
      </c>
      <c r="X90" s="127">
        <f t="shared" si="12"/>
        <v>14</v>
      </c>
      <c r="Y90" s="155">
        <f t="shared" si="12"/>
        <v>19</v>
      </c>
      <c r="Z90" s="127">
        <f t="shared" si="12"/>
        <v>15</v>
      </c>
      <c r="AA90" s="155">
        <f t="shared" si="12"/>
        <v>22</v>
      </c>
      <c r="AB90" s="127">
        <f t="shared" si="12"/>
        <v>26</v>
      </c>
      <c r="AC90" s="155">
        <f t="shared" si="12"/>
        <v>12</v>
      </c>
      <c r="AD90" s="127">
        <f t="shared" si="12"/>
        <v>24</v>
      </c>
      <c r="AE90" s="155">
        <f t="shared" si="12"/>
        <v>15</v>
      </c>
      <c r="AF90" s="127">
        <f t="shared" si="12"/>
        <v>25</v>
      </c>
      <c r="AG90" s="155">
        <f t="shared" si="12"/>
        <v>27</v>
      </c>
      <c r="AH90" s="127">
        <f t="shared" si="12"/>
        <v>28</v>
      </c>
      <c r="AI90" s="155">
        <f t="shared" si="12"/>
        <v>20</v>
      </c>
      <c r="AJ90" s="127">
        <f t="shared" si="12"/>
        <v>20</v>
      </c>
      <c r="AK90" s="155">
        <f t="shared" si="12"/>
        <v>12</v>
      </c>
      <c r="AL90" s="127">
        <f t="shared" si="12"/>
        <v>49</v>
      </c>
      <c r="AM90" s="155">
        <f t="shared" si="12"/>
        <v>41</v>
      </c>
      <c r="AN90" s="156">
        <f t="shared" si="12"/>
        <v>805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820</v>
      </c>
      <c r="D91" s="92">
        <f t="shared" ref="D91:E97" si="14">SUM(F91+H91+J91+L91+N91+P91+R91+T91+V91+X91+Z91+AB91+AD91+AF91+AH91+AJ91+AL91)</f>
        <v>315</v>
      </c>
      <c r="E91" s="25">
        <f t="shared" si="14"/>
        <v>505</v>
      </c>
      <c r="F91" s="159">
        <v>15</v>
      </c>
      <c r="G91" s="160">
        <v>13</v>
      </c>
      <c r="H91" s="161">
        <v>18</v>
      </c>
      <c r="I91" s="162">
        <v>11</v>
      </c>
      <c r="J91" s="161">
        <v>18</v>
      </c>
      <c r="K91" s="162">
        <v>14</v>
      </c>
      <c r="L91" s="159">
        <v>10</v>
      </c>
      <c r="M91" s="160">
        <v>26</v>
      </c>
      <c r="N91" s="161">
        <v>12</v>
      </c>
      <c r="O91" s="162">
        <v>52</v>
      </c>
      <c r="P91" s="161">
        <v>14</v>
      </c>
      <c r="Q91" s="162">
        <v>73</v>
      </c>
      <c r="R91" s="161">
        <v>14</v>
      </c>
      <c r="S91" s="162">
        <v>62</v>
      </c>
      <c r="T91" s="161">
        <v>7</v>
      </c>
      <c r="U91" s="162">
        <v>62</v>
      </c>
      <c r="V91" s="161">
        <v>13</v>
      </c>
      <c r="W91" s="162">
        <v>29</v>
      </c>
      <c r="X91" s="161">
        <v>14</v>
      </c>
      <c r="Y91" s="162">
        <v>19</v>
      </c>
      <c r="Z91" s="161">
        <v>15</v>
      </c>
      <c r="AA91" s="162">
        <v>21</v>
      </c>
      <c r="AB91" s="161">
        <v>25</v>
      </c>
      <c r="AC91" s="162">
        <v>11</v>
      </c>
      <c r="AD91" s="161">
        <v>22</v>
      </c>
      <c r="AE91" s="162">
        <v>15</v>
      </c>
      <c r="AF91" s="161">
        <v>25</v>
      </c>
      <c r="AG91" s="162">
        <v>26</v>
      </c>
      <c r="AH91" s="161">
        <v>27</v>
      </c>
      <c r="AI91" s="162">
        <v>20</v>
      </c>
      <c r="AJ91" s="161">
        <v>19</v>
      </c>
      <c r="AK91" s="162">
        <v>11</v>
      </c>
      <c r="AL91" s="161">
        <v>47</v>
      </c>
      <c r="AM91" s="162">
        <v>40</v>
      </c>
      <c r="AN91" s="163">
        <v>786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0</v>
      </c>
      <c r="D92" s="37">
        <f t="shared" si="14"/>
        <v>0</v>
      </c>
      <c r="E92" s="165">
        <f t="shared" si="14"/>
        <v>0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/>
      <c r="P92" s="169"/>
      <c r="Q92" s="171"/>
      <c r="R92" s="172"/>
      <c r="S92" s="170"/>
      <c r="T92" s="169"/>
      <c r="U92" s="171"/>
      <c r="V92" s="172"/>
      <c r="W92" s="170"/>
      <c r="X92" s="169"/>
      <c r="Y92" s="170"/>
      <c r="Z92" s="172"/>
      <c r="AA92" s="171"/>
      <c r="AB92" s="172"/>
      <c r="AC92" s="170"/>
      <c r="AD92" s="169"/>
      <c r="AE92" s="171"/>
      <c r="AF92" s="172"/>
      <c r="AG92" s="170"/>
      <c r="AH92" s="169"/>
      <c r="AI92" s="171"/>
      <c r="AJ92" s="172"/>
      <c r="AK92" s="170"/>
      <c r="AL92" s="169"/>
      <c r="AM92" s="170"/>
      <c r="AN92" s="173">
        <v>0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 t="str">
        <f t="shared" si="17"/>
        <v/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0</v>
      </c>
      <c r="D93" s="176">
        <f t="shared" si="14"/>
        <v>0</v>
      </c>
      <c r="E93" s="177">
        <f t="shared" si="14"/>
        <v>0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/>
      <c r="AF93" s="184"/>
      <c r="AG93" s="182"/>
      <c r="AH93" s="181"/>
      <c r="AI93" s="183"/>
      <c r="AJ93" s="184"/>
      <c r="AK93" s="182"/>
      <c r="AL93" s="181"/>
      <c r="AM93" s="182"/>
      <c r="AN93" s="185">
        <v>0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 t="str">
        <f t="shared" si="17"/>
        <v/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16</v>
      </c>
      <c r="D94" s="187">
        <f t="shared" si="14"/>
        <v>10</v>
      </c>
      <c r="E94" s="188">
        <f t="shared" si="14"/>
        <v>6</v>
      </c>
      <c r="F94" s="189"/>
      <c r="G94" s="190">
        <v>1</v>
      </c>
      <c r="H94" s="191"/>
      <c r="I94" s="192"/>
      <c r="J94" s="193"/>
      <c r="K94" s="190"/>
      <c r="L94" s="191">
        <v>2</v>
      </c>
      <c r="M94" s="194"/>
      <c r="N94" s="193">
        <v>1</v>
      </c>
      <c r="O94" s="190">
        <v>1</v>
      </c>
      <c r="P94" s="192"/>
      <c r="Q94" s="194"/>
      <c r="R94" s="195">
        <v>1</v>
      </c>
      <c r="S94" s="190"/>
      <c r="T94" s="192"/>
      <c r="U94" s="194"/>
      <c r="V94" s="195"/>
      <c r="W94" s="190"/>
      <c r="X94" s="192"/>
      <c r="Y94" s="190"/>
      <c r="Z94" s="195"/>
      <c r="AA94" s="194">
        <v>1</v>
      </c>
      <c r="AB94" s="195">
        <v>1</v>
      </c>
      <c r="AC94" s="190"/>
      <c r="AD94" s="192">
        <v>2</v>
      </c>
      <c r="AE94" s="194"/>
      <c r="AF94" s="195"/>
      <c r="AG94" s="190">
        <v>1</v>
      </c>
      <c r="AH94" s="192"/>
      <c r="AI94" s="194"/>
      <c r="AJ94" s="195">
        <v>1</v>
      </c>
      <c r="AK94" s="190">
        <v>1</v>
      </c>
      <c r="AL94" s="192">
        <v>2</v>
      </c>
      <c r="AM94" s="190">
        <v>1</v>
      </c>
      <c r="AN94" s="196">
        <v>13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1</v>
      </c>
      <c r="D95" s="69">
        <f t="shared" si="14"/>
        <v>1</v>
      </c>
      <c r="E95" s="197">
        <f t="shared" si="14"/>
        <v>0</v>
      </c>
      <c r="F95" s="198"/>
      <c r="G95" s="199"/>
      <c r="H95" s="200"/>
      <c r="I95" s="201"/>
      <c r="J95" s="189"/>
      <c r="K95" s="202"/>
      <c r="L95" s="200"/>
      <c r="M95" s="203"/>
      <c r="N95" s="189"/>
      <c r="O95" s="202"/>
      <c r="P95" s="201"/>
      <c r="Q95" s="203"/>
      <c r="R95" s="204"/>
      <c r="S95" s="202"/>
      <c r="T95" s="201">
        <v>1</v>
      </c>
      <c r="U95" s="203"/>
      <c r="V95" s="204"/>
      <c r="W95" s="202"/>
      <c r="X95" s="201"/>
      <c r="Y95" s="202"/>
      <c r="Z95" s="204"/>
      <c r="AA95" s="203"/>
      <c r="AB95" s="204"/>
      <c r="AC95" s="202"/>
      <c r="AD95" s="201"/>
      <c r="AE95" s="203"/>
      <c r="AF95" s="204"/>
      <c r="AG95" s="202"/>
      <c r="AH95" s="201"/>
      <c r="AI95" s="203"/>
      <c r="AJ95" s="204"/>
      <c r="AK95" s="202"/>
      <c r="AL95" s="201"/>
      <c r="AM95" s="202"/>
      <c r="AN95" s="205">
        <v>1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5</v>
      </c>
      <c r="D96" s="37">
        <f t="shared" si="14"/>
        <v>2</v>
      </c>
      <c r="E96" s="206">
        <f t="shared" si="14"/>
        <v>3</v>
      </c>
      <c r="F96" s="166"/>
      <c r="G96" s="167">
        <v>1</v>
      </c>
      <c r="H96" s="168"/>
      <c r="I96" s="169"/>
      <c r="J96" s="166"/>
      <c r="K96" s="170"/>
      <c r="L96" s="168"/>
      <c r="M96" s="171"/>
      <c r="N96" s="166"/>
      <c r="O96" s="170"/>
      <c r="P96" s="169"/>
      <c r="Q96" s="171"/>
      <c r="R96" s="172">
        <v>1</v>
      </c>
      <c r="S96" s="170"/>
      <c r="T96" s="169"/>
      <c r="U96" s="171">
        <v>1</v>
      </c>
      <c r="V96" s="172"/>
      <c r="W96" s="170"/>
      <c r="X96" s="169"/>
      <c r="Y96" s="170"/>
      <c r="Z96" s="172"/>
      <c r="AA96" s="171"/>
      <c r="AB96" s="172"/>
      <c r="AC96" s="170">
        <v>1</v>
      </c>
      <c r="AD96" s="169"/>
      <c r="AE96" s="171"/>
      <c r="AF96" s="172"/>
      <c r="AG96" s="170"/>
      <c r="AH96" s="169">
        <v>1</v>
      </c>
      <c r="AI96" s="171"/>
      <c r="AJ96" s="172"/>
      <c r="AK96" s="170"/>
      <c r="AL96" s="169"/>
      <c r="AM96" s="170"/>
      <c r="AN96" s="173">
        <v>5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0</v>
      </c>
      <c r="D97" s="83">
        <f t="shared" si="14"/>
        <v>0</v>
      </c>
      <c r="E97" s="207">
        <f t="shared" si="14"/>
        <v>0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/>
      <c r="S97" s="212"/>
      <c r="T97" s="211"/>
      <c r="U97" s="213"/>
      <c r="V97" s="214"/>
      <c r="W97" s="212"/>
      <c r="X97" s="211"/>
      <c r="Y97" s="212"/>
      <c r="Z97" s="214"/>
      <c r="AA97" s="213"/>
      <c r="AB97" s="214"/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0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 t="str">
        <f t="shared" si="17"/>
        <v/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10</v>
      </c>
      <c r="D108" s="69">
        <f t="shared" si="18"/>
        <v>3</v>
      </c>
      <c r="E108" s="77">
        <f t="shared" si="18"/>
        <v>7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>
        <v>2</v>
      </c>
      <c r="Y108" s="241"/>
      <c r="Z108" s="240"/>
      <c r="AA108" s="241"/>
      <c r="AB108" s="240"/>
      <c r="AC108" s="241"/>
      <c r="AD108" s="242"/>
      <c r="AE108" s="243"/>
      <c r="AF108" s="240"/>
      <c r="AG108" s="241"/>
      <c r="AH108" s="242"/>
      <c r="AI108" s="243">
        <v>1</v>
      </c>
      <c r="AJ108" s="240">
        <v>1</v>
      </c>
      <c r="AK108" s="241"/>
      <c r="AL108" s="242"/>
      <c r="AM108" s="241">
        <v>6</v>
      </c>
      <c r="AN108" s="244">
        <v>10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1</v>
      </c>
      <c r="D109" s="83">
        <f t="shared" si="18"/>
        <v>1</v>
      </c>
      <c r="E109" s="50">
        <f t="shared" si="18"/>
        <v>0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/>
      <c r="AD109" s="247"/>
      <c r="AE109" s="248"/>
      <c r="AF109" s="245"/>
      <c r="AG109" s="246"/>
      <c r="AH109" s="247"/>
      <c r="AI109" s="248"/>
      <c r="AJ109" s="245"/>
      <c r="AK109" s="246"/>
      <c r="AL109" s="247">
        <v>1</v>
      </c>
      <c r="AM109" s="246"/>
      <c r="AN109" s="249">
        <v>1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3</v>
      </c>
      <c r="D113" s="92">
        <f>SUM(F113+H113+J113+L113+N113+P113+R113+T113+V113)</f>
        <v>2</v>
      </c>
      <c r="E113" s="25">
        <f>SUM(G113+I113+K113+M113+O113+Q113+S113+U113+W113)</f>
        <v>1</v>
      </c>
      <c r="F113" s="160">
        <v>2</v>
      </c>
      <c r="G113" s="260"/>
      <c r="H113" s="159"/>
      <c r="I113" s="162"/>
      <c r="J113" s="160"/>
      <c r="K113" s="260">
        <v>1</v>
      </c>
      <c r="L113" s="159"/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>
        <v>1</v>
      </c>
      <c r="Y113" s="262">
        <v>1</v>
      </c>
      <c r="Z113" s="159">
        <v>2</v>
      </c>
      <c r="AA113" s="263"/>
      <c r="AB113" s="264"/>
      <c r="AC113" s="261">
        <v>1</v>
      </c>
      <c r="AD113" s="265">
        <v>2</v>
      </c>
      <c r="AE113" s="262"/>
      <c r="AF113" s="163"/>
      <c r="AG113" s="163">
        <v>1</v>
      </c>
      <c r="AH113" s="163"/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52</v>
      </c>
      <c r="D114" s="267">
        <f>SUM(F114+H114+J114+L114+N114+P114+R114+T114+V114)</f>
        <v>31</v>
      </c>
      <c r="E114" s="268">
        <f>SUM(G114+I114+K114+M114+O114+Q114+S114+U114+W114)</f>
        <v>21</v>
      </c>
      <c r="F114" s="269"/>
      <c r="G114" s="270"/>
      <c r="H114" s="271">
        <v>1</v>
      </c>
      <c r="I114" s="272">
        <v>2</v>
      </c>
      <c r="J114" s="269">
        <v>4</v>
      </c>
      <c r="K114" s="270">
        <v>5</v>
      </c>
      <c r="L114" s="271">
        <v>15</v>
      </c>
      <c r="M114" s="272">
        <v>8</v>
      </c>
      <c r="N114" s="269">
        <v>4</v>
      </c>
      <c r="O114" s="270">
        <v>5</v>
      </c>
      <c r="P114" s="271">
        <v>3</v>
      </c>
      <c r="Q114" s="272"/>
      <c r="R114" s="269">
        <v>3</v>
      </c>
      <c r="S114" s="270">
        <v>1</v>
      </c>
      <c r="T114" s="271">
        <v>1</v>
      </c>
      <c r="U114" s="272"/>
      <c r="V114" s="269"/>
      <c r="W114" s="273"/>
      <c r="X114" s="274"/>
      <c r="Y114" s="275"/>
      <c r="Z114" s="276"/>
      <c r="AA114" s="277">
        <v>32</v>
      </c>
      <c r="AB114" s="277">
        <v>20</v>
      </c>
      <c r="AC114" s="274">
        <v>21</v>
      </c>
      <c r="AD114" s="278">
        <v>31</v>
      </c>
      <c r="AE114" s="279">
        <v>15</v>
      </c>
      <c r="AF114" s="280"/>
      <c r="AG114" s="280">
        <v>21</v>
      </c>
      <c r="AH114" s="280">
        <v>6</v>
      </c>
      <c r="AI114" s="280"/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5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>
        <v>1</v>
      </c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19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9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>
        <v>2</v>
      </c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>
        <v>1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2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19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85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34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178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228</v>
      </c>
      <c r="E156" s="39">
        <v>228</v>
      </c>
      <c r="F156" s="339"/>
      <c r="G156" s="43">
        <v>228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129</v>
      </c>
      <c r="E159" s="39">
        <v>129</v>
      </c>
      <c r="F159" s="339"/>
      <c r="G159" s="43">
        <v>129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0</v>
      </c>
      <c r="E173" s="92">
        <f t="shared" ref="E173:F178" si="22">SUM(G173+I173+K173+M173+O173+Q173+S173+U173)</f>
        <v>0</v>
      </c>
      <c r="F173" s="25">
        <f t="shared" si="22"/>
        <v>0</v>
      </c>
      <c r="G173" s="159"/>
      <c r="H173" s="162"/>
      <c r="I173" s="159"/>
      <c r="J173" s="162"/>
      <c r="K173" s="159"/>
      <c r="L173" s="162"/>
      <c r="M173" s="159"/>
      <c r="N173" s="162"/>
      <c r="O173" s="159"/>
      <c r="P173" s="162"/>
      <c r="Q173" s="159"/>
      <c r="R173" s="162"/>
      <c r="S173" s="159"/>
      <c r="T173" s="162"/>
      <c r="U173" s="160"/>
      <c r="V173" s="260"/>
      <c r="W173" s="163"/>
      <c r="X173" s="159"/>
      <c r="Y173" s="373"/>
      <c r="Z173" s="373"/>
      <c r="AA173" s="162"/>
      <c r="AB173" s="159"/>
      <c r="AC173" s="162"/>
      <c r="AD173" s="260"/>
      <c r="AE173" s="162"/>
      <c r="AF173" s="159"/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/>
      <c r="Z174" s="376"/>
      <c r="AA174" s="241"/>
      <c r="AB174" s="240"/>
      <c r="AC174" s="241"/>
      <c r="AD174" s="243"/>
      <c r="AE174" s="241"/>
      <c r="AF174" s="377"/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0</v>
      </c>
      <c r="E175" s="49">
        <f t="shared" si="22"/>
        <v>0</v>
      </c>
      <c r="F175" s="378">
        <f t="shared" si="22"/>
        <v>0</v>
      </c>
      <c r="G175" s="377"/>
      <c r="H175" s="379"/>
      <c r="I175" s="377"/>
      <c r="J175" s="379"/>
      <c r="K175" s="377"/>
      <c r="L175" s="379"/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/>
      <c r="Z175" s="383"/>
      <c r="AA175" s="379"/>
      <c r="AB175" s="377"/>
      <c r="AC175" s="379"/>
      <c r="AD175" s="381"/>
      <c r="AE175" s="379"/>
      <c r="AF175" s="245"/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1</v>
      </c>
      <c r="E176" s="234">
        <f t="shared" si="22"/>
        <v>1</v>
      </c>
      <c r="F176" s="70">
        <f t="shared" si="22"/>
        <v>0</v>
      </c>
      <c r="G176" s="159">
        <v>1</v>
      </c>
      <c r="H176" s="162"/>
      <c r="I176" s="159"/>
      <c r="J176" s="162"/>
      <c r="K176" s="159"/>
      <c r="L176" s="162"/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/>
      <c r="X176" s="159"/>
      <c r="Y176" s="373"/>
      <c r="Z176" s="373"/>
      <c r="AA176" s="162"/>
      <c r="AB176" s="159"/>
      <c r="AC176" s="162"/>
      <c r="AD176" s="260"/>
      <c r="AE176" s="162">
        <v>1</v>
      </c>
      <c r="AF176" s="159">
        <v>1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0</v>
      </c>
      <c r="E177" s="69">
        <f t="shared" si="22"/>
        <v>0</v>
      </c>
      <c r="F177" s="77">
        <f t="shared" si="22"/>
        <v>0</v>
      </c>
      <c r="G177" s="240"/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/>
      <c r="Z177" s="376"/>
      <c r="AA177" s="241"/>
      <c r="AB177" s="240"/>
      <c r="AC177" s="241"/>
      <c r="AD177" s="243"/>
      <c r="AE177" s="241"/>
      <c r="AF177" s="240"/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0</v>
      </c>
      <c r="E178" s="49">
        <f t="shared" si="22"/>
        <v>0</v>
      </c>
      <c r="F178" s="50">
        <f t="shared" si="22"/>
        <v>0</v>
      </c>
      <c r="G178" s="245"/>
      <c r="H178" s="246"/>
      <c r="I178" s="245"/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/>
      <c r="Z178" s="387"/>
      <c r="AA178" s="246"/>
      <c r="AB178" s="245"/>
      <c r="AC178" s="246"/>
      <c r="AD178" s="248"/>
      <c r="AE178" s="246"/>
      <c r="AF178" s="245"/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1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13</v>
      </c>
      <c r="C188" s="392">
        <f>SUM(E188+G188+I188+K188+M188+O188+Q188+S188+U188)</f>
        <v>2</v>
      </c>
      <c r="D188" s="129">
        <f>SUM(F188+H188+J188+L188+N188+P188+R188+T188+V188)</f>
        <v>11</v>
      </c>
      <c r="E188" s="393"/>
      <c r="F188" s="394"/>
      <c r="G188" s="393"/>
      <c r="H188" s="394">
        <v>2</v>
      </c>
      <c r="I188" s="393">
        <v>2</v>
      </c>
      <c r="J188" s="394">
        <v>2</v>
      </c>
      <c r="K188" s="393"/>
      <c r="L188" s="395">
        <v>4</v>
      </c>
      <c r="M188" s="393"/>
      <c r="N188" s="395">
        <v>2</v>
      </c>
      <c r="O188" s="393"/>
      <c r="P188" s="395">
        <v>1</v>
      </c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15</v>
      </c>
      <c r="C193" s="407">
        <f t="shared" ref="C193:D198" si="24">+E193+G193+I193+K193</f>
        <v>9</v>
      </c>
      <c r="D193" s="408">
        <f t="shared" si="24"/>
        <v>6</v>
      </c>
      <c r="E193" s="409">
        <f t="shared" ref="E193:O193" si="25">SUM(E194:E198)</f>
        <v>4</v>
      </c>
      <c r="F193" s="410">
        <f t="shared" si="25"/>
        <v>1</v>
      </c>
      <c r="G193" s="409">
        <f t="shared" si="25"/>
        <v>0</v>
      </c>
      <c r="H193" s="410">
        <f t="shared" si="25"/>
        <v>2</v>
      </c>
      <c r="I193" s="409">
        <f t="shared" si="25"/>
        <v>1</v>
      </c>
      <c r="J193" s="411">
        <f t="shared" si="25"/>
        <v>0</v>
      </c>
      <c r="K193" s="412">
        <f t="shared" si="25"/>
        <v>4</v>
      </c>
      <c r="L193" s="413">
        <f t="shared" si="25"/>
        <v>3</v>
      </c>
      <c r="M193" s="414">
        <f t="shared" si="25"/>
        <v>12</v>
      </c>
      <c r="N193" s="410">
        <f t="shared" si="25"/>
        <v>3</v>
      </c>
      <c r="O193" s="415">
        <f t="shared" si="25"/>
        <v>6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15</v>
      </c>
      <c r="C194" s="417">
        <f t="shared" si="24"/>
        <v>9</v>
      </c>
      <c r="D194" s="418">
        <f t="shared" si="24"/>
        <v>6</v>
      </c>
      <c r="E194" s="419">
        <v>4</v>
      </c>
      <c r="F194" s="420">
        <v>1</v>
      </c>
      <c r="G194" s="419"/>
      <c r="H194" s="420">
        <v>2</v>
      </c>
      <c r="I194" s="419">
        <v>1</v>
      </c>
      <c r="J194" s="421"/>
      <c r="K194" s="419">
        <v>4</v>
      </c>
      <c r="L194" s="422">
        <v>3</v>
      </c>
      <c r="M194" s="423">
        <v>12</v>
      </c>
      <c r="N194" s="420">
        <v>3</v>
      </c>
      <c r="O194" s="424">
        <v>6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0</v>
      </c>
      <c r="C195" s="426">
        <f t="shared" si="24"/>
        <v>0</v>
      </c>
      <c r="D195" s="427">
        <f t="shared" si="24"/>
        <v>0</v>
      </c>
      <c r="E195" s="428"/>
      <c r="F195" s="429"/>
      <c r="G195" s="428"/>
      <c r="H195" s="429"/>
      <c r="I195" s="428"/>
      <c r="J195" s="430"/>
      <c r="K195" s="428"/>
      <c r="L195" s="431"/>
      <c r="M195" s="432"/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13537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" allowBlank="1" showInputMessage="1" showErrorMessage="1" errorTitle="Números Enteros" error="Sólo puede ingresar números enteros" sqref="A1:AS198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0" workbookViewId="0">
      <selection activeCell="E16" sqref="E16:AL1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1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",[11]NOMBRE!B6," - ","( ",[11]NOMBRE!C6,[11]NOMBRE!D6," )")</f>
        <v>MES: MARZO - ( 03 )</v>
      </c>
    </row>
    <row r="5" spans="1:91" ht="16.149999999999999" customHeight="1" x14ac:dyDescent="0.2">
      <c r="A5" s="1" t="str">
        <f>CONCATENATE("AÑO: ",[11]NOMBRE!B7)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5024</v>
      </c>
      <c r="C12" s="24">
        <f t="shared" ref="C12:D14" si="0">SUM(E12+G12+I12+K12+M12+O12+Q12+S12+U12+W12+Y12+AA12+AC12+AE12+AG12+AI12+AK12)</f>
        <v>2574</v>
      </c>
      <c r="D12" s="25">
        <f t="shared" si="0"/>
        <v>2450</v>
      </c>
      <c r="E12" s="26">
        <v>437</v>
      </c>
      <c r="F12" s="27">
        <v>369</v>
      </c>
      <c r="G12" s="26">
        <v>246</v>
      </c>
      <c r="H12" s="27">
        <v>218</v>
      </c>
      <c r="I12" s="26">
        <v>214</v>
      </c>
      <c r="J12" s="28">
        <v>168</v>
      </c>
      <c r="K12" s="26">
        <v>121</v>
      </c>
      <c r="L12" s="28">
        <v>173</v>
      </c>
      <c r="M12" s="26">
        <v>125</v>
      </c>
      <c r="N12" s="28">
        <v>102</v>
      </c>
      <c r="O12" s="26">
        <v>137</v>
      </c>
      <c r="P12" s="28">
        <v>138</v>
      </c>
      <c r="Q12" s="26">
        <v>129</v>
      </c>
      <c r="R12" s="28">
        <v>108</v>
      </c>
      <c r="S12" s="26">
        <v>107</v>
      </c>
      <c r="T12" s="28">
        <v>115</v>
      </c>
      <c r="U12" s="26">
        <v>112</v>
      </c>
      <c r="V12" s="28">
        <v>84</v>
      </c>
      <c r="W12" s="26">
        <v>104</v>
      </c>
      <c r="X12" s="28">
        <v>104</v>
      </c>
      <c r="Y12" s="26">
        <v>120</v>
      </c>
      <c r="Z12" s="28">
        <v>148</v>
      </c>
      <c r="AA12" s="26">
        <v>134</v>
      </c>
      <c r="AB12" s="28">
        <v>134</v>
      </c>
      <c r="AC12" s="26">
        <v>122</v>
      </c>
      <c r="AD12" s="28">
        <v>116</v>
      </c>
      <c r="AE12" s="26">
        <v>108</v>
      </c>
      <c r="AF12" s="28">
        <v>110</v>
      </c>
      <c r="AG12" s="29">
        <v>117</v>
      </c>
      <c r="AH12" s="30">
        <v>102</v>
      </c>
      <c r="AI12" s="26">
        <v>117</v>
      </c>
      <c r="AJ12" s="28">
        <v>99</v>
      </c>
      <c r="AK12" s="31">
        <v>124</v>
      </c>
      <c r="AL12" s="28">
        <v>162</v>
      </c>
      <c r="AM12" s="31">
        <v>4792</v>
      </c>
      <c r="AN12" s="26">
        <v>81</v>
      </c>
      <c r="AO12" s="32"/>
      <c r="AP12" s="32">
        <v>223</v>
      </c>
      <c r="AQ12" s="28">
        <v>443</v>
      </c>
      <c r="AR12" s="28">
        <v>147</v>
      </c>
      <c r="AS12" s="28">
        <v>5842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424</v>
      </c>
      <c r="C13" s="37">
        <f t="shared" si="0"/>
        <v>0</v>
      </c>
      <c r="D13" s="38">
        <f t="shared" si="0"/>
        <v>424</v>
      </c>
      <c r="E13" s="39"/>
      <c r="F13" s="40"/>
      <c r="G13" s="41"/>
      <c r="H13" s="42"/>
      <c r="I13" s="41"/>
      <c r="J13" s="40"/>
      <c r="K13" s="39"/>
      <c r="L13" s="40">
        <v>39</v>
      </c>
      <c r="M13" s="39"/>
      <c r="N13" s="40">
        <v>98</v>
      </c>
      <c r="O13" s="39"/>
      <c r="P13" s="40">
        <v>99</v>
      </c>
      <c r="Q13" s="39"/>
      <c r="R13" s="40">
        <v>72</v>
      </c>
      <c r="S13" s="39"/>
      <c r="T13" s="40">
        <v>50</v>
      </c>
      <c r="U13" s="39"/>
      <c r="V13" s="40">
        <v>37</v>
      </c>
      <c r="W13" s="39"/>
      <c r="X13" s="40">
        <v>14</v>
      </c>
      <c r="Y13" s="39"/>
      <c r="Z13" s="40">
        <v>6</v>
      </c>
      <c r="AA13" s="39"/>
      <c r="AB13" s="40">
        <v>1</v>
      </c>
      <c r="AC13" s="39"/>
      <c r="AD13" s="40"/>
      <c r="AE13" s="39"/>
      <c r="AF13" s="40"/>
      <c r="AG13" s="43"/>
      <c r="AH13" s="44">
        <v>1</v>
      </c>
      <c r="AI13" s="39"/>
      <c r="AJ13" s="40">
        <v>2</v>
      </c>
      <c r="AK13" s="45"/>
      <c r="AL13" s="40">
        <v>5</v>
      </c>
      <c r="AM13" s="45">
        <v>413</v>
      </c>
      <c r="AN13" s="39">
        <v>8</v>
      </c>
      <c r="AO13" s="46"/>
      <c r="AP13" s="46">
        <v>6</v>
      </c>
      <c r="AQ13" s="40">
        <v>32</v>
      </c>
      <c r="AR13" s="40">
        <v>1</v>
      </c>
      <c r="AS13" s="40">
        <v>724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233</v>
      </c>
      <c r="C14" s="49">
        <f t="shared" si="0"/>
        <v>0</v>
      </c>
      <c r="D14" s="50">
        <f t="shared" si="0"/>
        <v>233</v>
      </c>
      <c r="E14" s="51"/>
      <c r="F14" s="52"/>
      <c r="G14" s="51"/>
      <c r="H14" s="52"/>
      <c r="I14" s="51"/>
      <c r="J14" s="53"/>
      <c r="K14" s="51"/>
      <c r="L14" s="53">
        <v>16</v>
      </c>
      <c r="M14" s="51"/>
      <c r="N14" s="53">
        <v>46</v>
      </c>
      <c r="O14" s="51"/>
      <c r="P14" s="53">
        <v>47</v>
      </c>
      <c r="Q14" s="51"/>
      <c r="R14" s="53">
        <v>51</v>
      </c>
      <c r="S14" s="51"/>
      <c r="T14" s="53">
        <v>31</v>
      </c>
      <c r="U14" s="51"/>
      <c r="V14" s="53">
        <v>20</v>
      </c>
      <c r="W14" s="51"/>
      <c r="X14" s="53">
        <v>6</v>
      </c>
      <c r="Y14" s="51"/>
      <c r="Z14" s="53">
        <v>2</v>
      </c>
      <c r="AA14" s="51"/>
      <c r="AB14" s="53">
        <v>4</v>
      </c>
      <c r="AC14" s="51"/>
      <c r="AD14" s="53">
        <v>4</v>
      </c>
      <c r="AE14" s="51"/>
      <c r="AF14" s="53"/>
      <c r="AG14" s="54"/>
      <c r="AH14" s="55">
        <v>2</v>
      </c>
      <c r="AI14" s="51"/>
      <c r="AJ14" s="53">
        <v>3</v>
      </c>
      <c r="AK14" s="56"/>
      <c r="AL14" s="53">
        <v>1</v>
      </c>
      <c r="AM14" s="56">
        <v>228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11</v>
      </c>
      <c r="C57" s="92">
        <f t="shared" ref="C57:D62" si="9">SUM(E57+G57+I57+K57+M57+O57+Q57+S57+U57+W57+Y57+AA57+AC57+AE57+AG57+AI57+AK57)</f>
        <v>7</v>
      </c>
      <c r="D57" s="25">
        <f t="shared" si="9"/>
        <v>4</v>
      </c>
      <c r="E57" s="26"/>
      <c r="F57" s="27">
        <v>1</v>
      </c>
      <c r="G57" s="26"/>
      <c r="H57" s="28"/>
      <c r="I57" s="26"/>
      <c r="J57" s="28"/>
      <c r="K57" s="26"/>
      <c r="L57" s="28"/>
      <c r="M57" s="26">
        <v>2</v>
      </c>
      <c r="N57" s="28"/>
      <c r="O57" s="26"/>
      <c r="P57" s="28"/>
      <c r="Q57" s="26"/>
      <c r="R57" s="28"/>
      <c r="S57" s="26">
        <v>1</v>
      </c>
      <c r="T57" s="28"/>
      <c r="U57" s="26"/>
      <c r="V57" s="30"/>
      <c r="W57" s="26"/>
      <c r="X57" s="28"/>
      <c r="Y57" s="26">
        <v>1</v>
      </c>
      <c r="Z57" s="28">
        <v>1</v>
      </c>
      <c r="AA57" s="26"/>
      <c r="AB57" s="28"/>
      <c r="AC57" s="26"/>
      <c r="AD57" s="28">
        <v>2</v>
      </c>
      <c r="AE57" s="26"/>
      <c r="AF57" s="28"/>
      <c r="AG57" s="26"/>
      <c r="AH57" s="28"/>
      <c r="AI57" s="26">
        <v>2</v>
      </c>
      <c r="AJ57" s="28"/>
      <c r="AK57" s="93">
        <v>1</v>
      </c>
      <c r="AL57" s="28"/>
      <c r="AM57" s="109"/>
      <c r="AN57" s="110">
        <v>11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453</v>
      </c>
      <c r="C58" s="69">
        <f t="shared" si="9"/>
        <v>245</v>
      </c>
      <c r="D58" s="77">
        <f t="shared" si="9"/>
        <v>208</v>
      </c>
      <c r="E58" s="39">
        <v>16</v>
      </c>
      <c r="F58" s="78">
        <v>16</v>
      </c>
      <c r="G58" s="39">
        <v>4</v>
      </c>
      <c r="H58" s="40">
        <v>7</v>
      </c>
      <c r="I58" s="39">
        <v>4</v>
      </c>
      <c r="J58" s="40">
        <v>3</v>
      </c>
      <c r="K58" s="39">
        <v>8</v>
      </c>
      <c r="L58" s="40">
        <v>10</v>
      </c>
      <c r="M58" s="39">
        <v>16</v>
      </c>
      <c r="N58" s="40">
        <v>5</v>
      </c>
      <c r="O58" s="39">
        <v>15</v>
      </c>
      <c r="P58" s="40">
        <v>10</v>
      </c>
      <c r="Q58" s="39">
        <v>17</v>
      </c>
      <c r="R58" s="40">
        <v>14</v>
      </c>
      <c r="S58" s="39">
        <v>13</v>
      </c>
      <c r="T58" s="40">
        <v>7</v>
      </c>
      <c r="U58" s="39">
        <v>12</v>
      </c>
      <c r="V58" s="44">
        <v>4</v>
      </c>
      <c r="W58" s="39">
        <v>13</v>
      </c>
      <c r="X58" s="40">
        <v>6</v>
      </c>
      <c r="Y58" s="39">
        <v>15</v>
      </c>
      <c r="Z58" s="40">
        <v>10</v>
      </c>
      <c r="AA58" s="39">
        <v>18</v>
      </c>
      <c r="AB58" s="40">
        <v>14</v>
      </c>
      <c r="AC58" s="39">
        <v>16</v>
      </c>
      <c r="AD58" s="40">
        <v>11</v>
      </c>
      <c r="AE58" s="39">
        <v>8</v>
      </c>
      <c r="AF58" s="40">
        <v>18</v>
      </c>
      <c r="AG58" s="39">
        <v>15</v>
      </c>
      <c r="AH58" s="40">
        <v>13</v>
      </c>
      <c r="AI58" s="39">
        <v>25</v>
      </c>
      <c r="AJ58" s="40">
        <v>14</v>
      </c>
      <c r="AK58" s="79">
        <v>30</v>
      </c>
      <c r="AL58" s="40">
        <v>46</v>
      </c>
      <c r="AM58" s="113"/>
      <c r="AN58" s="114">
        <v>453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3064</v>
      </c>
      <c r="C59" s="69">
        <f t="shared" si="9"/>
        <v>1626</v>
      </c>
      <c r="D59" s="77">
        <f t="shared" si="9"/>
        <v>1438</v>
      </c>
      <c r="E59" s="39">
        <v>297</v>
      </c>
      <c r="F59" s="78">
        <v>247</v>
      </c>
      <c r="G59" s="39">
        <v>154</v>
      </c>
      <c r="H59" s="40">
        <v>126</v>
      </c>
      <c r="I59" s="39">
        <v>102</v>
      </c>
      <c r="J59" s="40">
        <v>80</v>
      </c>
      <c r="K59" s="39">
        <v>58</v>
      </c>
      <c r="L59" s="40">
        <v>77</v>
      </c>
      <c r="M59" s="39">
        <v>65</v>
      </c>
      <c r="N59" s="40">
        <v>59</v>
      </c>
      <c r="O59" s="39">
        <v>76</v>
      </c>
      <c r="P59" s="40">
        <v>73</v>
      </c>
      <c r="Q59" s="39">
        <v>78</v>
      </c>
      <c r="R59" s="40">
        <v>48</v>
      </c>
      <c r="S59" s="39">
        <v>69</v>
      </c>
      <c r="T59" s="40">
        <v>69</v>
      </c>
      <c r="U59" s="39">
        <v>77</v>
      </c>
      <c r="V59" s="44">
        <v>48</v>
      </c>
      <c r="W59" s="39">
        <v>65</v>
      </c>
      <c r="X59" s="40">
        <v>55</v>
      </c>
      <c r="Y59" s="39">
        <v>79</v>
      </c>
      <c r="Z59" s="40">
        <v>83</v>
      </c>
      <c r="AA59" s="39">
        <v>90</v>
      </c>
      <c r="AB59" s="40">
        <v>73</v>
      </c>
      <c r="AC59" s="39">
        <v>84</v>
      </c>
      <c r="AD59" s="40">
        <v>64</v>
      </c>
      <c r="AE59" s="39">
        <v>84</v>
      </c>
      <c r="AF59" s="40">
        <v>78</v>
      </c>
      <c r="AG59" s="39">
        <v>87</v>
      </c>
      <c r="AH59" s="40">
        <v>80</v>
      </c>
      <c r="AI59" s="39">
        <v>77</v>
      </c>
      <c r="AJ59" s="40">
        <v>72</v>
      </c>
      <c r="AK59" s="79">
        <v>84</v>
      </c>
      <c r="AL59" s="40">
        <v>106</v>
      </c>
      <c r="AM59" s="113"/>
      <c r="AN59" s="114">
        <v>3064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1403</v>
      </c>
      <c r="C60" s="69">
        <f t="shared" si="9"/>
        <v>659</v>
      </c>
      <c r="D60" s="77">
        <f t="shared" si="9"/>
        <v>744</v>
      </c>
      <c r="E60" s="39">
        <v>119</v>
      </c>
      <c r="F60" s="78">
        <v>97</v>
      </c>
      <c r="G60" s="39">
        <v>84</v>
      </c>
      <c r="H60" s="40">
        <v>83</v>
      </c>
      <c r="I60" s="39">
        <v>105</v>
      </c>
      <c r="J60" s="40">
        <v>82</v>
      </c>
      <c r="K60" s="39">
        <v>50</v>
      </c>
      <c r="L60" s="40">
        <v>76</v>
      </c>
      <c r="M60" s="39">
        <v>37</v>
      </c>
      <c r="N60" s="40">
        <v>35</v>
      </c>
      <c r="O60" s="39">
        <v>41</v>
      </c>
      <c r="P60" s="40">
        <v>50</v>
      </c>
      <c r="Q60" s="39">
        <v>31</v>
      </c>
      <c r="R60" s="40">
        <v>43</v>
      </c>
      <c r="S60" s="39">
        <v>23</v>
      </c>
      <c r="T60" s="40">
        <v>36</v>
      </c>
      <c r="U60" s="39">
        <v>22</v>
      </c>
      <c r="V60" s="44">
        <v>28</v>
      </c>
      <c r="W60" s="39">
        <v>25</v>
      </c>
      <c r="X60" s="40">
        <v>39</v>
      </c>
      <c r="Y60" s="39">
        <v>24</v>
      </c>
      <c r="Z60" s="40">
        <v>51</v>
      </c>
      <c r="AA60" s="39">
        <v>25</v>
      </c>
      <c r="AB60" s="40">
        <v>46</v>
      </c>
      <c r="AC60" s="39">
        <v>20</v>
      </c>
      <c r="AD60" s="40">
        <v>33</v>
      </c>
      <c r="AE60" s="39">
        <v>16</v>
      </c>
      <c r="AF60" s="40">
        <v>14</v>
      </c>
      <c r="AG60" s="39">
        <v>15</v>
      </c>
      <c r="AH60" s="40">
        <v>9</v>
      </c>
      <c r="AI60" s="39">
        <v>13</v>
      </c>
      <c r="AJ60" s="40">
        <v>12</v>
      </c>
      <c r="AK60" s="79">
        <v>9</v>
      </c>
      <c r="AL60" s="40">
        <v>10</v>
      </c>
      <c r="AM60" s="113"/>
      <c r="AN60" s="114">
        <v>1403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93</v>
      </c>
      <c r="C61" s="117">
        <f t="shared" si="9"/>
        <v>37</v>
      </c>
      <c r="D61" s="118">
        <f t="shared" si="9"/>
        <v>56</v>
      </c>
      <c r="E61" s="119">
        <v>5</v>
      </c>
      <c r="F61" s="120">
        <v>8</v>
      </c>
      <c r="G61" s="119">
        <v>4</v>
      </c>
      <c r="H61" s="121">
        <v>2</v>
      </c>
      <c r="I61" s="119">
        <v>3</v>
      </c>
      <c r="J61" s="121">
        <v>3</v>
      </c>
      <c r="K61" s="119">
        <v>5</v>
      </c>
      <c r="L61" s="121">
        <v>10</v>
      </c>
      <c r="M61" s="119">
        <v>5</v>
      </c>
      <c r="N61" s="121">
        <v>3</v>
      </c>
      <c r="O61" s="119">
        <v>5</v>
      </c>
      <c r="P61" s="121">
        <v>5</v>
      </c>
      <c r="Q61" s="119">
        <v>3</v>
      </c>
      <c r="R61" s="121">
        <v>3</v>
      </c>
      <c r="S61" s="119">
        <v>1</v>
      </c>
      <c r="T61" s="121">
        <v>3</v>
      </c>
      <c r="U61" s="119">
        <v>1</v>
      </c>
      <c r="V61" s="122">
        <v>4</v>
      </c>
      <c r="W61" s="119">
        <v>1</v>
      </c>
      <c r="X61" s="121">
        <v>4</v>
      </c>
      <c r="Y61" s="119">
        <v>1</v>
      </c>
      <c r="Z61" s="121">
        <v>3</v>
      </c>
      <c r="AA61" s="119">
        <v>1</v>
      </c>
      <c r="AB61" s="121">
        <v>1</v>
      </c>
      <c r="AC61" s="119">
        <v>2</v>
      </c>
      <c r="AD61" s="121">
        <v>6</v>
      </c>
      <c r="AE61" s="119"/>
      <c r="AF61" s="121"/>
      <c r="AG61" s="119"/>
      <c r="AH61" s="121"/>
      <c r="AI61" s="119"/>
      <c r="AJ61" s="121">
        <v>1</v>
      </c>
      <c r="AK61" s="123"/>
      <c r="AL61" s="121"/>
      <c r="AM61" s="124"/>
      <c r="AN61" s="125">
        <v>93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5024</v>
      </c>
      <c r="C63" s="128">
        <f t="shared" si="10"/>
        <v>2574</v>
      </c>
      <c r="D63" s="129">
        <f t="shared" si="10"/>
        <v>2450</v>
      </c>
      <c r="E63" s="130">
        <f t="shared" si="10"/>
        <v>437</v>
      </c>
      <c r="F63" s="131">
        <f t="shared" si="10"/>
        <v>369</v>
      </c>
      <c r="G63" s="130">
        <f t="shared" si="10"/>
        <v>246</v>
      </c>
      <c r="H63" s="132">
        <f t="shared" si="10"/>
        <v>218</v>
      </c>
      <c r="I63" s="130">
        <f t="shared" si="10"/>
        <v>214</v>
      </c>
      <c r="J63" s="132">
        <f t="shared" si="10"/>
        <v>168</v>
      </c>
      <c r="K63" s="130">
        <f t="shared" si="10"/>
        <v>121</v>
      </c>
      <c r="L63" s="132">
        <f t="shared" si="10"/>
        <v>173</v>
      </c>
      <c r="M63" s="130">
        <f t="shared" si="10"/>
        <v>125</v>
      </c>
      <c r="N63" s="132">
        <f t="shared" si="10"/>
        <v>102</v>
      </c>
      <c r="O63" s="130">
        <f t="shared" si="10"/>
        <v>137</v>
      </c>
      <c r="P63" s="132">
        <f t="shared" si="10"/>
        <v>138</v>
      </c>
      <c r="Q63" s="130">
        <f t="shared" si="10"/>
        <v>129</v>
      </c>
      <c r="R63" s="132">
        <f t="shared" si="10"/>
        <v>108</v>
      </c>
      <c r="S63" s="130">
        <f t="shared" si="10"/>
        <v>107</v>
      </c>
      <c r="T63" s="132">
        <f t="shared" si="10"/>
        <v>115</v>
      </c>
      <c r="U63" s="133">
        <f t="shared" si="10"/>
        <v>112</v>
      </c>
      <c r="V63" s="134">
        <f t="shared" si="10"/>
        <v>84</v>
      </c>
      <c r="W63" s="130">
        <f t="shared" si="10"/>
        <v>104</v>
      </c>
      <c r="X63" s="132">
        <f t="shared" si="10"/>
        <v>104</v>
      </c>
      <c r="Y63" s="130">
        <f t="shared" si="10"/>
        <v>120</v>
      </c>
      <c r="Z63" s="132">
        <f t="shared" si="10"/>
        <v>148</v>
      </c>
      <c r="AA63" s="130">
        <f t="shared" si="10"/>
        <v>134</v>
      </c>
      <c r="AB63" s="132">
        <f t="shared" si="10"/>
        <v>134</v>
      </c>
      <c r="AC63" s="130">
        <f t="shared" si="10"/>
        <v>122</v>
      </c>
      <c r="AD63" s="132">
        <f t="shared" si="10"/>
        <v>116</v>
      </c>
      <c r="AE63" s="130">
        <f t="shared" si="10"/>
        <v>108</v>
      </c>
      <c r="AF63" s="132">
        <f t="shared" si="10"/>
        <v>110</v>
      </c>
      <c r="AG63" s="130">
        <f t="shared" si="10"/>
        <v>117</v>
      </c>
      <c r="AH63" s="132">
        <f t="shared" si="10"/>
        <v>102</v>
      </c>
      <c r="AI63" s="130">
        <f t="shared" si="10"/>
        <v>117</v>
      </c>
      <c r="AJ63" s="132">
        <f t="shared" si="10"/>
        <v>99</v>
      </c>
      <c r="AK63" s="135">
        <f t="shared" si="10"/>
        <v>124</v>
      </c>
      <c r="AL63" s="132">
        <f t="shared" si="10"/>
        <v>162</v>
      </c>
      <c r="AM63" s="136">
        <f>SUM(AM57:AM61)</f>
        <v>0</v>
      </c>
      <c r="AN63" s="137">
        <f>SUM(AN57:AN61)</f>
        <v>5024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416</v>
      </c>
      <c r="C69" s="80">
        <v>416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687</v>
      </c>
      <c r="C72" s="80">
        <v>687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0</v>
      </c>
      <c r="C73" s="80"/>
      <c r="D73" s="80"/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1079</v>
      </c>
      <c r="C78" s="80">
        <v>1079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620</v>
      </c>
      <c r="C80" s="80">
        <v>620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2802</v>
      </c>
      <c r="C85" s="152">
        <f>SUM(C66:C84)</f>
        <v>2802</v>
      </c>
      <c r="D85" s="152">
        <f>SUM(D66:D84)</f>
        <v>0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888</v>
      </c>
      <c r="D90" s="92">
        <f t="shared" si="12"/>
        <v>343</v>
      </c>
      <c r="E90" s="25">
        <f t="shared" si="12"/>
        <v>545</v>
      </c>
      <c r="F90" s="127">
        <f t="shared" si="12"/>
        <v>21</v>
      </c>
      <c r="G90" s="155">
        <f t="shared" si="12"/>
        <v>17</v>
      </c>
      <c r="H90" s="127">
        <f t="shared" si="12"/>
        <v>20</v>
      </c>
      <c r="I90" s="155">
        <f t="shared" si="12"/>
        <v>9</v>
      </c>
      <c r="J90" s="127">
        <f t="shared" si="12"/>
        <v>21</v>
      </c>
      <c r="K90" s="155">
        <f t="shared" si="12"/>
        <v>11</v>
      </c>
      <c r="L90" s="127">
        <f t="shared" si="12"/>
        <v>8</v>
      </c>
      <c r="M90" s="155">
        <f t="shared" si="12"/>
        <v>24</v>
      </c>
      <c r="N90" s="127">
        <f t="shared" si="12"/>
        <v>17</v>
      </c>
      <c r="O90" s="155">
        <f t="shared" si="12"/>
        <v>55</v>
      </c>
      <c r="P90" s="127">
        <f t="shared" si="12"/>
        <v>9</v>
      </c>
      <c r="Q90" s="155">
        <f t="shared" si="12"/>
        <v>57</v>
      </c>
      <c r="R90" s="127">
        <f t="shared" si="12"/>
        <v>8</v>
      </c>
      <c r="S90" s="155">
        <f t="shared" si="12"/>
        <v>63</v>
      </c>
      <c r="T90" s="127">
        <f t="shared" si="12"/>
        <v>15</v>
      </c>
      <c r="U90" s="155">
        <f t="shared" si="12"/>
        <v>44</v>
      </c>
      <c r="V90" s="127">
        <f t="shared" si="12"/>
        <v>11</v>
      </c>
      <c r="W90" s="155">
        <f t="shared" si="12"/>
        <v>33</v>
      </c>
      <c r="X90" s="127">
        <f t="shared" si="12"/>
        <v>19</v>
      </c>
      <c r="Y90" s="155">
        <f t="shared" si="12"/>
        <v>26</v>
      </c>
      <c r="Z90" s="127">
        <f t="shared" si="12"/>
        <v>22</v>
      </c>
      <c r="AA90" s="155">
        <f t="shared" si="12"/>
        <v>21</v>
      </c>
      <c r="AB90" s="127">
        <f t="shared" si="12"/>
        <v>17</v>
      </c>
      <c r="AC90" s="155">
        <f t="shared" si="12"/>
        <v>22</v>
      </c>
      <c r="AD90" s="127">
        <f t="shared" si="12"/>
        <v>27</v>
      </c>
      <c r="AE90" s="155">
        <f t="shared" si="12"/>
        <v>27</v>
      </c>
      <c r="AF90" s="127">
        <f t="shared" si="12"/>
        <v>25</v>
      </c>
      <c r="AG90" s="155">
        <f t="shared" si="12"/>
        <v>22</v>
      </c>
      <c r="AH90" s="127">
        <f t="shared" si="12"/>
        <v>30</v>
      </c>
      <c r="AI90" s="155">
        <f t="shared" si="12"/>
        <v>27</v>
      </c>
      <c r="AJ90" s="127">
        <f t="shared" si="12"/>
        <v>38</v>
      </c>
      <c r="AK90" s="155">
        <f t="shared" si="12"/>
        <v>24</v>
      </c>
      <c r="AL90" s="127">
        <f t="shared" si="12"/>
        <v>35</v>
      </c>
      <c r="AM90" s="155">
        <f t="shared" si="12"/>
        <v>63</v>
      </c>
      <c r="AN90" s="156">
        <f t="shared" si="12"/>
        <v>852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858</v>
      </c>
      <c r="D91" s="92">
        <f t="shared" ref="D91:E97" si="14">SUM(F91+H91+J91+L91+N91+P91+R91+T91+V91+X91+Z91+AB91+AD91+AF91+AH91+AJ91+AL91)</f>
        <v>330</v>
      </c>
      <c r="E91" s="25">
        <f t="shared" si="14"/>
        <v>528</v>
      </c>
      <c r="F91" s="159">
        <v>19</v>
      </c>
      <c r="G91" s="160">
        <v>16</v>
      </c>
      <c r="H91" s="161">
        <v>20</v>
      </c>
      <c r="I91" s="162">
        <v>9</v>
      </c>
      <c r="J91" s="161">
        <v>21</v>
      </c>
      <c r="K91" s="162">
        <v>11</v>
      </c>
      <c r="L91" s="159">
        <v>7</v>
      </c>
      <c r="M91" s="160">
        <v>24</v>
      </c>
      <c r="N91" s="161">
        <v>17</v>
      </c>
      <c r="O91" s="162">
        <v>55</v>
      </c>
      <c r="P91" s="161">
        <v>9</v>
      </c>
      <c r="Q91" s="162">
        <v>53</v>
      </c>
      <c r="R91" s="161">
        <v>7</v>
      </c>
      <c r="S91" s="162">
        <v>63</v>
      </c>
      <c r="T91" s="161">
        <v>15</v>
      </c>
      <c r="U91" s="162">
        <v>42</v>
      </c>
      <c r="V91" s="161">
        <v>11</v>
      </c>
      <c r="W91" s="162">
        <v>32</v>
      </c>
      <c r="X91" s="161">
        <v>19</v>
      </c>
      <c r="Y91" s="162">
        <v>24</v>
      </c>
      <c r="Z91" s="161">
        <v>21</v>
      </c>
      <c r="AA91" s="162">
        <v>19</v>
      </c>
      <c r="AB91" s="161">
        <v>17</v>
      </c>
      <c r="AC91" s="162">
        <v>22</v>
      </c>
      <c r="AD91" s="161">
        <v>23</v>
      </c>
      <c r="AE91" s="162">
        <v>27</v>
      </c>
      <c r="AF91" s="161">
        <v>25</v>
      </c>
      <c r="AG91" s="162">
        <v>22</v>
      </c>
      <c r="AH91" s="161">
        <v>30</v>
      </c>
      <c r="AI91" s="162">
        <v>25</v>
      </c>
      <c r="AJ91" s="161">
        <v>36</v>
      </c>
      <c r="AK91" s="162">
        <v>24</v>
      </c>
      <c r="AL91" s="161">
        <v>33</v>
      </c>
      <c r="AM91" s="162">
        <v>60</v>
      </c>
      <c r="AN91" s="163">
        <v>824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4</v>
      </c>
      <c r="D92" s="37">
        <f t="shared" si="14"/>
        <v>3</v>
      </c>
      <c r="E92" s="165">
        <f t="shared" si="14"/>
        <v>1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/>
      <c r="P92" s="169"/>
      <c r="Q92" s="171"/>
      <c r="R92" s="172"/>
      <c r="S92" s="170"/>
      <c r="T92" s="169"/>
      <c r="U92" s="171"/>
      <c r="V92" s="172"/>
      <c r="W92" s="170"/>
      <c r="X92" s="169"/>
      <c r="Y92" s="170"/>
      <c r="Z92" s="172"/>
      <c r="AA92" s="171"/>
      <c r="AB92" s="172"/>
      <c r="AC92" s="170"/>
      <c r="AD92" s="169">
        <v>2</v>
      </c>
      <c r="AE92" s="171"/>
      <c r="AF92" s="172"/>
      <c r="AG92" s="170"/>
      <c r="AH92" s="169"/>
      <c r="AI92" s="171"/>
      <c r="AJ92" s="172">
        <v>1</v>
      </c>
      <c r="AK92" s="170"/>
      <c r="AL92" s="169"/>
      <c r="AM92" s="170">
        <v>1</v>
      </c>
      <c r="AN92" s="173">
        <v>4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0</v>
      </c>
      <c r="D93" s="176">
        <f t="shared" si="14"/>
        <v>0</v>
      </c>
      <c r="E93" s="177">
        <f t="shared" si="14"/>
        <v>0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/>
      <c r="AF93" s="184"/>
      <c r="AG93" s="182"/>
      <c r="AH93" s="181"/>
      <c r="AI93" s="183"/>
      <c r="AJ93" s="184"/>
      <c r="AK93" s="182"/>
      <c r="AL93" s="181"/>
      <c r="AM93" s="182"/>
      <c r="AN93" s="185">
        <v>0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 t="str">
        <f t="shared" si="17"/>
        <v/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10</v>
      </c>
      <c r="D94" s="187">
        <f t="shared" si="14"/>
        <v>1</v>
      </c>
      <c r="E94" s="188">
        <f t="shared" si="14"/>
        <v>9</v>
      </c>
      <c r="F94" s="189">
        <v>1</v>
      </c>
      <c r="G94" s="190">
        <v>1</v>
      </c>
      <c r="H94" s="191"/>
      <c r="I94" s="192"/>
      <c r="J94" s="193"/>
      <c r="K94" s="190"/>
      <c r="L94" s="191"/>
      <c r="M94" s="194"/>
      <c r="N94" s="193"/>
      <c r="O94" s="190"/>
      <c r="P94" s="192"/>
      <c r="Q94" s="194">
        <v>3</v>
      </c>
      <c r="R94" s="195"/>
      <c r="S94" s="190"/>
      <c r="T94" s="192"/>
      <c r="U94" s="194"/>
      <c r="V94" s="195"/>
      <c r="W94" s="190"/>
      <c r="X94" s="192"/>
      <c r="Y94" s="190">
        <v>2</v>
      </c>
      <c r="Z94" s="195"/>
      <c r="AA94" s="194">
        <v>1</v>
      </c>
      <c r="AB94" s="195"/>
      <c r="AC94" s="190"/>
      <c r="AD94" s="192"/>
      <c r="AE94" s="194"/>
      <c r="AF94" s="195"/>
      <c r="AG94" s="190"/>
      <c r="AH94" s="192"/>
      <c r="AI94" s="194">
        <v>1</v>
      </c>
      <c r="AJ94" s="195"/>
      <c r="AK94" s="190"/>
      <c r="AL94" s="192"/>
      <c r="AM94" s="190">
        <v>1</v>
      </c>
      <c r="AN94" s="196">
        <v>10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3</v>
      </c>
      <c r="D95" s="69">
        <f t="shared" si="14"/>
        <v>1</v>
      </c>
      <c r="E95" s="197">
        <f t="shared" si="14"/>
        <v>2</v>
      </c>
      <c r="F95" s="198">
        <v>1</v>
      </c>
      <c r="G95" s="199"/>
      <c r="H95" s="200"/>
      <c r="I95" s="201"/>
      <c r="J95" s="189"/>
      <c r="K95" s="202"/>
      <c r="L95" s="200"/>
      <c r="M95" s="203"/>
      <c r="N95" s="189"/>
      <c r="O95" s="202"/>
      <c r="P95" s="201"/>
      <c r="Q95" s="203"/>
      <c r="R95" s="204"/>
      <c r="S95" s="202"/>
      <c r="T95" s="201"/>
      <c r="U95" s="203">
        <v>2</v>
      </c>
      <c r="V95" s="204"/>
      <c r="W95" s="202"/>
      <c r="X95" s="201"/>
      <c r="Y95" s="202"/>
      <c r="Z95" s="204"/>
      <c r="AA95" s="203"/>
      <c r="AB95" s="204"/>
      <c r="AC95" s="202"/>
      <c r="AD95" s="201"/>
      <c r="AE95" s="203"/>
      <c r="AF95" s="204"/>
      <c r="AG95" s="202"/>
      <c r="AH95" s="201"/>
      <c r="AI95" s="203"/>
      <c r="AJ95" s="204"/>
      <c r="AK95" s="202"/>
      <c r="AL95" s="201"/>
      <c r="AM95" s="202"/>
      <c r="AN95" s="205">
        <v>3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13</v>
      </c>
      <c r="D96" s="37">
        <f t="shared" si="14"/>
        <v>8</v>
      </c>
      <c r="E96" s="206">
        <f t="shared" si="14"/>
        <v>5</v>
      </c>
      <c r="F96" s="166"/>
      <c r="G96" s="167"/>
      <c r="H96" s="168"/>
      <c r="I96" s="169"/>
      <c r="J96" s="166"/>
      <c r="K96" s="170"/>
      <c r="L96" s="168">
        <v>1</v>
      </c>
      <c r="M96" s="171"/>
      <c r="N96" s="166"/>
      <c r="O96" s="170"/>
      <c r="P96" s="169"/>
      <c r="Q96" s="171">
        <v>1</v>
      </c>
      <c r="R96" s="172">
        <v>1</v>
      </c>
      <c r="S96" s="170"/>
      <c r="T96" s="169"/>
      <c r="U96" s="171"/>
      <c r="V96" s="172"/>
      <c r="W96" s="170">
        <v>1</v>
      </c>
      <c r="X96" s="169"/>
      <c r="Y96" s="170"/>
      <c r="Z96" s="172">
        <v>1</v>
      </c>
      <c r="AA96" s="171">
        <v>1</v>
      </c>
      <c r="AB96" s="172"/>
      <c r="AC96" s="170"/>
      <c r="AD96" s="169">
        <v>2</v>
      </c>
      <c r="AE96" s="171"/>
      <c r="AF96" s="172"/>
      <c r="AG96" s="170"/>
      <c r="AH96" s="169"/>
      <c r="AI96" s="171">
        <v>1</v>
      </c>
      <c r="AJ96" s="172">
        <v>1</v>
      </c>
      <c r="AK96" s="170"/>
      <c r="AL96" s="169">
        <v>2</v>
      </c>
      <c r="AM96" s="170">
        <v>1</v>
      </c>
      <c r="AN96" s="173">
        <v>11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0</v>
      </c>
      <c r="D97" s="83">
        <f t="shared" si="14"/>
        <v>0</v>
      </c>
      <c r="E97" s="207">
        <f t="shared" si="14"/>
        <v>0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/>
      <c r="S97" s="212"/>
      <c r="T97" s="211"/>
      <c r="U97" s="213"/>
      <c r="V97" s="214"/>
      <c r="W97" s="212"/>
      <c r="X97" s="211"/>
      <c r="Y97" s="212"/>
      <c r="Z97" s="214"/>
      <c r="AA97" s="213"/>
      <c r="AB97" s="214"/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0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 t="str">
        <f t="shared" si="17"/>
        <v/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7</v>
      </c>
      <c r="D108" s="69">
        <f t="shared" si="18"/>
        <v>3</v>
      </c>
      <c r="E108" s="77">
        <f t="shared" si="18"/>
        <v>4</v>
      </c>
      <c r="F108" s="240"/>
      <c r="G108" s="241">
        <v>1</v>
      </c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>
        <v>1</v>
      </c>
      <c r="AA108" s="241"/>
      <c r="AB108" s="240"/>
      <c r="AC108" s="241"/>
      <c r="AD108" s="242"/>
      <c r="AE108" s="243"/>
      <c r="AF108" s="240"/>
      <c r="AG108" s="241"/>
      <c r="AH108" s="242"/>
      <c r="AI108" s="243">
        <v>1</v>
      </c>
      <c r="AJ108" s="240">
        <v>2</v>
      </c>
      <c r="AK108" s="241">
        <v>1</v>
      </c>
      <c r="AL108" s="242"/>
      <c r="AM108" s="241">
        <v>1</v>
      </c>
      <c r="AN108" s="244">
        <v>7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0</v>
      </c>
      <c r="D109" s="83">
        <f t="shared" si="18"/>
        <v>0</v>
      </c>
      <c r="E109" s="50">
        <f t="shared" si="18"/>
        <v>0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/>
      <c r="AD109" s="247"/>
      <c r="AE109" s="248"/>
      <c r="AF109" s="245"/>
      <c r="AG109" s="246"/>
      <c r="AH109" s="247"/>
      <c r="AI109" s="248"/>
      <c r="AJ109" s="245"/>
      <c r="AK109" s="246"/>
      <c r="AL109" s="247"/>
      <c r="AM109" s="246"/>
      <c r="AN109" s="249"/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 t="str">
        <f>IF(C109=0,"",IF(AN109="",IF(C109="","",1),0))</f>
        <v/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6</v>
      </c>
      <c r="D113" s="92">
        <f>SUM(F113+H113+J113+L113+N113+P113+R113+T113+V113)</f>
        <v>2</v>
      </c>
      <c r="E113" s="25">
        <f>SUM(G113+I113+K113+M113+O113+Q113+S113+U113+W113)</f>
        <v>4</v>
      </c>
      <c r="F113" s="160"/>
      <c r="G113" s="260"/>
      <c r="H113" s="159"/>
      <c r="I113" s="162"/>
      <c r="J113" s="160"/>
      <c r="K113" s="260">
        <v>1</v>
      </c>
      <c r="L113" s="159">
        <v>2</v>
      </c>
      <c r="M113" s="162">
        <v>3</v>
      </c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>
        <v>1</v>
      </c>
      <c r="Y113" s="262">
        <v>5</v>
      </c>
      <c r="Z113" s="159">
        <v>1</v>
      </c>
      <c r="AA113" s="263"/>
      <c r="AB113" s="264"/>
      <c r="AC113" s="261">
        <v>4</v>
      </c>
      <c r="AD113" s="265">
        <v>2</v>
      </c>
      <c r="AE113" s="262">
        <v>1</v>
      </c>
      <c r="AF113" s="163"/>
      <c r="AG113" s="163">
        <v>2</v>
      </c>
      <c r="AH113" s="163"/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76</v>
      </c>
      <c r="D114" s="267">
        <f>SUM(F114+H114+J114+L114+N114+P114+R114+T114+V114)</f>
        <v>50</v>
      </c>
      <c r="E114" s="268">
        <f>SUM(G114+I114+K114+M114+O114+Q114+S114+U114+W114)</f>
        <v>26</v>
      </c>
      <c r="F114" s="269">
        <v>1</v>
      </c>
      <c r="G114" s="270">
        <v>1</v>
      </c>
      <c r="H114" s="271">
        <v>4</v>
      </c>
      <c r="I114" s="272">
        <v>8</v>
      </c>
      <c r="J114" s="269">
        <v>8</v>
      </c>
      <c r="K114" s="270">
        <v>3</v>
      </c>
      <c r="L114" s="271">
        <v>14</v>
      </c>
      <c r="M114" s="272">
        <v>3</v>
      </c>
      <c r="N114" s="269">
        <v>5</v>
      </c>
      <c r="O114" s="270">
        <v>5</v>
      </c>
      <c r="P114" s="271">
        <v>9</v>
      </c>
      <c r="Q114" s="272">
        <v>3</v>
      </c>
      <c r="R114" s="269">
        <v>3</v>
      </c>
      <c r="S114" s="270">
        <v>3</v>
      </c>
      <c r="T114" s="271">
        <v>6</v>
      </c>
      <c r="U114" s="272"/>
      <c r="V114" s="269"/>
      <c r="W114" s="273"/>
      <c r="X114" s="274"/>
      <c r="Y114" s="275"/>
      <c r="Z114" s="276"/>
      <c r="AA114" s="277">
        <v>44</v>
      </c>
      <c r="AB114" s="277">
        <v>32</v>
      </c>
      <c r="AC114" s="274">
        <v>26</v>
      </c>
      <c r="AD114" s="278">
        <v>50</v>
      </c>
      <c r="AE114" s="279">
        <v>11</v>
      </c>
      <c r="AF114" s="280"/>
      <c r="AG114" s="280">
        <v>41</v>
      </c>
      <c r="AH114" s="280">
        <v>9</v>
      </c>
      <c r="AI114" s="280"/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6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15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7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>
        <v>1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3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/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14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47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107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200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238</v>
      </c>
      <c r="E156" s="39">
        <v>238</v>
      </c>
      <c r="F156" s="339"/>
      <c r="G156" s="43">
        <v>238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148</v>
      </c>
      <c r="E159" s="39">
        <v>148</v>
      </c>
      <c r="F159" s="339"/>
      <c r="G159" s="43">
        <v>148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2</v>
      </c>
      <c r="E173" s="92">
        <f t="shared" ref="E173:F178" si="22">SUM(G173+I173+K173+M173+O173+Q173+S173+U173)</f>
        <v>0</v>
      </c>
      <c r="F173" s="25">
        <f t="shared" si="22"/>
        <v>2</v>
      </c>
      <c r="G173" s="159"/>
      <c r="H173" s="162"/>
      <c r="I173" s="159"/>
      <c r="J173" s="162"/>
      <c r="K173" s="159"/>
      <c r="L173" s="162"/>
      <c r="M173" s="159"/>
      <c r="N173" s="162">
        <v>1</v>
      </c>
      <c r="O173" s="159"/>
      <c r="P173" s="162"/>
      <c r="Q173" s="159"/>
      <c r="R173" s="162"/>
      <c r="S173" s="159"/>
      <c r="T173" s="162">
        <v>1</v>
      </c>
      <c r="U173" s="160"/>
      <c r="V173" s="260"/>
      <c r="W173" s="163"/>
      <c r="X173" s="159"/>
      <c r="Y173" s="373">
        <v>2</v>
      </c>
      <c r="Z173" s="373"/>
      <c r="AA173" s="162"/>
      <c r="AB173" s="159">
        <v>1</v>
      </c>
      <c r="AC173" s="162"/>
      <c r="AD173" s="260"/>
      <c r="AE173" s="162">
        <v>1</v>
      </c>
      <c r="AF173" s="159">
        <v>2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1</v>
      </c>
      <c r="E174" s="69">
        <f t="shared" si="22"/>
        <v>1</v>
      </c>
      <c r="F174" s="77">
        <f t="shared" si="22"/>
        <v>0</v>
      </c>
      <c r="G174" s="240"/>
      <c r="H174" s="241"/>
      <c r="I174" s="240"/>
      <c r="J174" s="241"/>
      <c r="K174" s="240">
        <v>1</v>
      </c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/>
      <c r="Z174" s="376">
        <v>1</v>
      </c>
      <c r="AA174" s="241">
        <v>1</v>
      </c>
      <c r="AB174" s="240"/>
      <c r="AC174" s="241"/>
      <c r="AD174" s="243"/>
      <c r="AE174" s="241">
        <v>1</v>
      </c>
      <c r="AF174" s="377">
        <v>1</v>
      </c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0</v>
      </c>
      <c r="E175" s="49">
        <f t="shared" si="22"/>
        <v>0</v>
      </c>
      <c r="F175" s="378">
        <f t="shared" si="22"/>
        <v>0</v>
      </c>
      <c r="G175" s="377"/>
      <c r="H175" s="379"/>
      <c r="I175" s="377"/>
      <c r="J175" s="379"/>
      <c r="K175" s="377"/>
      <c r="L175" s="379"/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/>
      <c r="Z175" s="383"/>
      <c r="AA175" s="379"/>
      <c r="AB175" s="377"/>
      <c r="AC175" s="379"/>
      <c r="AD175" s="381"/>
      <c r="AE175" s="379"/>
      <c r="AF175" s="245"/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2</v>
      </c>
      <c r="E176" s="234">
        <f t="shared" si="22"/>
        <v>0</v>
      </c>
      <c r="F176" s="70">
        <f t="shared" si="22"/>
        <v>2</v>
      </c>
      <c r="G176" s="159"/>
      <c r="H176" s="162"/>
      <c r="I176" s="159"/>
      <c r="J176" s="162"/>
      <c r="K176" s="159"/>
      <c r="L176" s="162"/>
      <c r="M176" s="159"/>
      <c r="N176" s="162"/>
      <c r="O176" s="159"/>
      <c r="P176" s="162">
        <v>2</v>
      </c>
      <c r="Q176" s="159"/>
      <c r="R176" s="162"/>
      <c r="S176" s="159"/>
      <c r="T176" s="162"/>
      <c r="U176" s="160"/>
      <c r="V176" s="260"/>
      <c r="W176" s="163"/>
      <c r="X176" s="159"/>
      <c r="Y176" s="373">
        <v>2</v>
      </c>
      <c r="Z176" s="373"/>
      <c r="AA176" s="162"/>
      <c r="AB176" s="159"/>
      <c r="AC176" s="162"/>
      <c r="AD176" s="260"/>
      <c r="AE176" s="162">
        <v>2</v>
      </c>
      <c r="AF176" s="159">
        <v>2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0</v>
      </c>
      <c r="E177" s="69">
        <f t="shared" si="22"/>
        <v>0</v>
      </c>
      <c r="F177" s="77">
        <f t="shared" si="22"/>
        <v>0</v>
      </c>
      <c r="G177" s="240"/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/>
      <c r="Z177" s="376"/>
      <c r="AA177" s="241"/>
      <c r="AB177" s="240"/>
      <c r="AC177" s="241"/>
      <c r="AD177" s="243"/>
      <c r="AE177" s="241"/>
      <c r="AF177" s="240"/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0</v>
      </c>
      <c r="E178" s="49">
        <f t="shared" si="22"/>
        <v>0</v>
      </c>
      <c r="F178" s="50">
        <f t="shared" si="22"/>
        <v>0</v>
      </c>
      <c r="G178" s="245"/>
      <c r="H178" s="246"/>
      <c r="I178" s="245"/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/>
      <c r="Z178" s="387"/>
      <c r="AA178" s="246"/>
      <c r="AB178" s="245"/>
      <c r="AC178" s="246"/>
      <c r="AD178" s="248"/>
      <c r="AE178" s="246"/>
      <c r="AF178" s="245"/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5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1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30</v>
      </c>
      <c r="C188" s="392">
        <f>SUM(E188+G188+I188+K188+M188+O188+Q188+S188+U188)</f>
        <v>15</v>
      </c>
      <c r="D188" s="129">
        <f>SUM(F188+H188+J188+L188+N188+P188+R188+T188+V188)</f>
        <v>15</v>
      </c>
      <c r="E188" s="393"/>
      <c r="F188" s="394"/>
      <c r="G188" s="393">
        <v>3</v>
      </c>
      <c r="H188" s="394">
        <v>4</v>
      </c>
      <c r="I188" s="393">
        <v>4</v>
      </c>
      <c r="J188" s="394">
        <v>1</v>
      </c>
      <c r="K188" s="393">
        <v>5</v>
      </c>
      <c r="L188" s="395">
        <v>8</v>
      </c>
      <c r="M188" s="393">
        <v>3</v>
      </c>
      <c r="N188" s="395">
        <v>2</v>
      </c>
      <c r="O188" s="393"/>
      <c r="P188" s="395"/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19</v>
      </c>
      <c r="C193" s="407">
        <f t="shared" ref="C193:D198" si="24">+E193+G193+I193+K193</f>
        <v>12</v>
      </c>
      <c r="D193" s="408">
        <f t="shared" si="24"/>
        <v>7</v>
      </c>
      <c r="E193" s="409">
        <f t="shared" ref="E193:O193" si="25">SUM(E194:E198)</f>
        <v>5</v>
      </c>
      <c r="F193" s="410">
        <f t="shared" si="25"/>
        <v>0</v>
      </c>
      <c r="G193" s="409">
        <f t="shared" si="25"/>
        <v>0</v>
      </c>
      <c r="H193" s="410">
        <f t="shared" si="25"/>
        <v>1</v>
      </c>
      <c r="I193" s="409">
        <f t="shared" si="25"/>
        <v>1</v>
      </c>
      <c r="J193" s="411">
        <f t="shared" si="25"/>
        <v>0</v>
      </c>
      <c r="K193" s="412">
        <f t="shared" si="25"/>
        <v>6</v>
      </c>
      <c r="L193" s="413">
        <f t="shared" si="25"/>
        <v>6</v>
      </c>
      <c r="M193" s="414">
        <f t="shared" si="25"/>
        <v>18</v>
      </c>
      <c r="N193" s="410">
        <f t="shared" si="25"/>
        <v>1</v>
      </c>
      <c r="O193" s="415">
        <f t="shared" si="25"/>
        <v>8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19</v>
      </c>
      <c r="C194" s="417">
        <f t="shared" si="24"/>
        <v>12</v>
      </c>
      <c r="D194" s="418">
        <f t="shared" si="24"/>
        <v>7</v>
      </c>
      <c r="E194" s="419">
        <v>5</v>
      </c>
      <c r="F194" s="420"/>
      <c r="G194" s="419"/>
      <c r="H194" s="420">
        <v>1</v>
      </c>
      <c r="I194" s="419">
        <v>1</v>
      </c>
      <c r="J194" s="421"/>
      <c r="K194" s="419">
        <v>6</v>
      </c>
      <c r="L194" s="422">
        <v>6</v>
      </c>
      <c r="M194" s="423">
        <v>18</v>
      </c>
      <c r="N194" s="420">
        <v>1</v>
      </c>
      <c r="O194" s="424">
        <v>8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0</v>
      </c>
      <c r="C195" s="426">
        <f t="shared" si="24"/>
        <v>0</v>
      </c>
      <c r="D195" s="427">
        <f t="shared" si="24"/>
        <v>0</v>
      </c>
      <c r="E195" s="428"/>
      <c r="F195" s="429"/>
      <c r="G195" s="428"/>
      <c r="H195" s="429"/>
      <c r="I195" s="428"/>
      <c r="J195" s="430"/>
      <c r="K195" s="428"/>
      <c r="L195" s="431"/>
      <c r="M195" s="432"/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16037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3" workbookViewId="0">
      <selection activeCell="B16" sqref="B16:D17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1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",[10]NOMBRE!B6," - ","( ",[10]NOMBRE!C6,[10]NOMBRE!D6," )")</f>
        <v>MES: ABRIL - ( 04 )</v>
      </c>
    </row>
    <row r="5" spans="1:91" ht="16.149999999999999" customHeight="1" x14ac:dyDescent="0.2">
      <c r="A5" s="1" t="str">
        <f>CONCATENATE("AÑO: ",[10]NOMBRE!B7)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4918</v>
      </c>
      <c r="C12" s="24">
        <f t="shared" ref="C12:D14" si="0">SUM(E12+G12+I12+K12+M12+O12+Q12+S12+U12+W12+Y12+AA12+AC12+AE12+AG12+AI12+AK12)</f>
        <v>2471</v>
      </c>
      <c r="D12" s="25">
        <f t="shared" si="0"/>
        <v>2447</v>
      </c>
      <c r="E12" s="26">
        <v>444</v>
      </c>
      <c r="F12" s="27">
        <v>409</v>
      </c>
      <c r="G12" s="26">
        <v>245</v>
      </c>
      <c r="H12" s="27">
        <v>219</v>
      </c>
      <c r="I12" s="26">
        <v>234</v>
      </c>
      <c r="J12" s="28">
        <v>203</v>
      </c>
      <c r="K12" s="26">
        <v>148</v>
      </c>
      <c r="L12" s="28">
        <v>183</v>
      </c>
      <c r="M12" s="26">
        <v>98</v>
      </c>
      <c r="N12" s="28">
        <v>119</v>
      </c>
      <c r="O12" s="26">
        <v>141</v>
      </c>
      <c r="P12" s="28">
        <v>97</v>
      </c>
      <c r="Q12" s="26">
        <v>115</v>
      </c>
      <c r="R12" s="28">
        <v>94</v>
      </c>
      <c r="S12" s="26">
        <v>97</v>
      </c>
      <c r="T12" s="28">
        <v>103</v>
      </c>
      <c r="U12" s="26">
        <v>95</v>
      </c>
      <c r="V12" s="28">
        <v>105</v>
      </c>
      <c r="W12" s="26">
        <v>102</v>
      </c>
      <c r="X12" s="28">
        <v>117</v>
      </c>
      <c r="Y12" s="26">
        <v>94</v>
      </c>
      <c r="Z12" s="28">
        <v>107</v>
      </c>
      <c r="AA12" s="26">
        <v>132</v>
      </c>
      <c r="AB12" s="28">
        <v>113</v>
      </c>
      <c r="AC12" s="26">
        <v>117</v>
      </c>
      <c r="AD12" s="28">
        <v>98</v>
      </c>
      <c r="AE12" s="26">
        <v>83</v>
      </c>
      <c r="AF12" s="28">
        <v>126</v>
      </c>
      <c r="AG12" s="29">
        <v>105</v>
      </c>
      <c r="AH12" s="30">
        <v>100</v>
      </c>
      <c r="AI12" s="26">
        <v>88</v>
      </c>
      <c r="AJ12" s="28">
        <v>76</v>
      </c>
      <c r="AK12" s="31">
        <v>133</v>
      </c>
      <c r="AL12" s="28">
        <v>178</v>
      </c>
      <c r="AM12" s="31">
        <v>4692</v>
      </c>
      <c r="AN12" s="26">
        <v>78</v>
      </c>
      <c r="AO12" s="32"/>
      <c r="AP12" s="32">
        <v>243</v>
      </c>
      <c r="AQ12" s="28">
        <v>409</v>
      </c>
      <c r="AR12" s="28">
        <v>130</v>
      </c>
      <c r="AS12" s="28">
        <v>5978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382</v>
      </c>
      <c r="C13" s="37">
        <f t="shared" si="0"/>
        <v>0</v>
      </c>
      <c r="D13" s="38">
        <f t="shared" si="0"/>
        <v>382</v>
      </c>
      <c r="E13" s="39"/>
      <c r="F13" s="40"/>
      <c r="G13" s="41"/>
      <c r="H13" s="42"/>
      <c r="I13" s="41"/>
      <c r="J13" s="40">
        <v>1</v>
      </c>
      <c r="K13" s="39"/>
      <c r="L13" s="40">
        <v>36</v>
      </c>
      <c r="M13" s="39"/>
      <c r="N13" s="40">
        <v>68</v>
      </c>
      <c r="O13" s="39"/>
      <c r="P13" s="40">
        <v>106</v>
      </c>
      <c r="Q13" s="39"/>
      <c r="R13" s="40">
        <v>66</v>
      </c>
      <c r="S13" s="39"/>
      <c r="T13" s="40">
        <v>41</v>
      </c>
      <c r="U13" s="39"/>
      <c r="V13" s="40">
        <v>28</v>
      </c>
      <c r="W13" s="39"/>
      <c r="X13" s="40">
        <v>20</v>
      </c>
      <c r="Y13" s="39"/>
      <c r="Z13" s="40">
        <v>6</v>
      </c>
      <c r="AA13" s="39"/>
      <c r="AB13" s="40">
        <v>2</v>
      </c>
      <c r="AC13" s="39"/>
      <c r="AD13" s="40">
        <v>3</v>
      </c>
      <c r="AE13" s="39"/>
      <c r="AF13" s="40">
        <v>3</v>
      </c>
      <c r="AG13" s="43"/>
      <c r="AH13" s="44">
        <v>1</v>
      </c>
      <c r="AI13" s="39"/>
      <c r="AJ13" s="40">
        <v>1</v>
      </c>
      <c r="AK13" s="45"/>
      <c r="AL13" s="40"/>
      <c r="AM13" s="45">
        <v>374</v>
      </c>
      <c r="AN13" s="39">
        <v>4</v>
      </c>
      <c r="AO13" s="46"/>
      <c r="AP13" s="46">
        <v>7</v>
      </c>
      <c r="AQ13" s="40">
        <v>24</v>
      </c>
      <c r="AR13" s="40">
        <v>3</v>
      </c>
      <c r="AS13" s="40">
        <v>674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206</v>
      </c>
      <c r="C14" s="49">
        <f t="shared" si="0"/>
        <v>0</v>
      </c>
      <c r="D14" s="50">
        <f t="shared" si="0"/>
        <v>206</v>
      </c>
      <c r="E14" s="51"/>
      <c r="F14" s="52"/>
      <c r="G14" s="51"/>
      <c r="H14" s="52"/>
      <c r="I14" s="51"/>
      <c r="J14" s="53"/>
      <c r="K14" s="51"/>
      <c r="L14" s="53">
        <v>24</v>
      </c>
      <c r="M14" s="51"/>
      <c r="N14" s="53">
        <v>40</v>
      </c>
      <c r="O14" s="51"/>
      <c r="P14" s="53">
        <v>45</v>
      </c>
      <c r="Q14" s="51"/>
      <c r="R14" s="53">
        <v>44</v>
      </c>
      <c r="S14" s="51"/>
      <c r="T14" s="53">
        <v>24</v>
      </c>
      <c r="U14" s="51"/>
      <c r="V14" s="53">
        <v>12</v>
      </c>
      <c r="W14" s="51"/>
      <c r="X14" s="53">
        <v>2</v>
      </c>
      <c r="Y14" s="51"/>
      <c r="Z14" s="53">
        <v>3</v>
      </c>
      <c r="AA14" s="51"/>
      <c r="AB14" s="53">
        <v>2</v>
      </c>
      <c r="AC14" s="51"/>
      <c r="AD14" s="53">
        <v>4</v>
      </c>
      <c r="AE14" s="51"/>
      <c r="AF14" s="53"/>
      <c r="AG14" s="54"/>
      <c r="AH14" s="55">
        <v>2</v>
      </c>
      <c r="AI14" s="51"/>
      <c r="AJ14" s="53">
        <v>3</v>
      </c>
      <c r="AK14" s="56"/>
      <c r="AL14" s="53">
        <v>1</v>
      </c>
      <c r="AM14" s="56">
        <v>201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21</v>
      </c>
      <c r="C57" s="92">
        <f t="shared" ref="C57:D62" si="9">SUM(E57+G57+I57+K57+M57+O57+Q57+S57+U57+W57+Y57+AA57+AC57+AE57+AG57+AI57+AK57)</f>
        <v>12</v>
      </c>
      <c r="D57" s="25">
        <f t="shared" si="9"/>
        <v>9</v>
      </c>
      <c r="E57" s="26">
        <v>1</v>
      </c>
      <c r="F57" s="27"/>
      <c r="G57" s="26"/>
      <c r="H57" s="28"/>
      <c r="I57" s="26"/>
      <c r="J57" s="28"/>
      <c r="K57" s="26"/>
      <c r="L57" s="28"/>
      <c r="M57" s="26"/>
      <c r="N57" s="28">
        <v>1</v>
      </c>
      <c r="O57" s="26">
        <v>2</v>
      </c>
      <c r="P57" s="28">
        <v>1</v>
      </c>
      <c r="Q57" s="26"/>
      <c r="R57" s="28"/>
      <c r="S57" s="26">
        <v>1</v>
      </c>
      <c r="T57" s="28">
        <v>1</v>
      </c>
      <c r="U57" s="26"/>
      <c r="V57" s="30"/>
      <c r="W57" s="26">
        <v>2</v>
      </c>
      <c r="X57" s="28"/>
      <c r="Y57" s="26"/>
      <c r="Z57" s="28"/>
      <c r="AA57" s="26"/>
      <c r="AB57" s="28"/>
      <c r="AC57" s="26"/>
      <c r="AD57" s="28">
        <v>1</v>
      </c>
      <c r="AE57" s="26">
        <v>1</v>
      </c>
      <c r="AF57" s="28">
        <v>1</v>
      </c>
      <c r="AG57" s="26"/>
      <c r="AH57" s="28">
        <v>1</v>
      </c>
      <c r="AI57" s="26">
        <v>1</v>
      </c>
      <c r="AJ57" s="28">
        <v>2</v>
      </c>
      <c r="AK57" s="93">
        <v>4</v>
      </c>
      <c r="AL57" s="28">
        <v>1</v>
      </c>
      <c r="AM57" s="109"/>
      <c r="AN57" s="110">
        <v>21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409</v>
      </c>
      <c r="C58" s="69">
        <f t="shared" si="9"/>
        <v>232</v>
      </c>
      <c r="D58" s="77">
        <f t="shared" si="9"/>
        <v>177</v>
      </c>
      <c r="E58" s="39">
        <v>21</v>
      </c>
      <c r="F58" s="78">
        <v>18</v>
      </c>
      <c r="G58" s="39">
        <v>5</v>
      </c>
      <c r="H58" s="40">
        <v>7</v>
      </c>
      <c r="I58" s="39">
        <v>7</v>
      </c>
      <c r="J58" s="40">
        <v>6</v>
      </c>
      <c r="K58" s="39">
        <v>8</v>
      </c>
      <c r="L58" s="40">
        <v>11</v>
      </c>
      <c r="M58" s="39">
        <v>9</v>
      </c>
      <c r="N58" s="40">
        <v>4</v>
      </c>
      <c r="O58" s="39">
        <v>17</v>
      </c>
      <c r="P58" s="40">
        <v>4</v>
      </c>
      <c r="Q58" s="39">
        <v>17</v>
      </c>
      <c r="R58" s="40">
        <v>5</v>
      </c>
      <c r="S58" s="39">
        <v>10</v>
      </c>
      <c r="T58" s="40">
        <v>5</v>
      </c>
      <c r="U58" s="39">
        <v>7</v>
      </c>
      <c r="V58" s="44">
        <v>6</v>
      </c>
      <c r="W58" s="39">
        <v>11</v>
      </c>
      <c r="X58" s="40">
        <v>13</v>
      </c>
      <c r="Y58" s="39">
        <v>12</v>
      </c>
      <c r="Z58" s="40">
        <v>6</v>
      </c>
      <c r="AA58" s="39">
        <v>18</v>
      </c>
      <c r="AB58" s="40">
        <v>10</v>
      </c>
      <c r="AC58" s="39">
        <v>20</v>
      </c>
      <c r="AD58" s="40">
        <v>12</v>
      </c>
      <c r="AE58" s="39">
        <v>16</v>
      </c>
      <c r="AF58" s="40">
        <v>11</v>
      </c>
      <c r="AG58" s="39">
        <v>16</v>
      </c>
      <c r="AH58" s="40">
        <v>9</v>
      </c>
      <c r="AI58" s="39">
        <v>12</v>
      </c>
      <c r="AJ58" s="40">
        <v>12</v>
      </c>
      <c r="AK58" s="79">
        <v>26</v>
      </c>
      <c r="AL58" s="40">
        <v>38</v>
      </c>
      <c r="AM58" s="113"/>
      <c r="AN58" s="114">
        <v>409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3085</v>
      </c>
      <c r="C59" s="69">
        <f t="shared" si="9"/>
        <v>1586</v>
      </c>
      <c r="D59" s="77">
        <f t="shared" si="9"/>
        <v>1499</v>
      </c>
      <c r="E59" s="39">
        <v>297</v>
      </c>
      <c r="F59" s="78">
        <v>287</v>
      </c>
      <c r="G59" s="39">
        <v>135</v>
      </c>
      <c r="H59" s="40">
        <v>111</v>
      </c>
      <c r="I59" s="39">
        <v>128</v>
      </c>
      <c r="J59" s="40">
        <v>84</v>
      </c>
      <c r="K59" s="39">
        <v>83</v>
      </c>
      <c r="L59" s="40">
        <v>88</v>
      </c>
      <c r="M59" s="39">
        <v>55</v>
      </c>
      <c r="N59" s="40">
        <v>67</v>
      </c>
      <c r="O59" s="39">
        <v>85</v>
      </c>
      <c r="P59" s="40">
        <v>51</v>
      </c>
      <c r="Q59" s="39">
        <v>68</v>
      </c>
      <c r="R59" s="40">
        <v>50</v>
      </c>
      <c r="S59" s="39">
        <v>65</v>
      </c>
      <c r="T59" s="40">
        <v>57</v>
      </c>
      <c r="U59" s="39">
        <v>72</v>
      </c>
      <c r="V59" s="44">
        <v>65</v>
      </c>
      <c r="W59" s="39">
        <v>63</v>
      </c>
      <c r="X59" s="40">
        <v>66</v>
      </c>
      <c r="Y59" s="39">
        <v>69</v>
      </c>
      <c r="Z59" s="40">
        <v>67</v>
      </c>
      <c r="AA59" s="39">
        <v>91</v>
      </c>
      <c r="AB59" s="40">
        <v>83</v>
      </c>
      <c r="AC59" s="39">
        <v>79</v>
      </c>
      <c r="AD59" s="40">
        <v>69</v>
      </c>
      <c r="AE59" s="39">
        <v>55</v>
      </c>
      <c r="AF59" s="40">
        <v>94</v>
      </c>
      <c r="AG59" s="39">
        <v>77</v>
      </c>
      <c r="AH59" s="40">
        <v>72</v>
      </c>
      <c r="AI59" s="39">
        <v>67</v>
      </c>
      <c r="AJ59" s="40">
        <v>56</v>
      </c>
      <c r="AK59" s="79">
        <v>97</v>
      </c>
      <c r="AL59" s="40">
        <v>132</v>
      </c>
      <c r="AM59" s="113"/>
      <c r="AN59" s="114">
        <v>3085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1291</v>
      </c>
      <c r="C60" s="69">
        <f t="shared" si="9"/>
        <v>576</v>
      </c>
      <c r="D60" s="77">
        <f t="shared" si="9"/>
        <v>715</v>
      </c>
      <c r="E60" s="39">
        <v>117</v>
      </c>
      <c r="F60" s="78">
        <v>100</v>
      </c>
      <c r="G60" s="39">
        <v>96</v>
      </c>
      <c r="H60" s="40">
        <v>100</v>
      </c>
      <c r="I60" s="39">
        <v>92</v>
      </c>
      <c r="J60" s="40">
        <v>108</v>
      </c>
      <c r="K60" s="39">
        <v>48</v>
      </c>
      <c r="L60" s="40">
        <v>73</v>
      </c>
      <c r="M60" s="39">
        <v>27</v>
      </c>
      <c r="N60" s="40">
        <v>42</v>
      </c>
      <c r="O60" s="39">
        <v>29</v>
      </c>
      <c r="P60" s="40">
        <v>38</v>
      </c>
      <c r="Q60" s="39">
        <v>23</v>
      </c>
      <c r="R60" s="40">
        <v>35</v>
      </c>
      <c r="S60" s="39">
        <v>20</v>
      </c>
      <c r="T60" s="40">
        <v>34</v>
      </c>
      <c r="U60" s="39">
        <v>13</v>
      </c>
      <c r="V60" s="44">
        <v>33</v>
      </c>
      <c r="W60" s="39">
        <v>25</v>
      </c>
      <c r="X60" s="40">
        <v>37</v>
      </c>
      <c r="Y60" s="39">
        <v>12</v>
      </c>
      <c r="Z60" s="40">
        <v>33</v>
      </c>
      <c r="AA60" s="39">
        <v>21</v>
      </c>
      <c r="AB60" s="40">
        <v>19</v>
      </c>
      <c r="AC60" s="39">
        <v>18</v>
      </c>
      <c r="AD60" s="40">
        <v>15</v>
      </c>
      <c r="AE60" s="39">
        <v>10</v>
      </c>
      <c r="AF60" s="40">
        <v>17</v>
      </c>
      <c r="AG60" s="39">
        <v>12</v>
      </c>
      <c r="AH60" s="40">
        <v>18</v>
      </c>
      <c r="AI60" s="39">
        <v>8</v>
      </c>
      <c r="AJ60" s="40">
        <v>6</v>
      </c>
      <c r="AK60" s="79">
        <v>5</v>
      </c>
      <c r="AL60" s="40">
        <v>7</v>
      </c>
      <c r="AM60" s="113"/>
      <c r="AN60" s="114">
        <v>1291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110</v>
      </c>
      <c r="C61" s="117">
        <f t="shared" si="9"/>
        <v>65</v>
      </c>
      <c r="D61" s="118">
        <f t="shared" si="9"/>
        <v>45</v>
      </c>
      <c r="E61" s="119">
        <v>8</v>
      </c>
      <c r="F61" s="120">
        <v>4</v>
      </c>
      <c r="G61" s="119">
        <v>9</v>
      </c>
      <c r="H61" s="121">
        <v>1</v>
      </c>
      <c r="I61" s="119">
        <v>7</v>
      </c>
      <c r="J61" s="121">
        <v>5</v>
      </c>
      <c r="K61" s="119">
        <v>9</v>
      </c>
      <c r="L61" s="121">
        <v>11</v>
      </c>
      <c r="M61" s="119">
        <v>7</v>
      </c>
      <c r="N61" s="121">
        <v>4</v>
      </c>
      <c r="O61" s="119">
        <v>8</v>
      </c>
      <c r="P61" s="121">
        <v>3</v>
      </c>
      <c r="Q61" s="119">
        <v>7</v>
      </c>
      <c r="R61" s="121">
        <v>4</v>
      </c>
      <c r="S61" s="119">
        <v>1</v>
      </c>
      <c r="T61" s="121">
        <v>6</v>
      </c>
      <c r="U61" s="119">
        <v>3</v>
      </c>
      <c r="V61" s="122">
        <v>1</v>
      </c>
      <c r="W61" s="119">
        <v>1</v>
      </c>
      <c r="X61" s="121">
        <v>1</v>
      </c>
      <c r="Y61" s="119">
        <v>1</v>
      </c>
      <c r="Z61" s="121">
        <v>1</v>
      </c>
      <c r="AA61" s="119">
        <v>2</v>
      </c>
      <c r="AB61" s="121">
        <v>1</v>
      </c>
      <c r="AC61" s="119"/>
      <c r="AD61" s="121">
        <v>1</v>
      </c>
      <c r="AE61" s="119">
        <v>1</v>
      </c>
      <c r="AF61" s="121">
        <v>2</v>
      </c>
      <c r="AG61" s="119"/>
      <c r="AH61" s="121"/>
      <c r="AI61" s="119"/>
      <c r="AJ61" s="121"/>
      <c r="AK61" s="123">
        <v>1</v>
      </c>
      <c r="AL61" s="121"/>
      <c r="AM61" s="124"/>
      <c r="AN61" s="125">
        <v>110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4916</v>
      </c>
      <c r="C63" s="128">
        <f t="shared" si="10"/>
        <v>2471</v>
      </c>
      <c r="D63" s="129">
        <f t="shared" si="10"/>
        <v>2445</v>
      </c>
      <c r="E63" s="130">
        <f t="shared" si="10"/>
        <v>444</v>
      </c>
      <c r="F63" s="131">
        <f t="shared" si="10"/>
        <v>409</v>
      </c>
      <c r="G63" s="130">
        <f t="shared" si="10"/>
        <v>245</v>
      </c>
      <c r="H63" s="132">
        <f t="shared" si="10"/>
        <v>219</v>
      </c>
      <c r="I63" s="130">
        <f t="shared" si="10"/>
        <v>234</v>
      </c>
      <c r="J63" s="132">
        <f t="shared" si="10"/>
        <v>203</v>
      </c>
      <c r="K63" s="130">
        <f t="shared" si="10"/>
        <v>148</v>
      </c>
      <c r="L63" s="132">
        <f t="shared" si="10"/>
        <v>183</v>
      </c>
      <c r="M63" s="130">
        <f t="shared" si="10"/>
        <v>98</v>
      </c>
      <c r="N63" s="132">
        <f t="shared" si="10"/>
        <v>118</v>
      </c>
      <c r="O63" s="130">
        <f t="shared" si="10"/>
        <v>141</v>
      </c>
      <c r="P63" s="132">
        <f t="shared" si="10"/>
        <v>97</v>
      </c>
      <c r="Q63" s="130">
        <f t="shared" si="10"/>
        <v>115</v>
      </c>
      <c r="R63" s="132">
        <f t="shared" si="10"/>
        <v>94</v>
      </c>
      <c r="S63" s="130">
        <f t="shared" si="10"/>
        <v>97</v>
      </c>
      <c r="T63" s="132">
        <f t="shared" si="10"/>
        <v>103</v>
      </c>
      <c r="U63" s="133">
        <f t="shared" si="10"/>
        <v>95</v>
      </c>
      <c r="V63" s="134">
        <f t="shared" si="10"/>
        <v>105</v>
      </c>
      <c r="W63" s="130">
        <f t="shared" si="10"/>
        <v>102</v>
      </c>
      <c r="X63" s="132">
        <f t="shared" si="10"/>
        <v>117</v>
      </c>
      <c r="Y63" s="130">
        <f t="shared" si="10"/>
        <v>94</v>
      </c>
      <c r="Z63" s="132">
        <f t="shared" si="10"/>
        <v>107</v>
      </c>
      <c r="AA63" s="130">
        <f t="shared" si="10"/>
        <v>132</v>
      </c>
      <c r="AB63" s="132">
        <f t="shared" si="10"/>
        <v>113</v>
      </c>
      <c r="AC63" s="130">
        <f t="shared" si="10"/>
        <v>117</v>
      </c>
      <c r="AD63" s="132">
        <f t="shared" si="10"/>
        <v>98</v>
      </c>
      <c r="AE63" s="130">
        <f t="shared" si="10"/>
        <v>83</v>
      </c>
      <c r="AF63" s="132">
        <f t="shared" si="10"/>
        <v>125</v>
      </c>
      <c r="AG63" s="130">
        <f t="shared" si="10"/>
        <v>105</v>
      </c>
      <c r="AH63" s="132">
        <f t="shared" si="10"/>
        <v>100</v>
      </c>
      <c r="AI63" s="130">
        <f t="shared" si="10"/>
        <v>88</v>
      </c>
      <c r="AJ63" s="132">
        <f t="shared" si="10"/>
        <v>76</v>
      </c>
      <c r="AK63" s="135">
        <f t="shared" si="10"/>
        <v>133</v>
      </c>
      <c r="AL63" s="132">
        <f t="shared" si="10"/>
        <v>178</v>
      </c>
      <c r="AM63" s="136">
        <f>SUM(AM57:AM61)</f>
        <v>0</v>
      </c>
      <c r="AN63" s="137">
        <f>SUM(AN57:AN61)</f>
        <v>4916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304</v>
      </c>
      <c r="C69" s="80">
        <v>304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742</v>
      </c>
      <c r="C72" s="80">
        <v>742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10</v>
      </c>
      <c r="C73" s="80"/>
      <c r="D73" s="80">
        <v>10</v>
      </c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1052</v>
      </c>
      <c r="C78" s="80">
        <v>1052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529</v>
      </c>
      <c r="C80" s="80">
        <v>528</v>
      </c>
      <c r="D80" s="80">
        <v>1</v>
      </c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15</v>
      </c>
      <c r="C81" s="80"/>
      <c r="D81" s="80">
        <v>15</v>
      </c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2652</v>
      </c>
      <c r="C85" s="152">
        <f>SUM(C66:C84)</f>
        <v>2626</v>
      </c>
      <c r="D85" s="152">
        <f>SUM(D66:D84)</f>
        <v>26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846</v>
      </c>
      <c r="D90" s="92">
        <f t="shared" si="12"/>
        <v>331</v>
      </c>
      <c r="E90" s="25">
        <f t="shared" si="12"/>
        <v>515</v>
      </c>
      <c r="F90" s="127">
        <f t="shared" si="12"/>
        <v>24</v>
      </c>
      <c r="G90" s="155">
        <f t="shared" si="12"/>
        <v>23</v>
      </c>
      <c r="H90" s="127">
        <f t="shared" si="12"/>
        <v>16</v>
      </c>
      <c r="I90" s="155">
        <f t="shared" si="12"/>
        <v>6</v>
      </c>
      <c r="J90" s="127">
        <f t="shared" si="12"/>
        <v>22</v>
      </c>
      <c r="K90" s="155">
        <f t="shared" si="12"/>
        <v>8</v>
      </c>
      <c r="L90" s="127">
        <f t="shared" si="12"/>
        <v>9</v>
      </c>
      <c r="M90" s="155">
        <f t="shared" si="12"/>
        <v>25</v>
      </c>
      <c r="N90" s="127">
        <f t="shared" si="12"/>
        <v>6</v>
      </c>
      <c r="O90" s="155">
        <f t="shared" si="12"/>
        <v>50</v>
      </c>
      <c r="P90" s="127">
        <f t="shared" si="12"/>
        <v>8</v>
      </c>
      <c r="Q90" s="155">
        <f t="shared" si="12"/>
        <v>68</v>
      </c>
      <c r="R90" s="127">
        <f t="shared" si="12"/>
        <v>12</v>
      </c>
      <c r="S90" s="155">
        <f t="shared" si="12"/>
        <v>59</v>
      </c>
      <c r="T90" s="127">
        <f t="shared" si="12"/>
        <v>11</v>
      </c>
      <c r="U90" s="155">
        <f t="shared" si="12"/>
        <v>36</v>
      </c>
      <c r="V90" s="127">
        <f t="shared" si="12"/>
        <v>7</v>
      </c>
      <c r="W90" s="155">
        <f t="shared" si="12"/>
        <v>26</v>
      </c>
      <c r="X90" s="127">
        <f t="shared" si="12"/>
        <v>20</v>
      </c>
      <c r="Y90" s="155">
        <f t="shared" si="12"/>
        <v>23</v>
      </c>
      <c r="Z90" s="127">
        <f t="shared" si="12"/>
        <v>17</v>
      </c>
      <c r="AA90" s="155">
        <f t="shared" si="12"/>
        <v>21</v>
      </c>
      <c r="AB90" s="127">
        <f t="shared" si="12"/>
        <v>30</v>
      </c>
      <c r="AC90" s="155">
        <f t="shared" si="12"/>
        <v>16</v>
      </c>
      <c r="AD90" s="127">
        <f t="shared" si="12"/>
        <v>22</v>
      </c>
      <c r="AE90" s="155">
        <f t="shared" si="12"/>
        <v>20</v>
      </c>
      <c r="AF90" s="127">
        <f t="shared" si="12"/>
        <v>20</v>
      </c>
      <c r="AG90" s="155">
        <f t="shared" si="12"/>
        <v>28</v>
      </c>
      <c r="AH90" s="127">
        <f t="shared" si="12"/>
        <v>31</v>
      </c>
      <c r="AI90" s="155">
        <f t="shared" si="12"/>
        <v>27</v>
      </c>
      <c r="AJ90" s="127">
        <f t="shared" si="12"/>
        <v>30</v>
      </c>
      <c r="AK90" s="155">
        <f t="shared" si="12"/>
        <v>19</v>
      </c>
      <c r="AL90" s="127">
        <f t="shared" si="12"/>
        <v>46</v>
      </c>
      <c r="AM90" s="155">
        <f t="shared" si="12"/>
        <v>60</v>
      </c>
      <c r="AN90" s="156">
        <f t="shared" si="12"/>
        <v>807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813</v>
      </c>
      <c r="D91" s="92">
        <f t="shared" ref="D91:E97" si="14">SUM(F91+H91+J91+L91+N91+P91+R91+T91+V91+X91+Z91+AB91+AD91+AF91+AH91+AJ91+AL91)</f>
        <v>314</v>
      </c>
      <c r="E91" s="25">
        <f t="shared" si="14"/>
        <v>499</v>
      </c>
      <c r="F91" s="159">
        <v>24</v>
      </c>
      <c r="G91" s="160">
        <v>23</v>
      </c>
      <c r="H91" s="161">
        <v>16</v>
      </c>
      <c r="I91" s="162">
        <v>6</v>
      </c>
      <c r="J91" s="161">
        <v>22</v>
      </c>
      <c r="K91" s="162">
        <v>8</v>
      </c>
      <c r="L91" s="159">
        <v>8</v>
      </c>
      <c r="M91" s="160">
        <v>25</v>
      </c>
      <c r="N91" s="161">
        <v>6</v>
      </c>
      <c r="O91" s="162">
        <v>49</v>
      </c>
      <c r="P91" s="161">
        <v>8</v>
      </c>
      <c r="Q91" s="162">
        <v>68</v>
      </c>
      <c r="R91" s="161">
        <v>12</v>
      </c>
      <c r="S91" s="162">
        <v>57</v>
      </c>
      <c r="T91" s="161">
        <v>10</v>
      </c>
      <c r="U91" s="162">
        <v>34</v>
      </c>
      <c r="V91" s="161">
        <v>7</v>
      </c>
      <c r="W91" s="162">
        <v>24</v>
      </c>
      <c r="X91" s="161">
        <v>18</v>
      </c>
      <c r="Y91" s="162">
        <v>21</v>
      </c>
      <c r="Z91" s="161">
        <v>16</v>
      </c>
      <c r="AA91" s="162">
        <v>20</v>
      </c>
      <c r="AB91" s="161">
        <v>28</v>
      </c>
      <c r="AC91" s="162">
        <v>16</v>
      </c>
      <c r="AD91" s="161">
        <v>20</v>
      </c>
      <c r="AE91" s="162">
        <v>20</v>
      </c>
      <c r="AF91" s="161">
        <v>20</v>
      </c>
      <c r="AG91" s="162">
        <v>27</v>
      </c>
      <c r="AH91" s="161">
        <v>29</v>
      </c>
      <c r="AI91" s="162">
        <v>26</v>
      </c>
      <c r="AJ91" s="161">
        <v>29</v>
      </c>
      <c r="AK91" s="162">
        <v>18</v>
      </c>
      <c r="AL91" s="161">
        <v>41</v>
      </c>
      <c r="AM91" s="162">
        <v>57</v>
      </c>
      <c r="AN91" s="163">
        <v>777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2</v>
      </c>
      <c r="D92" s="37">
        <f t="shared" si="14"/>
        <v>0</v>
      </c>
      <c r="E92" s="165">
        <f t="shared" si="14"/>
        <v>2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>
        <v>1</v>
      </c>
      <c r="P92" s="169"/>
      <c r="Q92" s="171"/>
      <c r="R92" s="172"/>
      <c r="S92" s="170"/>
      <c r="T92" s="169"/>
      <c r="U92" s="171"/>
      <c r="V92" s="172"/>
      <c r="W92" s="170"/>
      <c r="X92" s="169"/>
      <c r="Y92" s="170"/>
      <c r="Z92" s="172"/>
      <c r="AA92" s="171">
        <v>1</v>
      </c>
      <c r="AB92" s="172"/>
      <c r="AC92" s="170"/>
      <c r="AD92" s="169"/>
      <c r="AE92" s="171"/>
      <c r="AF92" s="172"/>
      <c r="AG92" s="170"/>
      <c r="AH92" s="169"/>
      <c r="AI92" s="171"/>
      <c r="AJ92" s="172"/>
      <c r="AK92" s="170"/>
      <c r="AL92" s="169"/>
      <c r="AM92" s="170"/>
      <c r="AN92" s="173">
        <v>2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0</v>
      </c>
      <c r="D93" s="176">
        <f t="shared" si="14"/>
        <v>0</v>
      </c>
      <c r="E93" s="177">
        <f t="shared" si="14"/>
        <v>0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/>
      <c r="AF93" s="184"/>
      <c r="AG93" s="182"/>
      <c r="AH93" s="181"/>
      <c r="AI93" s="183"/>
      <c r="AJ93" s="184"/>
      <c r="AK93" s="182"/>
      <c r="AL93" s="181"/>
      <c r="AM93" s="182"/>
      <c r="AN93" s="185">
        <v>0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 t="str">
        <f t="shared" si="17"/>
        <v/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9</v>
      </c>
      <c r="D94" s="187">
        <f t="shared" si="14"/>
        <v>5</v>
      </c>
      <c r="E94" s="188">
        <f t="shared" si="14"/>
        <v>4</v>
      </c>
      <c r="F94" s="189"/>
      <c r="G94" s="190"/>
      <c r="H94" s="191"/>
      <c r="I94" s="192"/>
      <c r="J94" s="193"/>
      <c r="K94" s="190"/>
      <c r="L94" s="191">
        <v>1</v>
      </c>
      <c r="M94" s="194"/>
      <c r="N94" s="193"/>
      <c r="O94" s="190"/>
      <c r="P94" s="192"/>
      <c r="Q94" s="194"/>
      <c r="R94" s="195"/>
      <c r="S94" s="190"/>
      <c r="T94" s="192">
        <v>1</v>
      </c>
      <c r="U94" s="194"/>
      <c r="V94" s="195"/>
      <c r="W94" s="190">
        <v>2</v>
      </c>
      <c r="X94" s="192">
        <v>1</v>
      </c>
      <c r="Y94" s="190">
        <v>2</v>
      </c>
      <c r="Z94" s="195"/>
      <c r="AA94" s="194"/>
      <c r="AB94" s="195"/>
      <c r="AC94" s="190"/>
      <c r="AD94" s="192">
        <v>1</v>
      </c>
      <c r="AE94" s="194"/>
      <c r="AF94" s="195"/>
      <c r="AG94" s="190"/>
      <c r="AH94" s="192"/>
      <c r="AI94" s="194"/>
      <c r="AJ94" s="195"/>
      <c r="AK94" s="190"/>
      <c r="AL94" s="192">
        <v>1</v>
      </c>
      <c r="AM94" s="190"/>
      <c r="AN94" s="196">
        <v>7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3</v>
      </c>
      <c r="D95" s="69">
        <f t="shared" si="14"/>
        <v>1</v>
      </c>
      <c r="E95" s="197">
        <f t="shared" si="14"/>
        <v>2</v>
      </c>
      <c r="F95" s="198"/>
      <c r="G95" s="199"/>
      <c r="H95" s="200"/>
      <c r="I95" s="201"/>
      <c r="J95" s="189"/>
      <c r="K95" s="202"/>
      <c r="L95" s="200"/>
      <c r="M95" s="203"/>
      <c r="N95" s="189"/>
      <c r="O95" s="202"/>
      <c r="P95" s="201"/>
      <c r="Q95" s="203"/>
      <c r="R95" s="204"/>
      <c r="S95" s="202"/>
      <c r="T95" s="201"/>
      <c r="U95" s="203"/>
      <c r="V95" s="204"/>
      <c r="W95" s="202"/>
      <c r="X95" s="201"/>
      <c r="Y95" s="202"/>
      <c r="Z95" s="204"/>
      <c r="AA95" s="203"/>
      <c r="AB95" s="204"/>
      <c r="AC95" s="202"/>
      <c r="AD95" s="201"/>
      <c r="AE95" s="203"/>
      <c r="AF95" s="204"/>
      <c r="AG95" s="202"/>
      <c r="AH95" s="201"/>
      <c r="AI95" s="203"/>
      <c r="AJ95" s="204"/>
      <c r="AK95" s="202"/>
      <c r="AL95" s="201">
        <v>1</v>
      </c>
      <c r="AM95" s="202">
        <v>2</v>
      </c>
      <c r="AN95" s="205">
        <v>3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18</v>
      </c>
      <c r="D96" s="37">
        <f t="shared" si="14"/>
        <v>11</v>
      </c>
      <c r="E96" s="206">
        <f t="shared" si="14"/>
        <v>7</v>
      </c>
      <c r="F96" s="166"/>
      <c r="G96" s="167"/>
      <c r="H96" s="168"/>
      <c r="I96" s="169"/>
      <c r="J96" s="166"/>
      <c r="K96" s="170"/>
      <c r="L96" s="168"/>
      <c r="M96" s="171"/>
      <c r="N96" s="166"/>
      <c r="O96" s="170"/>
      <c r="P96" s="169"/>
      <c r="Q96" s="171"/>
      <c r="R96" s="172"/>
      <c r="S96" s="170">
        <v>2</v>
      </c>
      <c r="T96" s="169"/>
      <c r="U96" s="171">
        <v>2</v>
      </c>
      <c r="V96" s="172"/>
      <c r="W96" s="170"/>
      <c r="X96" s="169">
        <v>1</v>
      </c>
      <c r="Y96" s="170"/>
      <c r="Z96" s="172">
        <v>1</v>
      </c>
      <c r="AA96" s="171"/>
      <c r="AB96" s="172">
        <v>2</v>
      </c>
      <c r="AC96" s="170"/>
      <c r="AD96" s="169">
        <v>1</v>
      </c>
      <c r="AE96" s="171"/>
      <c r="AF96" s="172"/>
      <c r="AG96" s="170">
        <v>1</v>
      </c>
      <c r="AH96" s="169">
        <v>2</v>
      </c>
      <c r="AI96" s="171"/>
      <c r="AJ96" s="172">
        <v>1</v>
      </c>
      <c r="AK96" s="170">
        <v>1</v>
      </c>
      <c r="AL96" s="169">
        <v>3</v>
      </c>
      <c r="AM96" s="170">
        <v>1</v>
      </c>
      <c r="AN96" s="173">
        <v>17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1</v>
      </c>
      <c r="D97" s="83">
        <f t="shared" si="14"/>
        <v>0</v>
      </c>
      <c r="E97" s="207">
        <f t="shared" si="14"/>
        <v>1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/>
      <c r="S97" s="212"/>
      <c r="T97" s="211"/>
      <c r="U97" s="213"/>
      <c r="V97" s="214"/>
      <c r="W97" s="212"/>
      <c r="X97" s="211"/>
      <c r="Y97" s="212"/>
      <c r="Z97" s="214"/>
      <c r="AA97" s="213"/>
      <c r="AB97" s="214"/>
      <c r="AC97" s="212"/>
      <c r="AD97" s="211"/>
      <c r="AE97" s="213"/>
      <c r="AF97" s="214"/>
      <c r="AG97" s="212"/>
      <c r="AH97" s="211"/>
      <c r="AI97" s="213">
        <v>1</v>
      </c>
      <c r="AJ97" s="214"/>
      <c r="AK97" s="212"/>
      <c r="AL97" s="211"/>
      <c r="AM97" s="212"/>
      <c r="AN97" s="215">
        <v>1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11</v>
      </c>
      <c r="D108" s="69">
        <f t="shared" si="18"/>
        <v>5</v>
      </c>
      <c r="E108" s="77">
        <f t="shared" si="18"/>
        <v>6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>
        <v>1</v>
      </c>
      <c r="AA108" s="241"/>
      <c r="AB108" s="240"/>
      <c r="AC108" s="241">
        <v>1</v>
      </c>
      <c r="AD108" s="242">
        <v>1</v>
      </c>
      <c r="AE108" s="243"/>
      <c r="AF108" s="240">
        <v>1</v>
      </c>
      <c r="AG108" s="241">
        <v>2</v>
      </c>
      <c r="AH108" s="242"/>
      <c r="AI108" s="243">
        <v>1</v>
      </c>
      <c r="AJ108" s="240"/>
      <c r="AK108" s="241"/>
      <c r="AL108" s="242">
        <v>2</v>
      </c>
      <c r="AM108" s="241">
        <v>2</v>
      </c>
      <c r="AN108" s="244">
        <v>11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0</v>
      </c>
      <c r="D109" s="83">
        <f t="shared" si="18"/>
        <v>0</v>
      </c>
      <c r="E109" s="50">
        <f t="shared" si="18"/>
        <v>0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/>
      <c r="AD109" s="247"/>
      <c r="AE109" s="248"/>
      <c r="AF109" s="245"/>
      <c r="AG109" s="246"/>
      <c r="AH109" s="247"/>
      <c r="AI109" s="248"/>
      <c r="AJ109" s="245"/>
      <c r="AK109" s="246"/>
      <c r="AL109" s="247"/>
      <c r="AM109" s="246"/>
      <c r="AN109" s="249"/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 t="str">
        <f>IF(C109=0,"",IF(AN109="",IF(C109="","",1),0))</f>
        <v/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1</v>
      </c>
      <c r="D113" s="92">
        <f>SUM(F113+H113+J113+L113+N113+P113+R113+T113+V113)</f>
        <v>1</v>
      </c>
      <c r="E113" s="25">
        <f>SUM(G113+I113+K113+M113+O113+Q113+S113+U113+W113)</f>
        <v>0</v>
      </c>
      <c r="F113" s="160"/>
      <c r="G113" s="260"/>
      <c r="H113" s="159"/>
      <c r="I113" s="162"/>
      <c r="J113" s="160"/>
      <c r="K113" s="260"/>
      <c r="L113" s="159"/>
      <c r="M113" s="162"/>
      <c r="N113" s="160"/>
      <c r="O113" s="260"/>
      <c r="P113" s="159"/>
      <c r="Q113" s="162"/>
      <c r="R113" s="160"/>
      <c r="S113" s="260"/>
      <c r="T113" s="159">
        <v>1</v>
      </c>
      <c r="U113" s="162"/>
      <c r="V113" s="160"/>
      <c r="W113" s="261"/>
      <c r="X113" s="161"/>
      <c r="Y113" s="262"/>
      <c r="Z113" s="159">
        <v>1</v>
      </c>
      <c r="AA113" s="263"/>
      <c r="AB113" s="264"/>
      <c r="AC113" s="261"/>
      <c r="AD113" s="265">
        <v>1</v>
      </c>
      <c r="AE113" s="262"/>
      <c r="AF113" s="163"/>
      <c r="AG113" s="163"/>
      <c r="AH113" s="163"/>
      <c r="AI113" s="163">
        <v>1</v>
      </c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76</v>
      </c>
      <c r="D114" s="267">
        <f>SUM(F114+H114+J114+L114+N114+P114+R114+T114+V114)</f>
        <v>53</v>
      </c>
      <c r="E114" s="268">
        <f>SUM(G114+I114+K114+M114+O114+Q114+S114+U114+W114)</f>
        <v>23</v>
      </c>
      <c r="F114" s="269"/>
      <c r="G114" s="270">
        <v>1</v>
      </c>
      <c r="H114" s="271">
        <v>9</v>
      </c>
      <c r="I114" s="272">
        <v>7</v>
      </c>
      <c r="J114" s="269">
        <v>10</v>
      </c>
      <c r="K114" s="270">
        <v>3</v>
      </c>
      <c r="L114" s="271">
        <v>16</v>
      </c>
      <c r="M114" s="272">
        <v>4</v>
      </c>
      <c r="N114" s="269">
        <v>5</v>
      </c>
      <c r="O114" s="270">
        <v>6</v>
      </c>
      <c r="P114" s="271">
        <v>7</v>
      </c>
      <c r="Q114" s="272">
        <v>2</v>
      </c>
      <c r="R114" s="269">
        <v>6</v>
      </c>
      <c r="S114" s="270"/>
      <c r="T114" s="271"/>
      <c r="U114" s="272"/>
      <c r="V114" s="269"/>
      <c r="W114" s="273"/>
      <c r="X114" s="274">
        <v>1</v>
      </c>
      <c r="Y114" s="275"/>
      <c r="Z114" s="276"/>
      <c r="AA114" s="277">
        <v>33</v>
      </c>
      <c r="AB114" s="277">
        <v>43</v>
      </c>
      <c r="AC114" s="274">
        <v>23</v>
      </c>
      <c r="AD114" s="278">
        <v>53</v>
      </c>
      <c r="AE114" s="279">
        <v>12</v>
      </c>
      <c r="AF114" s="280">
        <v>1</v>
      </c>
      <c r="AG114" s="280">
        <v>43</v>
      </c>
      <c r="AH114" s="280">
        <v>6</v>
      </c>
      <c r="AI114" s="280">
        <v>14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2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10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4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/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/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/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9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33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121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179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264</v>
      </c>
      <c r="E156" s="39">
        <v>264</v>
      </c>
      <c r="F156" s="339"/>
      <c r="G156" s="43">
        <v>264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159</v>
      </c>
      <c r="E159" s="39">
        <v>159</v>
      </c>
      <c r="F159" s="339"/>
      <c r="G159" s="43">
        <v>159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0</v>
      </c>
      <c r="E173" s="92">
        <f t="shared" ref="E173:F178" si="22">SUM(G173+I173+K173+M173+O173+Q173+S173+U173)</f>
        <v>0</v>
      </c>
      <c r="F173" s="25">
        <f t="shared" si="22"/>
        <v>0</v>
      </c>
      <c r="G173" s="159"/>
      <c r="H173" s="162"/>
      <c r="I173" s="159"/>
      <c r="J173" s="162"/>
      <c r="K173" s="159"/>
      <c r="L173" s="162"/>
      <c r="M173" s="159"/>
      <c r="N173" s="162"/>
      <c r="O173" s="159"/>
      <c r="P173" s="162"/>
      <c r="Q173" s="159"/>
      <c r="R173" s="162"/>
      <c r="S173" s="159"/>
      <c r="T173" s="162"/>
      <c r="U173" s="160"/>
      <c r="V173" s="260"/>
      <c r="W173" s="163"/>
      <c r="X173" s="159"/>
      <c r="Y173" s="373"/>
      <c r="Z173" s="373"/>
      <c r="AA173" s="162"/>
      <c r="AB173" s="159"/>
      <c r="AC173" s="162"/>
      <c r="AD173" s="260"/>
      <c r="AE173" s="162"/>
      <c r="AF173" s="159"/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/>
      <c r="Z174" s="376"/>
      <c r="AA174" s="241"/>
      <c r="AB174" s="240"/>
      <c r="AC174" s="241"/>
      <c r="AD174" s="243"/>
      <c r="AE174" s="241"/>
      <c r="AF174" s="377"/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0</v>
      </c>
      <c r="E175" s="49">
        <f t="shared" si="22"/>
        <v>0</v>
      </c>
      <c r="F175" s="378">
        <f t="shared" si="22"/>
        <v>0</v>
      </c>
      <c r="G175" s="377"/>
      <c r="H175" s="379"/>
      <c r="I175" s="377"/>
      <c r="J175" s="379"/>
      <c r="K175" s="377"/>
      <c r="L175" s="379"/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/>
      <c r="Z175" s="383"/>
      <c r="AA175" s="379"/>
      <c r="AB175" s="377"/>
      <c r="AC175" s="379"/>
      <c r="AD175" s="381"/>
      <c r="AE175" s="379"/>
      <c r="AF175" s="245"/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1</v>
      </c>
      <c r="E176" s="234">
        <f t="shared" si="22"/>
        <v>0</v>
      </c>
      <c r="F176" s="70">
        <f t="shared" si="22"/>
        <v>1</v>
      </c>
      <c r="G176" s="159"/>
      <c r="H176" s="162"/>
      <c r="I176" s="159"/>
      <c r="J176" s="162">
        <v>1</v>
      </c>
      <c r="K176" s="159"/>
      <c r="L176" s="162"/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/>
      <c r="X176" s="159"/>
      <c r="Y176" s="373">
        <v>1</v>
      </c>
      <c r="Z176" s="373"/>
      <c r="AA176" s="162"/>
      <c r="AB176" s="159"/>
      <c r="AC176" s="162">
        <v>1</v>
      </c>
      <c r="AD176" s="260"/>
      <c r="AE176" s="162"/>
      <c r="AF176" s="159">
        <v>1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1</v>
      </c>
      <c r="E177" s="69">
        <f t="shared" si="22"/>
        <v>1</v>
      </c>
      <c r="F177" s="77">
        <f t="shared" si="22"/>
        <v>0</v>
      </c>
      <c r="G177" s="240">
        <v>1</v>
      </c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/>
      <c r="Z177" s="376"/>
      <c r="AA177" s="241"/>
      <c r="AB177" s="240"/>
      <c r="AC177" s="241"/>
      <c r="AD177" s="243"/>
      <c r="AE177" s="241">
        <v>1</v>
      </c>
      <c r="AF177" s="240">
        <v>1</v>
      </c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0</v>
      </c>
      <c r="E178" s="49">
        <f t="shared" si="22"/>
        <v>0</v>
      </c>
      <c r="F178" s="50">
        <f t="shared" si="22"/>
        <v>0</v>
      </c>
      <c r="G178" s="245"/>
      <c r="H178" s="246"/>
      <c r="I178" s="245"/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/>
      <c r="Z178" s="387"/>
      <c r="AA178" s="246"/>
      <c r="AB178" s="245"/>
      <c r="AC178" s="246"/>
      <c r="AD178" s="248"/>
      <c r="AE178" s="246"/>
      <c r="AF178" s="245"/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3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18</v>
      </c>
      <c r="C188" s="392">
        <f>SUM(E188+G188+I188+K188+M188+O188+Q188+S188+U188)</f>
        <v>7</v>
      </c>
      <c r="D188" s="129">
        <f>SUM(F188+H188+J188+L188+N188+P188+R188+T188+V188)</f>
        <v>11</v>
      </c>
      <c r="E188" s="393"/>
      <c r="F188" s="394"/>
      <c r="G188" s="393">
        <v>3</v>
      </c>
      <c r="H188" s="394">
        <v>5</v>
      </c>
      <c r="I188" s="393">
        <v>1</v>
      </c>
      <c r="J188" s="394"/>
      <c r="K188" s="393">
        <v>1</v>
      </c>
      <c r="L188" s="395">
        <v>4</v>
      </c>
      <c r="M188" s="393">
        <v>2</v>
      </c>
      <c r="N188" s="395">
        <v>2</v>
      </c>
      <c r="O188" s="393"/>
      <c r="P188" s="395"/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12</v>
      </c>
      <c r="C193" s="407">
        <f t="shared" ref="C193:D198" si="24">+E193+G193+I193+K193</f>
        <v>9</v>
      </c>
      <c r="D193" s="408">
        <f t="shared" si="24"/>
        <v>3</v>
      </c>
      <c r="E193" s="409">
        <f t="shared" ref="E193:O193" si="25">SUM(E194:E198)</f>
        <v>0</v>
      </c>
      <c r="F193" s="410">
        <f t="shared" si="25"/>
        <v>0</v>
      </c>
      <c r="G193" s="409">
        <f t="shared" si="25"/>
        <v>2</v>
      </c>
      <c r="H193" s="410">
        <f t="shared" si="25"/>
        <v>1</v>
      </c>
      <c r="I193" s="409">
        <f t="shared" si="25"/>
        <v>0</v>
      </c>
      <c r="J193" s="411">
        <f t="shared" si="25"/>
        <v>0</v>
      </c>
      <c r="K193" s="412">
        <f t="shared" si="25"/>
        <v>7</v>
      </c>
      <c r="L193" s="413">
        <f t="shared" si="25"/>
        <v>2</v>
      </c>
      <c r="M193" s="414">
        <f t="shared" si="25"/>
        <v>11</v>
      </c>
      <c r="N193" s="410">
        <f t="shared" si="25"/>
        <v>1</v>
      </c>
      <c r="O193" s="415">
        <f t="shared" si="25"/>
        <v>7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12</v>
      </c>
      <c r="C194" s="417">
        <f t="shared" si="24"/>
        <v>9</v>
      </c>
      <c r="D194" s="418">
        <f t="shared" si="24"/>
        <v>3</v>
      </c>
      <c r="E194" s="419"/>
      <c r="F194" s="420"/>
      <c r="G194" s="419">
        <v>2</v>
      </c>
      <c r="H194" s="420">
        <v>1</v>
      </c>
      <c r="I194" s="419"/>
      <c r="J194" s="421"/>
      <c r="K194" s="419">
        <v>7</v>
      </c>
      <c r="L194" s="422">
        <v>2</v>
      </c>
      <c r="M194" s="423">
        <v>11</v>
      </c>
      <c r="N194" s="420">
        <v>1</v>
      </c>
      <c r="O194" s="424">
        <v>7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0</v>
      </c>
      <c r="C195" s="426">
        <f t="shared" si="24"/>
        <v>0</v>
      </c>
      <c r="D195" s="427">
        <f t="shared" si="24"/>
        <v>0</v>
      </c>
      <c r="E195" s="428"/>
      <c r="F195" s="429"/>
      <c r="G195" s="428"/>
      <c r="H195" s="429"/>
      <c r="I195" s="428"/>
      <c r="J195" s="430"/>
      <c r="K195" s="428"/>
      <c r="L195" s="431"/>
      <c r="M195" s="432"/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15503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64" workbookViewId="0">
      <selection activeCell="A15" sqref="A15:M15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1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",[9]NOMBRE!B6," - ","( ",[9]NOMBRE!C6,[9]NOMBRE!D6," )")</f>
        <v>MES: MAYO - ( 05 )</v>
      </c>
    </row>
    <row r="5" spans="1:91" ht="16.149999999999999" customHeight="1" x14ac:dyDescent="0.2">
      <c r="A5" s="1" t="str">
        <f>CONCATENATE("AÑO: ",[9]NOMBRE!B7)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5112</v>
      </c>
      <c r="C12" s="24">
        <f t="shared" ref="C12:D14" si="0">SUM(E12+G12+I12+K12+M12+O12+Q12+S12+U12+W12+Y12+AA12+AC12+AE12+AG12+AI12+AK12)</f>
        <v>2650</v>
      </c>
      <c r="D12" s="25">
        <f t="shared" si="0"/>
        <v>2462</v>
      </c>
      <c r="E12" s="26">
        <v>516</v>
      </c>
      <c r="F12" s="27">
        <v>408</v>
      </c>
      <c r="G12" s="26">
        <v>257</v>
      </c>
      <c r="H12" s="27">
        <v>243</v>
      </c>
      <c r="I12" s="26">
        <v>195</v>
      </c>
      <c r="J12" s="28">
        <v>205</v>
      </c>
      <c r="K12" s="26">
        <v>163</v>
      </c>
      <c r="L12" s="28">
        <v>184</v>
      </c>
      <c r="M12" s="26">
        <v>108</v>
      </c>
      <c r="N12" s="28">
        <v>120</v>
      </c>
      <c r="O12" s="26">
        <v>113</v>
      </c>
      <c r="P12" s="28">
        <v>102</v>
      </c>
      <c r="Q12" s="26">
        <v>130</v>
      </c>
      <c r="R12" s="28">
        <v>88</v>
      </c>
      <c r="S12" s="26">
        <v>86</v>
      </c>
      <c r="T12" s="28">
        <v>98</v>
      </c>
      <c r="U12" s="26">
        <v>122</v>
      </c>
      <c r="V12" s="28">
        <v>91</v>
      </c>
      <c r="W12" s="26">
        <v>96</v>
      </c>
      <c r="X12" s="28">
        <v>95</v>
      </c>
      <c r="Y12" s="26">
        <v>135</v>
      </c>
      <c r="Z12" s="28">
        <v>149</v>
      </c>
      <c r="AA12" s="26">
        <v>132</v>
      </c>
      <c r="AB12" s="28">
        <v>100</v>
      </c>
      <c r="AC12" s="26">
        <v>138</v>
      </c>
      <c r="AD12" s="28">
        <v>108</v>
      </c>
      <c r="AE12" s="26">
        <v>102</v>
      </c>
      <c r="AF12" s="28">
        <v>109</v>
      </c>
      <c r="AG12" s="29">
        <v>114</v>
      </c>
      <c r="AH12" s="30">
        <v>77</v>
      </c>
      <c r="AI12" s="26">
        <v>89</v>
      </c>
      <c r="AJ12" s="28">
        <v>110</v>
      </c>
      <c r="AK12" s="31">
        <v>154</v>
      </c>
      <c r="AL12" s="28">
        <v>175</v>
      </c>
      <c r="AM12" s="31">
        <v>4894</v>
      </c>
      <c r="AN12" s="26">
        <v>94</v>
      </c>
      <c r="AO12" s="32"/>
      <c r="AP12" s="32">
        <v>242</v>
      </c>
      <c r="AQ12" s="28">
        <v>419</v>
      </c>
      <c r="AR12" s="28">
        <v>168</v>
      </c>
      <c r="AS12" s="28">
        <v>5844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393</v>
      </c>
      <c r="C13" s="37">
        <f t="shared" si="0"/>
        <v>0</v>
      </c>
      <c r="D13" s="38">
        <f t="shared" si="0"/>
        <v>393</v>
      </c>
      <c r="E13" s="39"/>
      <c r="F13" s="40">
        <v>1</v>
      </c>
      <c r="G13" s="41"/>
      <c r="H13" s="42"/>
      <c r="I13" s="41"/>
      <c r="J13" s="40">
        <v>2</v>
      </c>
      <c r="K13" s="39"/>
      <c r="L13" s="40">
        <v>47</v>
      </c>
      <c r="M13" s="39"/>
      <c r="N13" s="40">
        <v>88</v>
      </c>
      <c r="O13" s="39"/>
      <c r="P13" s="40">
        <v>94</v>
      </c>
      <c r="Q13" s="39"/>
      <c r="R13" s="40">
        <v>69</v>
      </c>
      <c r="S13" s="39"/>
      <c r="T13" s="40">
        <v>48</v>
      </c>
      <c r="U13" s="39"/>
      <c r="V13" s="40">
        <v>14</v>
      </c>
      <c r="W13" s="39"/>
      <c r="X13" s="40">
        <v>14</v>
      </c>
      <c r="Y13" s="39"/>
      <c r="Z13" s="40">
        <v>8</v>
      </c>
      <c r="AA13" s="39"/>
      <c r="AB13" s="40">
        <v>2</v>
      </c>
      <c r="AC13" s="39"/>
      <c r="AD13" s="40">
        <v>2</v>
      </c>
      <c r="AE13" s="39"/>
      <c r="AF13" s="40">
        <v>1</v>
      </c>
      <c r="AG13" s="43"/>
      <c r="AH13" s="44">
        <v>3</v>
      </c>
      <c r="AI13" s="39"/>
      <c r="AJ13" s="40"/>
      <c r="AK13" s="45"/>
      <c r="AL13" s="40"/>
      <c r="AM13" s="45">
        <v>383</v>
      </c>
      <c r="AN13" s="39">
        <v>10</v>
      </c>
      <c r="AO13" s="46"/>
      <c r="AP13" s="46">
        <v>2</v>
      </c>
      <c r="AQ13" s="40">
        <v>23</v>
      </c>
      <c r="AR13" s="40">
        <v>2</v>
      </c>
      <c r="AS13" s="40">
        <v>650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205</v>
      </c>
      <c r="C14" s="49">
        <f t="shared" si="0"/>
        <v>0</v>
      </c>
      <c r="D14" s="50">
        <f t="shared" si="0"/>
        <v>205</v>
      </c>
      <c r="E14" s="51"/>
      <c r="F14" s="52"/>
      <c r="G14" s="51"/>
      <c r="H14" s="52"/>
      <c r="I14" s="51"/>
      <c r="J14" s="53"/>
      <c r="K14" s="51"/>
      <c r="L14" s="53">
        <v>21</v>
      </c>
      <c r="M14" s="51"/>
      <c r="N14" s="53">
        <v>39</v>
      </c>
      <c r="O14" s="51"/>
      <c r="P14" s="53">
        <v>33</v>
      </c>
      <c r="Q14" s="51"/>
      <c r="R14" s="53">
        <v>53</v>
      </c>
      <c r="S14" s="51"/>
      <c r="T14" s="53">
        <v>26</v>
      </c>
      <c r="U14" s="51"/>
      <c r="V14" s="53">
        <v>10</v>
      </c>
      <c r="W14" s="51"/>
      <c r="X14" s="53">
        <v>9</v>
      </c>
      <c r="Y14" s="51"/>
      <c r="Z14" s="53">
        <v>2</v>
      </c>
      <c r="AA14" s="51"/>
      <c r="AB14" s="53">
        <v>2</v>
      </c>
      <c r="AC14" s="51"/>
      <c r="AD14" s="53">
        <v>2</v>
      </c>
      <c r="AE14" s="51"/>
      <c r="AF14" s="53">
        <v>3</v>
      </c>
      <c r="AG14" s="54"/>
      <c r="AH14" s="55">
        <v>3</v>
      </c>
      <c r="AI14" s="51"/>
      <c r="AJ14" s="53">
        <v>2</v>
      </c>
      <c r="AK14" s="56"/>
      <c r="AL14" s="53"/>
      <c r="AM14" s="56">
        <v>198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32</v>
      </c>
      <c r="C57" s="92">
        <f t="shared" ref="C57:D62" si="9">SUM(E57+G57+I57+K57+M57+O57+Q57+S57+U57+W57+Y57+AA57+AC57+AE57+AG57+AI57+AK57)</f>
        <v>22</v>
      </c>
      <c r="D57" s="25">
        <f t="shared" si="9"/>
        <v>10</v>
      </c>
      <c r="E57" s="26"/>
      <c r="F57" s="27"/>
      <c r="G57" s="26"/>
      <c r="H57" s="28">
        <v>1</v>
      </c>
      <c r="I57" s="26"/>
      <c r="J57" s="28"/>
      <c r="K57" s="26">
        <v>1</v>
      </c>
      <c r="L57" s="28"/>
      <c r="M57" s="26">
        <v>1</v>
      </c>
      <c r="N57" s="28">
        <v>2</v>
      </c>
      <c r="O57" s="26">
        <v>1</v>
      </c>
      <c r="P57" s="28">
        <v>1</v>
      </c>
      <c r="Q57" s="26">
        <v>3</v>
      </c>
      <c r="R57" s="28"/>
      <c r="S57" s="26"/>
      <c r="T57" s="28"/>
      <c r="U57" s="26">
        <v>2</v>
      </c>
      <c r="V57" s="30"/>
      <c r="W57" s="26">
        <v>2</v>
      </c>
      <c r="X57" s="28"/>
      <c r="Y57" s="26">
        <v>2</v>
      </c>
      <c r="Z57" s="28"/>
      <c r="AA57" s="26">
        <v>2</v>
      </c>
      <c r="AB57" s="28">
        <v>2</v>
      </c>
      <c r="AC57" s="26">
        <v>1</v>
      </c>
      <c r="AD57" s="28">
        <v>1</v>
      </c>
      <c r="AE57" s="26">
        <v>1</v>
      </c>
      <c r="AF57" s="28"/>
      <c r="AG57" s="26">
        <v>3</v>
      </c>
      <c r="AH57" s="28">
        <v>2</v>
      </c>
      <c r="AI57" s="26">
        <v>1</v>
      </c>
      <c r="AJ57" s="28"/>
      <c r="AK57" s="93">
        <v>2</v>
      </c>
      <c r="AL57" s="28">
        <v>1</v>
      </c>
      <c r="AM57" s="109"/>
      <c r="AN57" s="110">
        <v>32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532</v>
      </c>
      <c r="C58" s="69">
        <f t="shared" si="9"/>
        <v>294</v>
      </c>
      <c r="D58" s="77">
        <f t="shared" si="9"/>
        <v>238</v>
      </c>
      <c r="E58" s="39">
        <v>42</v>
      </c>
      <c r="F58" s="78">
        <v>30</v>
      </c>
      <c r="G58" s="39">
        <v>5</v>
      </c>
      <c r="H58" s="40">
        <v>7</v>
      </c>
      <c r="I58" s="39">
        <v>7</v>
      </c>
      <c r="J58" s="40">
        <v>10</v>
      </c>
      <c r="K58" s="39">
        <v>6</v>
      </c>
      <c r="L58" s="40">
        <v>11</v>
      </c>
      <c r="M58" s="39">
        <v>17</v>
      </c>
      <c r="N58" s="40">
        <v>10</v>
      </c>
      <c r="O58" s="39">
        <v>16</v>
      </c>
      <c r="P58" s="40">
        <v>13</v>
      </c>
      <c r="Q58" s="39">
        <v>13</v>
      </c>
      <c r="R58" s="40">
        <v>7</v>
      </c>
      <c r="S58" s="39">
        <v>11</v>
      </c>
      <c r="T58" s="40">
        <v>5</v>
      </c>
      <c r="U58" s="39">
        <v>17</v>
      </c>
      <c r="V58" s="44">
        <v>13</v>
      </c>
      <c r="W58" s="39">
        <v>8</v>
      </c>
      <c r="X58" s="40">
        <v>9</v>
      </c>
      <c r="Y58" s="39">
        <v>20</v>
      </c>
      <c r="Z58" s="40">
        <v>12</v>
      </c>
      <c r="AA58" s="39">
        <v>21</v>
      </c>
      <c r="AB58" s="40">
        <v>10</v>
      </c>
      <c r="AC58" s="39">
        <v>23</v>
      </c>
      <c r="AD58" s="40">
        <v>13</v>
      </c>
      <c r="AE58" s="39">
        <v>17</v>
      </c>
      <c r="AF58" s="40">
        <v>11</v>
      </c>
      <c r="AG58" s="39">
        <v>19</v>
      </c>
      <c r="AH58" s="40">
        <v>13</v>
      </c>
      <c r="AI58" s="39">
        <v>20</v>
      </c>
      <c r="AJ58" s="40">
        <v>20</v>
      </c>
      <c r="AK58" s="79">
        <v>32</v>
      </c>
      <c r="AL58" s="40">
        <v>44</v>
      </c>
      <c r="AM58" s="113"/>
      <c r="AN58" s="114">
        <v>532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3061</v>
      </c>
      <c r="C59" s="69">
        <f t="shared" si="9"/>
        <v>1642</v>
      </c>
      <c r="D59" s="77">
        <f t="shared" si="9"/>
        <v>1419</v>
      </c>
      <c r="E59" s="39">
        <v>354</v>
      </c>
      <c r="F59" s="78">
        <v>278</v>
      </c>
      <c r="G59" s="39">
        <v>151</v>
      </c>
      <c r="H59" s="40">
        <v>124</v>
      </c>
      <c r="I59" s="39">
        <v>96</v>
      </c>
      <c r="J59" s="40">
        <v>100</v>
      </c>
      <c r="K59" s="39">
        <v>96</v>
      </c>
      <c r="L59" s="40">
        <v>76</v>
      </c>
      <c r="M59" s="39">
        <v>59</v>
      </c>
      <c r="N59" s="40">
        <v>60</v>
      </c>
      <c r="O59" s="39">
        <v>66</v>
      </c>
      <c r="P59" s="40">
        <v>49</v>
      </c>
      <c r="Q59" s="39">
        <v>67</v>
      </c>
      <c r="R59" s="40">
        <v>45</v>
      </c>
      <c r="S59" s="39">
        <v>48</v>
      </c>
      <c r="T59" s="40">
        <v>56</v>
      </c>
      <c r="U59" s="39">
        <v>80</v>
      </c>
      <c r="V59" s="44">
        <v>38</v>
      </c>
      <c r="W59" s="39">
        <v>61</v>
      </c>
      <c r="X59" s="40">
        <v>54</v>
      </c>
      <c r="Y59" s="39">
        <v>81</v>
      </c>
      <c r="Z59" s="40">
        <v>88</v>
      </c>
      <c r="AA59" s="39">
        <v>75</v>
      </c>
      <c r="AB59" s="40">
        <v>54</v>
      </c>
      <c r="AC59" s="39">
        <v>100</v>
      </c>
      <c r="AD59" s="40">
        <v>70</v>
      </c>
      <c r="AE59" s="39">
        <v>66</v>
      </c>
      <c r="AF59" s="40">
        <v>74</v>
      </c>
      <c r="AG59" s="39">
        <v>77</v>
      </c>
      <c r="AH59" s="40">
        <v>49</v>
      </c>
      <c r="AI59" s="39">
        <v>53</v>
      </c>
      <c r="AJ59" s="40">
        <v>81</v>
      </c>
      <c r="AK59" s="79">
        <v>112</v>
      </c>
      <c r="AL59" s="40">
        <v>123</v>
      </c>
      <c r="AM59" s="113"/>
      <c r="AN59" s="114">
        <v>3061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1370</v>
      </c>
      <c r="C60" s="69">
        <f t="shared" si="9"/>
        <v>633</v>
      </c>
      <c r="D60" s="77">
        <f t="shared" si="9"/>
        <v>737</v>
      </c>
      <c r="E60" s="39">
        <v>111</v>
      </c>
      <c r="F60" s="78">
        <v>96</v>
      </c>
      <c r="G60" s="39">
        <v>95</v>
      </c>
      <c r="H60" s="40">
        <v>106</v>
      </c>
      <c r="I60" s="39">
        <v>90</v>
      </c>
      <c r="J60" s="40">
        <v>91</v>
      </c>
      <c r="K60" s="39">
        <v>53</v>
      </c>
      <c r="L60" s="40">
        <v>83</v>
      </c>
      <c r="M60" s="39">
        <v>28</v>
      </c>
      <c r="N60" s="40">
        <v>44</v>
      </c>
      <c r="O60" s="39">
        <v>28</v>
      </c>
      <c r="P60" s="40">
        <v>33</v>
      </c>
      <c r="Q60" s="39">
        <v>38</v>
      </c>
      <c r="R60" s="40">
        <v>33</v>
      </c>
      <c r="S60" s="39">
        <v>24</v>
      </c>
      <c r="T60" s="40">
        <v>33</v>
      </c>
      <c r="U60" s="39">
        <v>20</v>
      </c>
      <c r="V60" s="44">
        <v>36</v>
      </c>
      <c r="W60" s="39">
        <v>21</v>
      </c>
      <c r="X60" s="40">
        <v>30</v>
      </c>
      <c r="Y60" s="39">
        <v>31</v>
      </c>
      <c r="Z60" s="40">
        <v>44</v>
      </c>
      <c r="AA60" s="39">
        <v>30</v>
      </c>
      <c r="AB60" s="40">
        <v>34</v>
      </c>
      <c r="AC60" s="39">
        <v>13</v>
      </c>
      <c r="AD60" s="40">
        <v>24</v>
      </c>
      <c r="AE60" s="39">
        <v>17</v>
      </c>
      <c r="AF60" s="40">
        <v>22</v>
      </c>
      <c r="AG60" s="39">
        <v>13</v>
      </c>
      <c r="AH60" s="40">
        <v>12</v>
      </c>
      <c r="AI60" s="39">
        <v>14</v>
      </c>
      <c r="AJ60" s="40">
        <v>9</v>
      </c>
      <c r="AK60" s="79">
        <v>7</v>
      </c>
      <c r="AL60" s="40">
        <v>7</v>
      </c>
      <c r="AM60" s="113"/>
      <c r="AN60" s="114">
        <v>1370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117</v>
      </c>
      <c r="C61" s="117">
        <f t="shared" si="9"/>
        <v>59</v>
      </c>
      <c r="D61" s="118">
        <f t="shared" si="9"/>
        <v>58</v>
      </c>
      <c r="E61" s="119">
        <v>9</v>
      </c>
      <c r="F61" s="120">
        <v>4</v>
      </c>
      <c r="G61" s="119">
        <v>6</v>
      </c>
      <c r="H61" s="121">
        <v>5</v>
      </c>
      <c r="I61" s="119">
        <v>2</v>
      </c>
      <c r="J61" s="121">
        <v>4</v>
      </c>
      <c r="K61" s="119">
        <v>7</v>
      </c>
      <c r="L61" s="121">
        <v>14</v>
      </c>
      <c r="M61" s="119">
        <v>3</v>
      </c>
      <c r="N61" s="121">
        <v>4</v>
      </c>
      <c r="O61" s="119">
        <v>2</v>
      </c>
      <c r="P61" s="121">
        <v>6</v>
      </c>
      <c r="Q61" s="119">
        <v>9</v>
      </c>
      <c r="R61" s="121">
        <v>3</v>
      </c>
      <c r="S61" s="119">
        <v>3</v>
      </c>
      <c r="T61" s="121">
        <v>4</v>
      </c>
      <c r="U61" s="119">
        <v>3</v>
      </c>
      <c r="V61" s="122">
        <v>4</v>
      </c>
      <c r="W61" s="119">
        <v>4</v>
      </c>
      <c r="X61" s="121">
        <v>2</v>
      </c>
      <c r="Y61" s="119">
        <v>1</v>
      </c>
      <c r="Z61" s="121">
        <v>5</v>
      </c>
      <c r="AA61" s="119">
        <v>4</v>
      </c>
      <c r="AB61" s="121"/>
      <c r="AC61" s="119">
        <v>1</v>
      </c>
      <c r="AD61" s="121"/>
      <c r="AE61" s="119">
        <v>1</v>
      </c>
      <c r="AF61" s="121">
        <v>2</v>
      </c>
      <c r="AG61" s="119">
        <v>2</v>
      </c>
      <c r="AH61" s="121">
        <v>1</v>
      </c>
      <c r="AI61" s="119">
        <v>1</v>
      </c>
      <c r="AJ61" s="121"/>
      <c r="AK61" s="123">
        <v>1</v>
      </c>
      <c r="AL61" s="121"/>
      <c r="AM61" s="124"/>
      <c r="AN61" s="125">
        <v>117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5112</v>
      </c>
      <c r="C63" s="128">
        <f t="shared" si="10"/>
        <v>2650</v>
      </c>
      <c r="D63" s="129">
        <f t="shared" si="10"/>
        <v>2462</v>
      </c>
      <c r="E63" s="130">
        <f t="shared" si="10"/>
        <v>516</v>
      </c>
      <c r="F63" s="131">
        <f t="shared" si="10"/>
        <v>408</v>
      </c>
      <c r="G63" s="130">
        <f t="shared" si="10"/>
        <v>257</v>
      </c>
      <c r="H63" s="132">
        <f t="shared" si="10"/>
        <v>243</v>
      </c>
      <c r="I63" s="130">
        <f t="shared" si="10"/>
        <v>195</v>
      </c>
      <c r="J63" s="132">
        <f t="shared" si="10"/>
        <v>205</v>
      </c>
      <c r="K63" s="130">
        <f t="shared" si="10"/>
        <v>163</v>
      </c>
      <c r="L63" s="132">
        <f t="shared" si="10"/>
        <v>184</v>
      </c>
      <c r="M63" s="130">
        <f t="shared" si="10"/>
        <v>108</v>
      </c>
      <c r="N63" s="132">
        <f t="shared" si="10"/>
        <v>120</v>
      </c>
      <c r="O63" s="130">
        <f t="shared" si="10"/>
        <v>113</v>
      </c>
      <c r="P63" s="132">
        <f t="shared" si="10"/>
        <v>102</v>
      </c>
      <c r="Q63" s="130">
        <f t="shared" si="10"/>
        <v>130</v>
      </c>
      <c r="R63" s="132">
        <f t="shared" si="10"/>
        <v>88</v>
      </c>
      <c r="S63" s="130">
        <f t="shared" si="10"/>
        <v>86</v>
      </c>
      <c r="T63" s="132">
        <f t="shared" si="10"/>
        <v>98</v>
      </c>
      <c r="U63" s="133">
        <f t="shared" si="10"/>
        <v>122</v>
      </c>
      <c r="V63" s="134">
        <f t="shared" si="10"/>
        <v>91</v>
      </c>
      <c r="W63" s="130">
        <f t="shared" si="10"/>
        <v>96</v>
      </c>
      <c r="X63" s="132">
        <f t="shared" si="10"/>
        <v>95</v>
      </c>
      <c r="Y63" s="130">
        <f t="shared" si="10"/>
        <v>135</v>
      </c>
      <c r="Z63" s="132">
        <f t="shared" si="10"/>
        <v>149</v>
      </c>
      <c r="AA63" s="130">
        <f t="shared" si="10"/>
        <v>132</v>
      </c>
      <c r="AB63" s="132">
        <f t="shared" si="10"/>
        <v>100</v>
      </c>
      <c r="AC63" s="130">
        <f t="shared" si="10"/>
        <v>138</v>
      </c>
      <c r="AD63" s="132">
        <f t="shared" si="10"/>
        <v>108</v>
      </c>
      <c r="AE63" s="130">
        <f t="shared" si="10"/>
        <v>102</v>
      </c>
      <c r="AF63" s="132">
        <f t="shared" si="10"/>
        <v>109</v>
      </c>
      <c r="AG63" s="130">
        <f t="shared" si="10"/>
        <v>114</v>
      </c>
      <c r="AH63" s="132">
        <f t="shared" si="10"/>
        <v>77</v>
      </c>
      <c r="AI63" s="130">
        <f t="shared" si="10"/>
        <v>89</v>
      </c>
      <c r="AJ63" s="132">
        <f t="shared" si="10"/>
        <v>110</v>
      </c>
      <c r="AK63" s="135">
        <f t="shared" si="10"/>
        <v>154</v>
      </c>
      <c r="AL63" s="132">
        <f t="shared" si="10"/>
        <v>175</v>
      </c>
      <c r="AM63" s="136">
        <f>SUM(AM57:AM61)</f>
        <v>0</v>
      </c>
      <c r="AN63" s="137">
        <f>SUM(AN57:AN61)</f>
        <v>5112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302</v>
      </c>
      <c r="C69" s="80">
        <v>302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536</v>
      </c>
      <c r="C72" s="80">
        <v>536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11</v>
      </c>
      <c r="C73" s="80"/>
      <c r="D73" s="80">
        <v>11</v>
      </c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686</v>
      </c>
      <c r="C78" s="80">
        <v>686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587</v>
      </c>
      <c r="C80" s="80">
        <v>587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2122</v>
      </c>
      <c r="C85" s="152">
        <f>SUM(C66:C84)</f>
        <v>2111</v>
      </c>
      <c r="D85" s="152">
        <f>SUM(D66:D84)</f>
        <v>11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905</v>
      </c>
      <c r="D90" s="92">
        <f t="shared" si="12"/>
        <v>372</v>
      </c>
      <c r="E90" s="25">
        <f t="shared" si="12"/>
        <v>533</v>
      </c>
      <c r="F90" s="127">
        <f t="shared" si="12"/>
        <v>28</v>
      </c>
      <c r="G90" s="155">
        <f t="shared" si="12"/>
        <v>25</v>
      </c>
      <c r="H90" s="127">
        <f t="shared" si="12"/>
        <v>17</v>
      </c>
      <c r="I90" s="155">
        <f t="shared" si="12"/>
        <v>10</v>
      </c>
      <c r="J90" s="127">
        <f t="shared" si="12"/>
        <v>19</v>
      </c>
      <c r="K90" s="155">
        <f t="shared" si="12"/>
        <v>5</v>
      </c>
      <c r="L90" s="127">
        <f t="shared" si="12"/>
        <v>11</v>
      </c>
      <c r="M90" s="155">
        <f t="shared" si="12"/>
        <v>34</v>
      </c>
      <c r="N90" s="127">
        <f t="shared" si="12"/>
        <v>8</v>
      </c>
      <c r="O90" s="155">
        <f t="shared" si="12"/>
        <v>42</v>
      </c>
      <c r="P90" s="127">
        <f t="shared" si="12"/>
        <v>10</v>
      </c>
      <c r="Q90" s="155">
        <f t="shared" si="12"/>
        <v>51</v>
      </c>
      <c r="R90" s="127">
        <f t="shared" si="12"/>
        <v>16</v>
      </c>
      <c r="S90" s="155">
        <f t="shared" si="12"/>
        <v>77</v>
      </c>
      <c r="T90" s="127">
        <f t="shared" si="12"/>
        <v>5</v>
      </c>
      <c r="U90" s="155">
        <f t="shared" si="12"/>
        <v>37</v>
      </c>
      <c r="V90" s="127">
        <f t="shared" si="12"/>
        <v>11</v>
      </c>
      <c r="W90" s="155">
        <f t="shared" si="12"/>
        <v>20</v>
      </c>
      <c r="X90" s="127">
        <f t="shared" si="12"/>
        <v>15</v>
      </c>
      <c r="Y90" s="155">
        <f t="shared" si="12"/>
        <v>20</v>
      </c>
      <c r="Z90" s="127">
        <f t="shared" si="12"/>
        <v>21</v>
      </c>
      <c r="AA90" s="155">
        <f t="shared" si="12"/>
        <v>22</v>
      </c>
      <c r="AB90" s="127">
        <f t="shared" si="12"/>
        <v>23</v>
      </c>
      <c r="AC90" s="155">
        <f t="shared" si="12"/>
        <v>18</v>
      </c>
      <c r="AD90" s="127">
        <f t="shared" si="12"/>
        <v>37</v>
      </c>
      <c r="AE90" s="155">
        <f t="shared" si="12"/>
        <v>26</v>
      </c>
      <c r="AF90" s="127">
        <f t="shared" si="12"/>
        <v>31</v>
      </c>
      <c r="AG90" s="155">
        <f t="shared" si="12"/>
        <v>29</v>
      </c>
      <c r="AH90" s="127">
        <f t="shared" si="12"/>
        <v>38</v>
      </c>
      <c r="AI90" s="155">
        <f t="shared" si="12"/>
        <v>35</v>
      </c>
      <c r="AJ90" s="127">
        <f t="shared" si="12"/>
        <v>19</v>
      </c>
      <c r="AK90" s="155">
        <f t="shared" si="12"/>
        <v>21</v>
      </c>
      <c r="AL90" s="127">
        <f t="shared" si="12"/>
        <v>63</v>
      </c>
      <c r="AM90" s="155">
        <f t="shared" si="12"/>
        <v>61</v>
      </c>
      <c r="AN90" s="156">
        <f t="shared" si="12"/>
        <v>861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816</v>
      </c>
      <c r="D91" s="92">
        <f t="shared" ref="D91:E97" si="14">SUM(F91+H91+J91+L91+N91+P91+R91+T91+V91+X91+Z91+AB91+AD91+AF91+AH91+AJ91+AL91)</f>
        <v>324</v>
      </c>
      <c r="E91" s="25">
        <f t="shared" si="14"/>
        <v>492</v>
      </c>
      <c r="F91" s="159">
        <v>27</v>
      </c>
      <c r="G91" s="160">
        <v>23</v>
      </c>
      <c r="H91" s="161">
        <v>16</v>
      </c>
      <c r="I91" s="162">
        <v>10</v>
      </c>
      <c r="J91" s="161">
        <v>19</v>
      </c>
      <c r="K91" s="162">
        <v>4</v>
      </c>
      <c r="L91" s="159">
        <v>10</v>
      </c>
      <c r="M91" s="160">
        <v>32</v>
      </c>
      <c r="N91" s="161">
        <v>7</v>
      </c>
      <c r="O91" s="162">
        <v>41</v>
      </c>
      <c r="P91" s="161">
        <v>9</v>
      </c>
      <c r="Q91" s="162">
        <v>47</v>
      </c>
      <c r="R91" s="161">
        <v>15</v>
      </c>
      <c r="S91" s="162">
        <v>75</v>
      </c>
      <c r="T91" s="161">
        <v>2</v>
      </c>
      <c r="U91" s="162">
        <v>36</v>
      </c>
      <c r="V91" s="161">
        <v>9</v>
      </c>
      <c r="W91" s="162">
        <v>18</v>
      </c>
      <c r="X91" s="161">
        <v>12</v>
      </c>
      <c r="Y91" s="162">
        <v>18</v>
      </c>
      <c r="Z91" s="161">
        <v>18</v>
      </c>
      <c r="AA91" s="161">
        <v>19</v>
      </c>
      <c r="AB91" s="161">
        <v>18</v>
      </c>
      <c r="AC91" s="162">
        <v>16</v>
      </c>
      <c r="AD91" s="161">
        <v>28</v>
      </c>
      <c r="AE91" s="162">
        <v>24</v>
      </c>
      <c r="AF91" s="161">
        <v>29</v>
      </c>
      <c r="AG91" s="162">
        <v>25</v>
      </c>
      <c r="AH91" s="161">
        <v>32</v>
      </c>
      <c r="AI91" s="162">
        <v>33</v>
      </c>
      <c r="AJ91" s="161">
        <v>18</v>
      </c>
      <c r="AK91" s="162">
        <v>18</v>
      </c>
      <c r="AL91" s="161">
        <v>55</v>
      </c>
      <c r="AM91" s="162">
        <v>53</v>
      </c>
      <c r="AN91" s="163">
        <v>776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5</v>
      </c>
      <c r="D92" s="37">
        <f t="shared" si="14"/>
        <v>4</v>
      </c>
      <c r="E92" s="165">
        <f t="shared" si="14"/>
        <v>1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/>
      <c r="P92" s="169"/>
      <c r="Q92" s="171"/>
      <c r="R92" s="172"/>
      <c r="S92" s="170">
        <v>1</v>
      </c>
      <c r="T92" s="169"/>
      <c r="U92" s="171"/>
      <c r="V92" s="172"/>
      <c r="W92" s="170"/>
      <c r="X92" s="169"/>
      <c r="Y92" s="170"/>
      <c r="Z92" s="172"/>
      <c r="AA92" s="171"/>
      <c r="AB92" s="172"/>
      <c r="AC92" s="170"/>
      <c r="AD92" s="169">
        <v>1</v>
      </c>
      <c r="AE92" s="171"/>
      <c r="AF92" s="172"/>
      <c r="AG92" s="170"/>
      <c r="AH92" s="169">
        <v>1</v>
      </c>
      <c r="AI92" s="171"/>
      <c r="AJ92" s="172"/>
      <c r="AK92" s="170"/>
      <c r="AL92" s="169">
        <v>2</v>
      </c>
      <c r="AM92" s="170"/>
      <c r="AN92" s="173">
        <v>5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0</v>
      </c>
      <c r="D93" s="176">
        <f t="shared" si="14"/>
        <v>0</v>
      </c>
      <c r="E93" s="177">
        <f t="shared" si="14"/>
        <v>0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/>
      <c r="AF93" s="184"/>
      <c r="AG93" s="182"/>
      <c r="AH93" s="181"/>
      <c r="AI93" s="183"/>
      <c r="AJ93" s="184"/>
      <c r="AK93" s="182"/>
      <c r="AL93" s="181"/>
      <c r="AM93" s="182"/>
      <c r="AN93" s="185"/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 t="str">
        <f t="shared" si="17"/>
        <v/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8</v>
      </c>
      <c r="D94" s="187">
        <f t="shared" si="14"/>
        <v>4</v>
      </c>
      <c r="E94" s="188">
        <f t="shared" si="14"/>
        <v>4</v>
      </c>
      <c r="F94" s="189"/>
      <c r="G94" s="190">
        <v>1</v>
      </c>
      <c r="H94" s="191"/>
      <c r="I94" s="192"/>
      <c r="J94" s="193"/>
      <c r="K94" s="190">
        <v>1</v>
      </c>
      <c r="L94" s="191"/>
      <c r="M94" s="194">
        <v>1</v>
      </c>
      <c r="N94" s="193"/>
      <c r="O94" s="190"/>
      <c r="P94" s="192"/>
      <c r="Q94" s="194"/>
      <c r="R94" s="195"/>
      <c r="S94" s="190">
        <v>1</v>
      </c>
      <c r="T94" s="192"/>
      <c r="U94" s="194"/>
      <c r="V94" s="195"/>
      <c r="W94" s="190"/>
      <c r="X94" s="192"/>
      <c r="Y94" s="190"/>
      <c r="Z94" s="195"/>
      <c r="AA94" s="194"/>
      <c r="AB94" s="195"/>
      <c r="AC94" s="190"/>
      <c r="AD94" s="192">
        <v>2</v>
      </c>
      <c r="AE94" s="194"/>
      <c r="AF94" s="195"/>
      <c r="AG94" s="190"/>
      <c r="AH94" s="192">
        <v>2</v>
      </c>
      <c r="AI94" s="194"/>
      <c r="AJ94" s="195"/>
      <c r="AK94" s="190"/>
      <c r="AL94" s="192"/>
      <c r="AM94" s="190"/>
      <c r="AN94" s="196">
        <v>8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23</v>
      </c>
      <c r="D95" s="69">
        <f t="shared" si="14"/>
        <v>17</v>
      </c>
      <c r="E95" s="197">
        <f t="shared" si="14"/>
        <v>6</v>
      </c>
      <c r="F95" s="198">
        <v>1</v>
      </c>
      <c r="G95" s="199"/>
      <c r="H95" s="200">
        <v>1</v>
      </c>
      <c r="I95" s="201"/>
      <c r="J95" s="189"/>
      <c r="K95" s="202"/>
      <c r="L95" s="200"/>
      <c r="M95" s="203"/>
      <c r="N95" s="189">
        <v>1</v>
      </c>
      <c r="O95" s="202"/>
      <c r="P95" s="201"/>
      <c r="Q95" s="203"/>
      <c r="R95" s="204"/>
      <c r="S95" s="202"/>
      <c r="T95" s="201">
        <v>1</v>
      </c>
      <c r="U95" s="203"/>
      <c r="V95" s="204">
        <v>1</v>
      </c>
      <c r="W95" s="202"/>
      <c r="X95" s="201">
        <v>1</v>
      </c>
      <c r="Y95" s="202">
        <v>1</v>
      </c>
      <c r="Z95" s="204">
        <v>1</v>
      </c>
      <c r="AA95" s="203"/>
      <c r="AB95" s="204">
        <v>1</v>
      </c>
      <c r="AC95" s="202">
        <v>1</v>
      </c>
      <c r="AD95" s="201">
        <v>3</v>
      </c>
      <c r="AE95" s="203">
        <v>1</v>
      </c>
      <c r="AF95" s="204">
        <v>1</v>
      </c>
      <c r="AG95" s="202"/>
      <c r="AH95" s="201">
        <v>1</v>
      </c>
      <c r="AI95" s="203">
        <v>1</v>
      </c>
      <c r="AJ95" s="204">
        <v>1</v>
      </c>
      <c r="AK95" s="202">
        <v>1</v>
      </c>
      <c r="AL95" s="201">
        <v>3</v>
      </c>
      <c r="AM95" s="202">
        <v>1</v>
      </c>
      <c r="AN95" s="205">
        <v>22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50</v>
      </c>
      <c r="D96" s="37">
        <f t="shared" si="14"/>
        <v>21</v>
      </c>
      <c r="E96" s="206">
        <f t="shared" si="14"/>
        <v>29</v>
      </c>
      <c r="F96" s="166"/>
      <c r="G96" s="167"/>
      <c r="H96" s="168"/>
      <c r="I96" s="169"/>
      <c r="J96" s="166"/>
      <c r="K96" s="170"/>
      <c r="L96" s="168">
        <v>1</v>
      </c>
      <c r="M96" s="171">
        <v>1</v>
      </c>
      <c r="N96" s="166"/>
      <c r="O96" s="170">
        <v>1</v>
      </c>
      <c r="P96" s="169"/>
      <c r="Q96" s="171">
        <v>4</v>
      </c>
      <c r="R96" s="172"/>
      <c r="S96" s="170"/>
      <c r="T96" s="169">
        <v>2</v>
      </c>
      <c r="U96" s="171">
        <v>1</v>
      </c>
      <c r="V96" s="172">
        <v>1</v>
      </c>
      <c r="W96" s="170">
        <v>2</v>
      </c>
      <c r="X96" s="169">
        <v>2</v>
      </c>
      <c r="Y96" s="170">
        <v>1</v>
      </c>
      <c r="Z96" s="172">
        <v>2</v>
      </c>
      <c r="AA96" s="171">
        <v>3</v>
      </c>
      <c r="AB96" s="172">
        <v>4</v>
      </c>
      <c r="AC96" s="170">
        <v>1</v>
      </c>
      <c r="AD96" s="169">
        <v>3</v>
      </c>
      <c r="AE96" s="171">
        <v>1</v>
      </c>
      <c r="AF96" s="172">
        <v>1</v>
      </c>
      <c r="AG96" s="170">
        <v>4</v>
      </c>
      <c r="AH96" s="169">
        <v>2</v>
      </c>
      <c r="AI96" s="171">
        <v>1</v>
      </c>
      <c r="AJ96" s="172"/>
      <c r="AK96" s="170">
        <v>2</v>
      </c>
      <c r="AL96" s="169">
        <v>3</v>
      </c>
      <c r="AM96" s="170">
        <v>7</v>
      </c>
      <c r="AN96" s="173">
        <v>47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3</v>
      </c>
      <c r="D97" s="83">
        <f t="shared" si="14"/>
        <v>2</v>
      </c>
      <c r="E97" s="207">
        <f t="shared" si="14"/>
        <v>1</v>
      </c>
      <c r="F97" s="208"/>
      <c r="G97" s="209">
        <v>1</v>
      </c>
      <c r="H97" s="210"/>
      <c r="I97" s="211"/>
      <c r="J97" s="208"/>
      <c r="K97" s="212"/>
      <c r="L97" s="210"/>
      <c r="M97" s="213"/>
      <c r="N97" s="208"/>
      <c r="O97" s="212"/>
      <c r="P97" s="211">
        <v>1</v>
      </c>
      <c r="Q97" s="213"/>
      <c r="R97" s="214">
        <v>1</v>
      </c>
      <c r="S97" s="212"/>
      <c r="T97" s="211"/>
      <c r="U97" s="213"/>
      <c r="V97" s="214"/>
      <c r="W97" s="212"/>
      <c r="X97" s="211"/>
      <c r="Y97" s="212"/>
      <c r="Z97" s="214"/>
      <c r="AA97" s="213"/>
      <c r="AB97" s="214"/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3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6</v>
      </c>
      <c r="D108" s="69">
        <f t="shared" si="18"/>
        <v>4</v>
      </c>
      <c r="E108" s="77">
        <f t="shared" si="18"/>
        <v>2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/>
      <c r="AA108" s="241"/>
      <c r="AB108" s="240"/>
      <c r="AC108" s="241"/>
      <c r="AD108" s="242"/>
      <c r="AE108" s="243"/>
      <c r="AF108" s="240"/>
      <c r="AG108" s="241"/>
      <c r="AH108" s="242">
        <v>1</v>
      </c>
      <c r="AI108" s="243">
        <v>1</v>
      </c>
      <c r="AJ108" s="240">
        <v>1</v>
      </c>
      <c r="AK108" s="241"/>
      <c r="AL108" s="242">
        <v>2</v>
      </c>
      <c r="AM108" s="241">
        <v>1</v>
      </c>
      <c r="AN108" s="244">
        <v>6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2</v>
      </c>
      <c r="D109" s="83">
        <f t="shared" si="18"/>
        <v>0</v>
      </c>
      <c r="E109" s="50">
        <f t="shared" si="18"/>
        <v>2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>
        <v>1</v>
      </c>
      <c r="AD109" s="247"/>
      <c r="AE109" s="248">
        <v>1</v>
      </c>
      <c r="AF109" s="245"/>
      <c r="AG109" s="246"/>
      <c r="AH109" s="247"/>
      <c r="AI109" s="248"/>
      <c r="AJ109" s="245"/>
      <c r="AK109" s="246"/>
      <c r="AL109" s="247"/>
      <c r="AM109" s="246"/>
      <c r="AN109" s="249">
        <v>2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0</v>
      </c>
      <c r="D113" s="92">
        <f>SUM(F113+H113+J113+L113+N113+P113+R113+T113+V113)</f>
        <v>0</v>
      </c>
      <c r="E113" s="25">
        <f>SUM(G113+I113+K113+M113+O113+Q113+S113+U113+W113)</f>
        <v>0</v>
      </c>
      <c r="F113" s="160"/>
      <c r="G113" s="260"/>
      <c r="H113" s="159"/>
      <c r="I113" s="162"/>
      <c r="J113" s="160"/>
      <c r="K113" s="260"/>
      <c r="L113" s="159"/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/>
      <c r="Y113" s="262"/>
      <c r="Z113" s="159"/>
      <c r="AA113" s="263"/>
      <c r="AB113" s="264"/>
      <c r="AC113" s="261"/>
      <c r="AD113" s="265"/>
      <c r="AE113" s="262"/>
      <c r="AF113" s="163"/>
      <c r="AG113" s="163"/>
      <c r="AH113" s="163"/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77</v>
      </c>
      <c r="D114" s="267">
        <f>SUM(F114+H114+J114+L114+N114+P114+R114+T114+V114)</f>
        <v>49</v>
      </c>
      <c r="E114" s="268">
        <f>SUM(G114+I114+K114+M114+O114+Q114+S114+U114+W114)</f>
        <v>28</v>
      </c>
      <c r="F114" s="269"/>
      <c r="G114" s="270"/>
      <c r="H114" s="271">
        <v>3</v>
      </c>
      <c r="I114" s="272">
        <v>5</v>
      </c>
      <c r="J114" s="269">
        <v>9</v>
      </c>
      <c r="K114" s="270">
        <v>5</v>
      </c>
      <c r="L114" s="271">
        <v>11</v>
      </c>
      <c r="M114" s="272">
        <v>3</v>
      </c>
      <c r="N114" s="269">
        <v>9</v>
      </c>
      <c r="O114" s="270">
        <v>7</v>
      </c>
      <c r="P114" s="271">
        <v>9</v>
      </c>
      <c r="Q114" s="272">
        <v>7</v>
      </c>
      <c r="R114" s="269">
        <v>4</v>
      </c>
      <c r="S114" s="270">
        <v>1</v>
      </c>
      <c r="T114" s="271">
        <v>1</v>
      </c>
      <c r="U114" s="272"/>
      <c r="V114" s="269">
        <v>3</v>
      </c>
      <c r="W114" s="273"/>
      <c r="X114" s="274">
        <v>1</v>
      </c>
      <c r="Y114" s="275"/>
      <c r="Z114" s="276"/>
      <c r="AA114" s="277">
        <v>35</v>
      </c>
      <c r="AB114" s="277">
        <v>42</v>
      </c>
      <c r="AC114" s="274">
        <v>28</v>
      </c>
      <c r="AD114" s="278">
        <v>49</v>
      </c>
      <c r="AE114" s="279">
        <v>16</v>
      </c>
      <c r="AF114" s="280"/>
      <c r="AG114" s="280">
        <v>44</v>
      </c>
      <c r="AH114" s="280">
        <v>8</v>
      </c>
      <c r="AI114" s="280">
        <v>9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1</v>
      </c>
      <c r="D118" s="284"/>
      <c r="E118" s="284"/>
      <c r="F118" s="32"/>
      <c r="G118" s="32"/>
      <c r="H118" s="32">
        <v>1</v>
      </c>
      <c r="I118" s="32"/>
      <c r="J118" s="32"/>
      <c r="K118" s="32"/>
      <c r="L118" s="284"/>
      <c r="M118" s="285"/>
      <c r="N118" s="286"/>
      <c r="O118" s="27">
        <v>1</v>
      </c>
      <c r="P118" s="94">
        <v>0</v>
      </c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1</v>
      </c>
      <c r="D119" s="58"/>
      <c r="E119" s="58"/>
      <c r="F119" s="54"/>
      <c r="G119" s="289">
        <v>1</v>
      </c>
      <c r="H119" s="289"/>
      <c r="I119" s="289"/>
      <c r="J119" s="289"/>
      <c r="K119" s="289"/>
      <c r="L119" s="58"/>
      <c r="M119" s="59"/>
      <c r="N119" s="57"/>
      <c r="O119" s="52">
        <v>1</v>
      </c>
      <c r="P119" s="85">
        <v>1</v>
      </c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3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8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5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/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1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9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34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116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177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292</v>
      </c>
      <c r="E156" s="39">
        <v>292</v>
      </c>
      <c r="F156" s="339"/>
      <c r="G156" s="43">
        <v>292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164</v>
      </c>
      <c r="E159" s="39">
        <v>164</v>
      </c>
      <c r="F159" s="339"/>
      <c r="G159" s="43">
        <v>164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1</v>
      </c>
      <c r="E173" s="92">
        <f t="shared" ref="E173:F178" si="22">SUM(G173+I173+K173+M173+O173+Q173+S173+U173)</f>
        <v>0</v>
      </c>
      <c r="F173" s="25">
        <f t="shared" si="22"/>
        <v>1</v>
      </c>
      <c r="G173" s="159"/>
      <c r="H173" s="162"/>
      <c r="I173" s="159"/>
      <c r="J173" s="162"/>
      <c r="K173" s="159"/>
      <c r="L173" s="162"/>
      <c r="M173" s="159"/>
      <c r="N173" s="162"/>
      <c r="O173" s="159"/>
      <c r="P173" s="162"/>
      <c r="Q173" s="159"/>
      <c r="R173" s="162">
        <v>1</v>
      </c>
      <c r="S173" s="159"/>
      <c r="T173" s="162"/>
      <c r="U173" s="160"/>
      <c r="V173" s="260"/>
      <c r="W173" s="163"/>
      <c r="X173" s="159"/>
      <c r="Y173" s="373">
        <v>1</v>
      </c>
      <c r="Z173" s="373"/>
      <c r="AA173" s="162"/>
      <c r="AB173" s="159">
        <v>1</v>
      </c>
      <c r="AC173" s="162"/>
      <c r="AD173" s="260"/>
      <c r="AE173" s="162"/>
      <c r="AF173" s="159">
        <v>1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/>
      <c r="Z174" s="376"/>
      <c r="AA174" s="241"/>
      <c r="AB174" s="240"/>
      <c r="AC174" s="241"/>
      <c r="AD174" s="243"/>
      <c r="AE174" s="241"/>
      <c r="AF174" s="377"/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0</v>
      </c>
      <c r="E175" s="49">
        <f t="shared" si="22"/>
        <v>0</v>
      </c>
      <c r="F175" s="378">
        <f t="shared" si="22"/>
        <v>0</v>
      </c>
      <c r="G175" s="377"/>
      <c r="H175" s="379"/>
      <c r="I175" s="377"/>
      <c r="J175" s="379"/>
      <c r="K175" s="377"/>
      <c r="L175" s="379"/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/>
      <c r="Z175" s="383"/>
      <c r="AA175" s="379"/>
      <c r="AB175" s="377"/>
      <c r="AC175" s="379"/>
      <c r="AD175" s="381"/>
      <c r="AE175" s="379"/>
      <c r="AF175" s="245"/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1</v>
      </c>
      <c r="E176" s="234">
        <f t="shared" si="22"/>
        <v>0</v>
      </c>
      <c r="F176" s="70">
        <f t="shared" si="22"/>
        <v>1</v>
      </c>
      <c r="G176" s="159"/>
      <c r="H176" s="162"/>
      <c r="I176" s="159"/>
      <c r="J176" s="162"/>
      <c r="K176" s="159"/>
      <c r="L176" s="162">
        <v>1</v>
      </c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/>
      <c r="X176" s="159"/>
      <c r="Y176" s="373">
        <v>1</v>
      </c>
      <c r="Z176" s="373"/>
      <c r="AA176" s="162"/>
      <c r="AB176" s="159"/>
      <c r="AC176" s="162">
        <v>1</v>
      </c>
      <c r="AD176" s="260"/>
      <c r="AE176" s="162"/>
      <c r="AF176" s="159">
        <v>1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0</v>
      </c>
      <c r="E177" s="69">
        <f t="shared" si="22"/>
        <v>0</v>
      </c>
      <c r="F177" s="77">
        <f t="shared" si="22"/>
        <v>0</v>
      </c>
      <c r="G177" s="240"/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/>
      <c r="Z177" s="376"/>
      <c r="AA177" s="241"/>
      <c r="AB177" s="240"/>
      <c r="AC177" s="241"/>
      <c r="AD177" s="243"/>
      <c r="AE177" s="241"/>
      <c r="AF177" s="240"/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0</v>
      </c>
      <c r="E178" s="49">
        <f t="shared" si="22"/>
        <v>0</v>
      </c>
      <c r="F178" s="50">
        <f t="shared" si="22"/>
        <v>0</v>
      </c>
      <c r="G178" s="245"/>
      <c r="H178" s="246"/>
      <c r="I178" s="245"/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/>
      <c r="Z178" s="387"/>
      <c r="AA178" s="246"/>
      <c r="AB178" s="245"/>
      <c r="AC178" s="246"/>
      <c r="AD178" s="248"/>
      <c r="AE178" s="246"/>
      <c r="AF178" s="245"/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4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27</v>
      </c>
      <c r="C188" s="392">
        <f>SUM(E188+G188+I188+K188+M188+O188+Q188+S188+U188)</f>
        <v>9</v>
      </c>
      <c r="D188" s="129">
        <f>SUM(F188+H188+J188+L188+N188+P188+R188+T188+V188)</f>
        <v>18</v>
      </c>
      <c r="E188" s="393">
        <v>1</v>
      </c>
      <c r="F188" s="394"/>
      <c r="G188" s="393">
        <v>4</v>
      </c>
      <c r="H188" s="394">
        <v>9</v>
      </c>
      <c r="I188" s="393"/>
      <c r="J188" s="394">
        <v>3</v>
      </c>
      <c r="K188" s="393">
        <v>3</v>
      </c>
      <c r="L188" s="395">
        <v>4</v>
      </c>
      <c r="M188" s="393">
        <v>1</v>
      </c>
      <c r="N188" s="395">
        <v>2</v>
      </c>
      <c r="O188" s="393"/>
      <c r="P188" s="395"/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9</v>
      </c>
      <c r="C193" s="407">
        <f t="shared" ref="C193:D198" si="24">+E193+G193+I193+K193</f>
        <v>4</v>
      </c>
      <c r="D193" s="408">
        <f t="shared" si="24"/>
        <v>5</v>
      </c>
      <c r="E193" s="409">
        <f t="shared" ref="E193:O193" si="25">SUM(E194:E198)</f>
        <v>0</v>
      </c>
      <c r="F193" s="410">
        <f t="shared" si="25"/>
        <v>0</v>
      </c>
      <c r="G193" s="409">
        <f t="shared" si="25"/>
        <v>0</v>
      </c>
      <c r="H193" s="410">
        <f t="shared" si="25"/>
        <v>0</v>
      </c>
      <c r="I193" s="409">
        <f t="shared" si="25"/>
        <v>0</v>
      </c>
      <c r="J193" s="411">
        <f t="shared" si="25"/>
        <v>0</v>
      </c>
      <c r="K193" s="412">
        <f t="shared" si="25"/>
        <v>4</v>
      </c>
      <c r="L193" s="413">
        <f t="shared" si="25"/>
        <v>5</v>
      </c>
      <c r="M193" s="414">
        <f t="shared" si="25"/>
        <v>8</v>
      </c>
      <c r="N193" s="410">
        <f t="shared" si="25"/>
        <v>1</v>
      </c>
      <c r="O193" s="415">
        <f t="shared" si="25"/>
        <v>4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7</v>
      </c>
      <c r="C194" s="417">
        <f t="shared" si="24"/>
        <v>3</v>
      </c>
      <c r="D194" s="418">
        <f t="shared" si="24"/>
        <v>4</v>
      </c>
      <c r="E194" s="419"/>
      <c r="F194" s="420"/>
      <c r="G194" s="419"/>
      <c r="H194" s="420"/>
      <c r="I194" s="419"/>
      <c r="J194" s="421"/>
      <c r="K194" s="419">
        <v>3</v>
      </c>
      <c r="L194" s="422">
        <v>4</v>
      </c>
      <c r="M194" s="423">
        <v>6</v>
      </c>
      <c r="N194" s="420">
        <v>1</v>
      </c>
      <c r="O194" s="424">
        <v>4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1</v>
      </c>
      <c r="C195" s="426">
        <f t="shared" si="24"/>
        <v>0</v>
      </c>
      <c r="D195" s="427">
        <f t="shared" si="24"/>
        <v>1</v>
      </c>
      <c r="E195" s="428"/>
      <c r="F195" s="429"/>
      <c r="G195" s="428"/>
      <c r="H195" s="429"/>
      <c r="I195" s="428"/>
      <c r="J195" s="430"/>
      <c r="K195" s="428"/>
      <c r="L195" s="431">
        <v>1</v>
      </c>
      <c r="M195" s="432">
        <v>1</v>
      </c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1</v>
      </c>
      <c r="C198" s="441">
        <f t="shared" si="24"/>
        <v>1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>
        <v>1</v>
      </c>
      <c r="L198" s="445"/>
      <c r="M198" s="446">
        <v>1</v>
      </c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15525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66" workbookViewId="0">
      <selection activeCell="B16" sqref="B16:D17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1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",[8]NOMBRE!B6," - ","( ",[8]NOMBRE!C6,[8]NOMBRE!D6," )")</f>
        <v>MES: JUNIO - ( 06 )</v>
      </c>
    </row>
    <row r="5" spans="1:91" ht="16.149999999999999" customHeight="1" x14ac:dyDescent="0.2">
      <c r="A5" s="1" t="str">
        <f>CONCATENATE("AÑO: ",[8]NOMBRE!B7)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5023</v>
      </c>
      <c r="C12" s="24">
        <f t="shared" ref="C12:D14" si="0">SUM(E12+G12+I12+K12+M12+O12+Q12+S12+U12+W12+Y12+AA12+AC12+AE12+AG12+AI12+AK12)</f>
        <v>2523</v>
      </c>
      <c r="D12" s="25">
        <f t="shared" si="0"/>
        <v>2500</v>
      </c>
      <c r="E12" s="26">
        <v>537</v>
      </c>
      <c r="F12" s="27">
        <v>504</v>
      </c>
      <c r="G12" s="26">
        <v>260</v>
      </c>
      <c r="H12" s="27">
        <v>293</v>
      </c>
      <c r="I12" s="26">
        <v>221</v>
      </c>
      <c r="J12" s="28">
        <v>198</v>
      </c>
      <c r="K12" s="26">
        <v>124</v>
      </c>
      <c r="L12" s="28">
        <v>128</v>
      </c>
      <c r="M12" s="26">
        <v>95</v>
      </c>
      <c r="N12" s="28">
        <v>120</v>
      </c>
      <c r="O12" s="26">
        <v>111</v>
      </c>
      <c r="P12" s="28">
        <v>111</v>
      </c>
      <c r="Q12" s="26">
        <v>106</v>
      </c>
      <c r="R12" s="28">
        <v>97</v>
      </c>
      <c r="S12" s="26">
        <v>103</v>
      </c>
      <c r="T12" s="28">
        <v>97</v>
      </c>
      <c r="U12" s="26">
        <v>86</v>
      </c>
      <c r="V12" s="28">
        <v>83</v>
      </c>
      <c r="W12" s="26">
        <v>93</v>
      </c>
      <c r="X12" s="28">
        <v>80</v>
      </c>
      <c r="Y12" s="26">
        <v>118</v>
      </c>
      <c r="Z12" s="28">
        <v>120</v>
      </c>
      <c r="AA12" s="26">
        <v>108</v>
      </c>
      <c r="AB12" s="28">
        <v>103</v>
      </c>
      <c r="AC12" s="26">
        <v>109</v>
      </c>
      <c r="AD12" s="28">
        <v>120</v>
      </c>
      <c r="AE12" s="26">
        <v>101</v>
      </c>
      <c r="AF12" s="28">
        <v>94</v>
      </c>
      <c r="AG12" s="29">
        <v>114</v>
      </c>
      <c r="AH12" s="30">
        <v>99</v>
      </c>
      <c r="AI12" s="26">
        <v>92</v>
      </c>
      <c r="AJ12" s="28">
        <v>90</v>
      </c>
      <c r="AK12" s="31">
        <v>145</v>
      </c>
      <c r="AL12" s="28">
        <v>163</v>
      </c>
      <c r="AM12" s="31">
        <v>4782</v>
      </c>
      <c r="AN12" s="26">
        <v>77</v>
      </c>
      <c r="AO12" s="32"/>
      <c r="AP12" s="32">
        <v>196</v>
      </c>
      <c r="AQ12" s="28">
        <v>421</v>
      </c>
      <c r="AR12" s="28">
        <v>147</v>
      </c>
      <c r="AS12" s="28">
        <v>5723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379</v>
      </c>
      <c r="C13" s="37">
        <f t="shared" si="0"/>
        <v>0</v>
      </c>
      <c r="D13" s="38">
        <f t="shared" si="0"/>
        <v>379</v>
      </c>
      <c r="E13" s="39"/>
      <c r="F13" s="40"/>
      <c r="G13" s="41"/>
      <c r="H13" s="42"/>
      <c r="I13" s="41"/>
      <c r="J13" s="40">
        <v>1</v>
      </c>
      <c r="K13" s="39"/>
      <c r="L13" s="40">
        <v>33</v>
      </c>
      <c r="M13" s="39"/>
      <c r="N13" s="40">
        <v>93</v>
      </c>
      <c r="O13" s="39"/>
      <c r="P13" s="40">
        <v>107</v>
      </c>
      <c r="Q13" s="39"/>
      <c r="R13" s="40">
        <v>61</v>
      </c>
      <c r="S13" s="39"/>
      <c r="T13" s="40">
        <v>36</v>
      </c>
      <c r="U13" s="39"/>
      <c r="V13" s="40">
        <v>29</v>
      </c>
      <c r="W13" s="39"/>
      <c r="X13" s="40">
        <v>6</v>
      </c>
      <c r="Y13" s="39"/>
      <c r="Z13" s="40">
        <v>6</v>
      </c>
      <c r="AA13" s="39"/>
      <c r="AB13" s="40">
        <v>3</v>
      </c>
      <c r="AC13" s="39"/>
      <c r="AD13" s="40">
        <v>1</v>
      </c>
      <c r="AE13" s="39"/>
      <c r="AF13" s="40">
        <v>1</v>
      </c>
      <c r="AG13" s="43"/>
      <c r="AH13" s="44">
        <v>1</v>
      </c>
      <c r="AI13" s="39"/>
      <c r="AJ13" s="40"/>
      <c r="AK13" s="45"/>
      <c r="AL13" s="40">
        <v>1</v>
      </c>
      <c r="AM13" s="45">
        <v>371</v>
      </c>
      <c r="AN13" s="39">
        <v>8</v>
      </c>
      <c r="AO13" s="46"/>
      <c r="AP13" s="46">
        <v>5</v>
      </c>
      <c r="AQ13" s="40">
        <v>35</v>
      </c>
      <c r="AR13" s="40">
        <v>6</v>
      </c>
      <c r="AS13" s="40">
        <v>597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181</v>
      </c>
      <c r="C14" s="49">
        <f t="shared" si="0"/>
        <v>0</v>
      </c>
      <c r="D14" s="50">
        <f t="shared" si="0"/>
        <v>181</v>
      </c>
      <c r="E14" s="51"/>
      <c r="F14" s="52"/>
      <c r="G14" s="51"/>
      <c r="H14" s="52"/>
      <c r="I14" s="51"/>
      <c r="J14" s="53">
        <v>1</v>
      </c>
      <c r="K14" s="51"/>
      <c r="L14" s="53">
        <v>15</v>
      </c>
      <c r="M14" s="51"/>
      <c r="N14" s="53">
        <v>35</v>
      </c>
      <c r="O14" s="51"/>
      <c r="P14" s="53">
        <v>45</v>
      </c>
      <c r="Q14" s="51"/>
      <c r="R14" s="53">
        <v>30</v>
      </c>
      <c r="S14" s="51"/>
      <c r="T14" s="53">
        <v>31</v>
      </c>
      <c r="U14" s="51"/>
      <c r="V14" s="53">
        <v>12</v>
      </c>
      <c r="W14" s="51"/>
      <c r="X14" s="53">
        <v>5</v>
      </c>
      <c r="Y14" s="51"/>
      <c r="Z14" s="53">
        <v>4</v>
      </c>
      <c r="AA14" s="51"/>
      <c r="AB14" s="53">
        <v>1</v>
      </c>
      <c r="AC14" s="51"/>
      <c r="AD14" s="53"/>
      <c r="AE14" s="51"/>
      <c r="AF14" s="53"/>
      <c r="AG14" s="54"/>
      <c r="AH14" s="55">
        <v>2</v>
      </c>
      <c r="AI14" s="51"/>
      <c r="AJ14" s="53"/>
      <c r="AK14" s="56"/>
      <c r="AL14" s="53"/>
      <c r="AM14" s="56">
        <v>176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35</v>
      </c>
      <c r="C57" s="92">
        <f t="shared" ref="C57:D62" si="9">SUM(E57+G57+I57+K57+M57+O57+Q57+S57+U57+W57+Y57+AA57+AC57+AE57+AG57+AI57+AK57)</f>
        <v>22</v>
      </c>
      <c r="D57" s="25">
        <f t="shared" si="9"/>
        <v>13</v>
      </c>
      <c r="E57" s="26">
        <v>1</v>
      </c>
      <c r="F57" s="27"/>
      <c r="G57" s="26"/>
      <c r="H57" s="28"/>
      <c r="I57" s="26"/>
      <c r="J57" s="28"/>
      <c r="K57" s="26"/>
      <c r="L57" s="28"/>
      <c r="M57" s="26">
        <v>1</v>
      </c>
      <c r="N57" s="28"/>
      <c r="O57" s="26"/>
      <c r="P57" s="28"/>
      <c r="Q57" s="26"/>
      <c r="R57" s="28"/>
      <c r="S57" s="26"/>
      <c r="T57" s="28"/>
      <c r="U57" s="26"/>
      <c r="V57" s="30"/>
      <c r="W57" s="26">
        <v>2</v>
      </c>
      <c r="X57" s="28"/>
      <c r="Y57" s="26">
        <v>5</v>
      </c>
      <c r="Z57" s="28">
        <v>2</v>
      </c>
      <c r="AA57" s="26">
        <v>2</v>
      </c>
      <c r="AB57" s="28"/>
      <c r="AC57" s="26">
        <v>3</v>
      </c>
      <c r="AD57" s="28">
        <v>2</v>
      </c>
      <c r="AE57" s="26"/>
      <c r="AF57" s="28">
        <v>1</v>
      </c>
      <c r="AG57" s="26">
        <v>2</v>
      </c>
      <c r="AH57" s="28">
        <v>4</v>
      </c>
      <c r="AI57" s="26">
        <v>1</v>
      </c>
      <c r="AJ57" s="28">
        <v>2</v>
      </c>
      <c r="AK57" s="93">
        <v>5</v>
      </c>
      <c r="AL57" s="28">
        <v>2</v>
      </c>
      <c r="AM57" s="109"/>
      <c r="AN57" s="110">
        <v>35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571</v>
      </c>
      <c r="C58" s="69">
        <f t="shared" si="9"/>
        <v>318</v>
      </c>
      <c r="D58" s="77">
        <f t="shared" si="9"/>
        <v>253</v>
      </c>
      <c r="E58" s="39">
        <v>60</v>
      </c>
      <c r="F58" s="78">
        <v>52</v>
      </c>
      <c r="G58" s="39">
        <v>15</v>
      </c>
      <c r="H58" s="40">
        <v>18</v>
      </c>
      <c r="I58" s="39">
        <v>10</v>
      </c>
      <c r="J58" s="40">
        <v>9</v>
      </c>
      <c r="K58" s="39">
        <v>6</v>
      </c>
      <c r="L58" s="40">
        <v>17</v>
      </c>
      <c r="M58" s="39">
        <v>8</v>
      </c>
      <c r="N58" s="40">
        <v>11</v>
      </c>
      <c r="O58" s="39">
        <v>14</v>
      </c>
      <c r="P58" s="40">
        <v>6</v>
      </c>
      <c r="Q58" s="39">
        <v>16</v>
      </c>
      <c r="R58" s="40">
        <v>6</v>
      </c>
      <c r="S58" s="39">
        <v>18</v>
      </c>
      <c r="T58" s="40">
        <v>11</v>
      </c>
      <c r="U58" s="39">
        <v>12</v>
      </c>
      <c r="V58" s="44">
        <v>9</v>
      </c>
      <c r="W58" s="39">
        <v>14</v>
      </c>
      <c r="X58" s="40">
        <v>10</v>
      </c>
      <c r="Y58" s="39">
        <v>15</v>
      </c>
      <c r="Z58" s="40">
        <v>7</v>
      </c>
      <c r="AA58" s="39">
        <v>13</v>
      </c>
      <c r="AB58" s="40">
        <v>5</v>
      </c>
      <c r="AC58" s="39">
        <v>17</v>
      </c>
      <c r="AD58" s="40">
        <v>18</v>
      </c>
      <c r="AE58" s="39">
        <v>20</v>
      </c>
      <c r="AF58" s="40">
        <v>12</v>
      </c>
      <c r="AG58" s="39">
        <v>29</v>
      </c>
      <c r="AH58" s="40">
        <v>16</v>
      </c>
      <c r="AI58" s="39">
        <v>21</v>
      </c>
      <c r="AJ58" s="40">
        <v>16</v>
      </c>
      <c r="AK58" s="79">
        <v>30</v>
      </c>
      <c r="AL58" s="40">
        <v>30</v>
      </c>
      <c r="AM58" s="113"/>
      <c r="AN58" s="114">
        <v>571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2796</v>
      </c>
      <c r="C59" s="69">
        <f t="shared" si="9"/>
        <v>1422</v>
      </c>
      <c r="D59" s="77">
        <f t="shared" si="9"/>
        <v>1374</v>
      </c>
      <c r="E59" s="39">
        <v>318</v>
      </c>
      <c r="F59" s="78">
        <v>305</v>
      </c>
      <c r="G59" s="39">
        <v>127</v>
      </c>
      <c r="H59" s="40">
        <v>146</v>
      </c>
      <c r="I59" s="39">
        <v>97</v>
      </c>
      <c r="J59" s="40">
        <v>85</v>
      </c>
      <c r="K59" s="39">
        <v>66</v>
      </c>
      <c r="L59" s="40">
        <v>58</v>
      </c>
      <c r="M59" s="39">
        <v>53</v>
      </c>
      <c r="N59" s="40">
        <v>53</v>
      </c>
      <c r="O59" s="39">
        <v>61</v>
      </c>
      <c r="P59" s="40">
        <v>54</v>
      </c>
      <c r="Q59" s="39">
        <v>53</v>
      </c>
      <c r="R59" s="40">
        <v>55</v>
      </c>
      <c r="S59" s="39">
        <v>54</v>
      </c>
      <c r="T59" s="40">
        <v>41</v>
      </c>
      <c r="U59" s="39">
        <v>55</v>
      </c>
      <c r="V59" s="44">
        <v>43</v>
      </c>
      <c r="W59" s="39">
        <v>52</v>
      </c>
      <c r="X59" s="40">
        <v>41</v>
      </c>
      <c r="Y59" s="39">
        <v>63</v>
      </c>
      <c r="Z59" s="40">
        <v>68</v>
      </c>
      <c r="AA59" s="39">
        <v>67</v>
      </c>
      <c r="AB59" s="40">
        <v>56</v>
      </c>
      <c r="AC59" s="39">
        <v>62</v>
      </c>
      <c r="AD59" s="40">
        <v>64</v>
      </c>
      <c r="AE59" s="39">
        <v>63</v>
      </c>
      <c r="AF59" s="40">
        <v>58</v>
      </c>
      <c r="AG59" s="39">
        <v>72</v>
      </c>
      <c r="AH59" s="40">
        <v>65</v>
      </c>
      <c r="AI59" s="39">
        <v>58</v>
      </c>
      <c r="AJ59" s="40">
        <v>66</v>
      </c>
      <c r="AK59" s="79">
        <v>101</v>
      </c>
      <c r="AL59" s="40">
        <v>116</v>
      </c>
      <c r="AM59" s="113"/>
      <c r="AN59" s="114">
        <v>2796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1487</v>
      </c>
      <c r="C60" s="69">
        <f t="shared" si="9"/>
        <v>694</v>
      </c>
      <c r="D60" s="77">
        <f t="shared" si="9"/>
        <v>793</v>
      </c>
      <c r="E60" s="39">
        <v>152</v>
      </c>
      <c r="F60" s="78">
        <v>137</v>
      </c>
      <c r="G60" s="39">
        <v>112</v>
      </c>
      <c r="H60" s="40">
        <v>122</v>
      </c>
      <c r="I60" s="39">
        <v>107</v>
      </c>
      <c r="J60" s="40">
        <v>100</v>
      </c>
      <c r="K60" s="39">
        <v>42</v>
      </c>
      <c r="L60" s="40">
        <v>46</v>
      </c>
      <c r="M60" s="39">
        <v>28</v>
      </c>
      <c r="N60" s="40">
        <v>50</v>
      </c>
      <c r="O60" s="39">
        <v>32</v>
      </c>
      <c r="P60" s="40">
        <v>46</v>
      </c>
      <c r="Q60" s="39">
        <v>26</v>
      </c>
      <c r="R60" s="40">
        <v>34</v>
      </c>
      <c r="S60" s="39">
        <v>26</v>
      </c>
      <c r="T60" s="40">
        <v>41</v>
      </c>
      <c r="U60" s="39">
        <v>19</v>
      </c>
      <c r="V60" s="44">
        <v>24</v>
      </c>
      <c r="W60" s="39">
        <v>21</v>
      </c>
      <c r="X60" s="40">
        <v>26</v>
      </c>
      <c r="Y60" s="39">
        <v>31</v>
      </c>
      <c r="Z60" s="40">
        <v>42</v>
      </c>
      <c r="AA60" s="39">
        <v>25</v>
      </c>
      <c r="AB60" s="40">
        <v>38</v>
      </c>
      <c r="AC60" s="39">
        <v>26</v>
      </c>
      <c r="AD60" s="40">
        <v>33</v>
      </c>
      <c r="AE60" s="39">
        <v>17</v>
      </c>
      <c r="AF60" s="40">
        <v>21</v>
      </c>
      <c r="AG60" s="39">
        <v>10</v>
      </c>
      <c r="AH60" s="40">
        <v>13</v>
      </c>
      <c r="AI60" s="39">
        <v>12</v>
      </c>
      <c r="AJ60" s="40">
        <v>5</v>
      </c>
      <c r="AK60" s="79">
        <v>8</v>
      </c>
      <c r="AL60" s="40">
        <v>15</v>
      </c>
      <c r="AM60" s="113"/>
      <c r="AN60" s="114">
        <v>1487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134</v>
      </c>
      <c r="C61" s="117">
        <f t="shared" si="9"/>
        <v>67</v>
      </c>
      <c r="D61" s="118">
        <f t="shared" si="9"/>
        <v>67</v>
      </c>
      <c r="E61" s="119">
        <v>6</v>
      </c>
      <c r="F61" s="120">
        <v>10</v>
      </c>
      <c r="G61" s="119">
        <v>6</v>
      </c>
      <c r="H61" s="121">
        <v>7</v>
      </c>
      <c r="I61" s="119">
        <v>7</v>
      </c>
      <c r="J61" s="121">
        <v>4</v>
      </c>
      <c r="K61" s="119">
        <v>10</v>
      </c>
      <c r="L61" s="121">
        <v>7</v>
      </c>
      <c r="M61" s="119">
        <v>5</v>
      </c>
      <c r="N61" s="121">
        <v>6</v>
      </c>
      <c r="O61" s="119">
        <v>4</v>
      </c>
      <c r="P61" s="121">
        <v>5</v>
      </c>
      <c r="Q61" s="119">
        <v>11</v>
      </c>
      <c r="R61" s="121">
        <v>2</v>
      </c>
      <c r="S61" s="119">
        <v>5</v>
      </c>
      <c r="T61" s="121">
        <v>4</v>
      </c>
      <c r="U61" s="119"/>
      <c r="V61" s="122">
        <v>7</v>
      </c>
      <c r="W61" s="119">
        <v>4</v>
      </c>
      <c r="X61" s="121">
        <v>3</v>
      </c>
      <c r="Y61" s="119">
        <v>4</v>
      </c>
      <c r="Z61" s="121">
        <v>1</v>
      </c>
      <c r="AA61" s="119">
        <v>1</v>
      </c>
      <c r="AB61" s="121">
        <v>4</v>
      </c>
      <c r="AC61" s="119">
        <v>1</v>
      </c>
      <c r="AD61" s="121">
        <v>3</v>
      </c>
      <c r="AE61" s="119">
        <v>1</v>
      </c>
      <c r="AF61" s="121">
        <v>2</v>
      </c>
      <c r="AG61" s="119">
        <v>1</v>
      </c>
      <c r="AH61" s="121">
        <v>1</v>
      </c>
      <c r="AI61" s="119"/>
      <c r="AJ61" s="121">
        <v>1</v>
      </c>
      <c r="AK61" s="123">
        <v>1</v>
      </c>
      <c r="AL61" s="121"/>
      <c r="AM61" s="124"/>
      <c r="AN61" s="125">
        <v>134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5023</v>
      </c>
      <c r="C63" s="128">
        <f t="shared" si="10"/>
        <v>2523</v>
      </c>
      <c r="D63" s="129">
        <f t="shared" si="10"/>
        <v>2500</v>
      </c>
      <c r="E63" s="130">
        <f t="shared" si="10"/>
        <v>537</v>
      </c>
      <c r="F63" s="131">
        <f t="shared" si="10"/>
        <v>504</v>
      </c>
      <c r="G63" s="130">
        <f t="shared" si="10"/>
        <v>260</v>
      </c>
      <c r="H63" s="132">
        <f t="shared" si="10"/>
        <v>293</v>
      </c>
      <c r="I63" s="130">
        <f t="shared" si="10"/>
        <v>221</v>
      </c>
      <c r="J63" s="132">
        <f t="shared" si="10"/>
        <v>198</v>
      </c>
      <c r="K63" s="130">
        <f t="shared" si="10"/>
        <v>124</v>
      </c>
      <c r="L63" s="132">
        <f t="shared" si="10"/>
        <v>128</v>
      </c>
      <c r="M63" s="130">
        <f t="shared" si="10"/>
        <v>95</v>
      </c>
      <c r="N63" s="132">
        <f t="shared" si="10"/>
        <v>120</v>
      </c>
      <c r="O63" s="130">
        <f t="shared" si="10"/>
        <v>111</v>
      </c>
      <c r="P63" s="132">
        <f t="shared" si="10"/>
        <v>111</v>
      </c>
      <c r="Q63" s="130">
        <f t="shared" si="10"/>
        <v>106</v>
      </c>
      <c r="R63" s="132">
        <f t="shared" si="10"/>
        <v>97</v>
      </c>
      <c r="S63" s="130">
        <f t="shared" si="10"/>
        <v>103</v>
      </c>
      <c r="T63" s="132">
        <f t="shared" si="10"/>
        <v>97</v>
      </c>
      <c r="U63" s="133">
        <f t="shared" si="10"/>
        <v>86</v>
      </c>
      <c r="V63" s="134">
        <f t="shared" si="10"/>
        <v>83</v>
      </c>
      <c r="W63" s="130">
        <f t="shared" si="10"/>
        <v>93</v>
      </c>
      <c r="X63" s="132">
        <f t="shared" si="10"/>
        <v>80</v>
      </c>
      <c r="Y63" s="130">
        <f t="shared" si="10"/>
        <v>118</v>
      </c>
      <c r="Z63" s="132">
        <f t="shared" si="10"/>
        <v>120</v>
      </c>
      <c r="AA63" s="130">
        <f t="shared" si="10"/>
        <v>108</v>
      </c>
      <c r="AB63" s="132">
        <f t="shared" si="10"/>
        <v>103</v>
      </c>
      <c r="AC63" s="130">
        <f t="shared" si="10"/>
        <v>109</v>
      </c>
      <c r="AD63" s="132">
        <f t="shared" si="10"/>
        <v>120</v>
      </c>
      <c r="AE63" s="130">
        <f t="shared" si="10"/>
        <v>101</v>
      </c>
      <c r="AF63" s="132">
        <f t="shared" si="10"/>
        <v>94</v>
      </c>
      <c r="AG63" s="130">
        <f t="shared" si="10"/>
        <v>114</v>
      </c>
      <c r="AH63" s="132">
        <f t="shared" si="10"/>
        <v>99</v>
      </c>
      <c r="AI63" s="130">
        <f t="shared" si="10"/>
        <v>92</v>
      </c>
      <c r="AJ63" s="132">
        <f t="shared" si="10"/>
        <v>90</v>
      </c>
      <c r="AK63" s="135">
        <f t="shared" si="10"/>
        <v>145</v>
      </c>
      <c r="AL63" s="132">
        <f t="shared" si="10"/>
        <v>163</v>
      </c>
      <c r="AM63" s="136">
        <f>SUM(AM57:AM61)</f>
        <v>0</v>
      </c>
      <c r="AN63" s="137">
        <f>SUM(AN57:AN61)</f>
        <v>5023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3</v>
      </c>
      <c r="C66" s="94">
        <v>3</v>
      </c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318</v>
      </c>
      <c r="C69" s="80">
        <v>318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440</v>
      </c>
      <c r="C72" s="80">
        <v>440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0</v>
      </c>
      <c r="C73" s="80"/>
      <c r="D73" s="80"/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557</v>
      </c>
      <c r="C78" s="80">
        <v>557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425</v>
      </c>
      <c r="C80" s="80">
        <v>425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1743</v>
      </c>
      <c r="C85" s="152">
        <f>SUM(C66:C84)</f>
        <v>1743</v>
      </c>
      <c r="D85" s="152">
        <f>SUM(D66:D84)</f>
        <v>0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814</v>
      </c>
      <c r="D90" s="92">
        <f t="shared" si="12"/>
        <v>333</v>
      </c>
      <c r="E90" s="25">
        <f t="shared" si="12"/>
        <v>481</v>
      </c>
      <c r="F90" s="127">
        <f t="shared" si="12"/>
        <v>38</v>
      </c>
      <c r="G90" s="155">
        <f t="shared" si="12"/>
        <v>32</v>
      </c>
      <c r="H90" s="127">
        <f t="shared" si="12"/>
        <v>16</v>
      </c>
      <c r="I90" s="155">
        <f t="shared" si="12"/>
        <v>13</v>
      </c>
      <c r="J90" s="127">
        <f t="shared" si="12"/>
        <v>12</v>
      </c>
      <c r="K90" s="155">
        <f t="shared" si="12"/>
        <v>13</v>
      </c>
      <c r="L90" s="127">
        <f t="shared" si="12"/>
        <v>7</v>
      </c>
      <c r="M90" s="155">
        <f t="shared" si="12"/>
        <v>20</v>
      </c>
      <c r="N90" s="127">
        <f t="shared" si="12"/>
        <v>6</v>
      </c>
      <c r="O90" s="155">
        <f t="shared" si="12"/>
        <v>46</v>
      </c>
      <c r="P90" s="127">
        <f t="shared" si="12"/>
        <v>4</v>
      </c>
      <c r="Q90" s="155">
        <f t="shared" si="12"/>
        <v>53</v>
      </c>
      <c r="R90" s="127">
        <f t="shared" si="12"/>
        <v>12</v>
      </c>
      <c r="S90" s="155">
        <f t="shared" si="12"/>
        <v>44</v>
      </c>
      <c r="T90" s="127">
        <f t="shared" si="12"/>
        <v>12</v>
      </c>
      <c r="U90" s="155">
        <f t="shared" si="12"/>
        <v>36</v>
      </c>
      <c r="V90" s="127">
        <f t="shared" si="12"/>
        <v>8</v>
      </c>
      <c r="W90" s="155">
        <f t="shared" si="12"/>
        <v>21</v>
      </c>
      <c r="X90" s="127">
        <f t="shared" si="12"/>
        <v>19</v>
      </c>
      <c r="Y90" s="155">
        <f t="shared" si="12"/>
        <v>16</v>
      </c>
      <c r="Z90" s="127">
        <f t="shared" si="12"/>
        <v>19</v>
      </c>
      <c r="AA90" s="155">
        <f t="shared" si="12"/>
        <v>14</v>
      </c>
      <c r="AB90" s="127">
        <f t="shared" si="12"/>
        <v>18</v>
      </c>
      <c r="AC90" s="155">
        <f t="shared" si="12"/>
        <v>14</v>
      </c>
      <c r="AD90" s="127">
        <f t="shared" si="12"/>
        <v>29</v>
      </c>
      <c r="AE90" s="155">
        <f t="shared" si="12"/>
        <v>22</v>
      </c>
      <c r="AF90" s="127">
        <f t="shared" si="12"/>
        <v>32</v>
      </c>
      <c r="AG90" s="155">
        <f t="shared" si="12"/>
        <v>17</v>
      </c>
      <c r="AH90" s="127">
        <f t="shared" si="12"/>
        <v>26</v>
      </c>
      <c r="AI90" s="155">
        <f t="shared" si="12"/>
        <v>34</v>
      </c>
      <c r="AJ90" s="127">
        <f t="shared" si="12"/>
        <v>31</v>
      </c>
      <c r="AK90" s="155">
        <f t="shared" si="12"/>
        <v>27</v>
      </c>
      <c r="AL90" s="127">
        <f t="shared" si="12"/>
        <v>44</v>
      </c>
      <c r="AM90" s="155">
        <f t="shared" si="12"/>
        <v>59</v>
      </c>
      <c r="AN90" s="156">
        <f t="shared" si="12"/>
        <v>775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741</v>
      </c>
      <c r="D91" s="92">
        <f t="shared" ref="D91:E97" si="14">SUM(F91+H91+J91+L91+N91+P91+R91+T91+V91+X91+Z91+AB91+AD91+AF91+AH91+AJ91+AL91)</f>
        <v>297</v>
      </c>
      <c r="E91" s="25">
        <f t="shared" si="14"/>
        <v>444</v>
      </c>
      <c r="F91" s="159">
        <v>36</v>
      </c>
      <c r="G91" s="160">
        <v>32</v>
      </c>
      <c r="H91" s="161">
        <v>16</v>
      </c>
      <c r="I91" s="162">
        <v>12</v>
      </c>
      <c r="J91" s="161">
        <v>11</v>
      </c>
      <c r="K91" s="162">
        <v>11</v>
      </c>
      <c r="L91" s="159">
        <v>7</v>
      </c>
      <c r="M91" s="160">
        <v>15</v>
      </c>
      <c r="N91" s="161">
        <v>5</v>
      </c>
      <c r="O91" s="162">
        <v>44</v>
      </c>
      <c r="P91" s="161">
        <v>4</v>
      </c>
      <c r="Q91" s="162">
        <v>53</v>
      </c>
      <c r="R91" s="161">
        <v>11</v>
      </c>
      <c r="S91" s="162">
        <v>43</v>
      </c>
      <c r="T91" s="161">
        <v>11</v>
      </c>
      <c r="U91" s="162">
        <v>35</v>
      </c>
      <c r="V91" s="161">
        <v>7</v>
      </c>
      <c r="W91" s="162">
        <v>20</v>
      </c>
      <c r="X91" s="161">
        <v>15</v>
      </c>
      <c r="Y91" s="162">
        <v>15</v>
      </c>
      <c r="Z91" s="161">
        <v>15</v>
      </c>
      <c r="AA91" s="162">
        <v>13</v>
      </c>
      <c r="AB91" s="161">
        <v>18</v>
      </c>
      <c r="AC91" s="162">
        <v>13</v>
      </c>
      <c r="AD91" s="161">
        <v>26</v>
      </c>
      <c r="AE91" s="162">
        <v>17</v>
      </c>
      <c r="AF91" s="161">
        <v>26</v>
      </c>
      <c r="AG91" s="162">
        <v>16</v>
      </c>
      <c r="AH91" s="161">
        <v>24</v>
      </c>
      <c r="AI91" s="162">
        <v>29</v>
      </c>
      <c r="AJ91" s="161">
        <v>26</v>
      </c>
      <c r="AK91" s="162">
        <v>24</v>
      </c>
      <c r="AL91" s="161">
        <v>39</v>
      </c>
      <c r="AM91" s="162">
        <v>52</v>
      </c>
      <c r="AN91" s="163">
        <v>707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11</v>
      </c>
      <c r="D92" s="37">
        <f t="shared" si="14"/>
        <v>6</v>
      </c>
      <c r="E92" s="165">
        <f t="shared" si="14"/>
        <v>5</v>
      </c>
      <c r="F92" s="166"/>
      <c r="G92" s="167"/>
      <c r="H92" s="168"/>
      <c r="I92" s="169"/>
      <c r="J92" s="166"/>
      <c r="K92" s="170"/>
      <c r="L92" s="168"/>
      <c r="M92" s="171">
        <v>1</v>
      </c>
      <c r="N92" s="166"/>
      <c r="O92" s="170"/>
      <c r="P92" s="169"/>
      <c r="Q92" s="171"/>
      <c r="R92" s="172"/>
      <c r="S92" s="170"/>
      <c r="T92" s="169"/>
      <c r="U92" s="171"/>
      <c r="V92" s="172"/>
      <c r="W92" s="170"/>
      <c r="X92" s="169"/>
      <c r="Y92" s="170"/>
      <c r="Z92" s="172">
        <v>2</v>
      </c>
      <c r="AA92" s="171"/>
      <c r="AB92" s="172"/>
      <c r="AC92" s="170"/>
      <c r="AD92" s="169">
        <v>2</v>
      </c>
      <c r="AE92" s="171"/>
      <c r="AF92" s="172">
        <v>1</v>
      </c>
      <c r="AG92" s="170"/>
      <c r="AH92" s="169">
        <v>1</v>
      </c>
      <c r="AI92" s="171">
        <v>1</v>
      </c>
      <c r="AJ92" s="172"/>
      <c r="AK92" s="170">
        <v>1</v>
      </c>
      <c r="AL92" s="169"/>
      <c r="AM92" s="170">
        <v>2</v>
      </c>
      <c r="AN92" s="173">
        <v>11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1</v>
      </c>
      <c r="D93" s="176">
        <f t="shared" si="14"/>
        <v>0</v>
      </c>
      <c r="E93" s="177">
        <f t="shared" si="14"/>
        <v>1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>
        <v>1</v>
      </c>
      <c r="AF93" s="184"/>
      <c r="AG93" s="182"/>
      <c r="AH93" s="181"/>
      <c r="AI93" s="183"/>
      <c r="AJ93" s="184"/>
      <c r="AK93" s="182"/>
      <c r="AL93" s="181"/>
      <c r="AM93" s="182"/>
      <c r="AN93" s="185">
        <v>1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>
        <f t="shared" si="17"/>
        <v>0</v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10</v>
      </c>
      <c r="D94" s="187">
        <f t="shared" si="14"/>
        <v>4</v>
      </c>
      <c r="E94" s="188">
        <f t="shared" si="14"/>
        <v>6</v>
      </c>
      <c r="F94" s="189">
        <v>1</v>
      </c>
      <c r="G94" s="190"/>
      <c r="H94" s="191"/>
      <c r="I94" s="192">
        <v>1</v>
      </c>
      <c r="J94" s="193">
        <v>1</v>
      </c>
      <c r="K94" s="190">
        <v>2</v>
      </c>
      <c r="L94" s="191"/>
      <c r="M94" s="194">
        <v>1</v>
      </c>
      <c r="N94" s="193"/>
      <c r="O94" s="190"/>
      <c r="P94" s="192"/>
      <c r="Q94" s="194"/>
      <c r="R94" s="195"/>
      <c r="S94" s="190">
        <v>1</v>
      </c>
      <c r="T94" s="192">
        <v>1</v>
      </c>
      <c r="U94" s="194"/>
      <c r="V94" s="195"/>
      <c r="W94" s="190"/>
      <c r="X94" s="192"/>
      <c r="Y94" s="190"/>
      <c r="Z94" s="195"/>
      <c r="AA94" s="194"/>
      <c r="AB94" s="195"/>
      <c r="AC94" s="190"/>
      <c r="AD94" s="192"/>
      <c r="AE94" s="194"/>
      <c r="AF94" s="195">
        <v>1</v>
      </c>
      <c r="AG94" s="190"/>
      <c r="AH94" s="192"/>
      <c r="AI94" s="194">
        <v>1</v>
      </c>
      <c r="AJ94" s="195"/>
      <c r="AK94" s="190"/>
      <c r="AL94" s="192"/>
      <c r="AM94" s="190"/>
      <c r="AN94" s="196">
        <v>8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25</v>
      </c>
      <c r="D95" s="69">
        <f t="shared" si="14"/>
        <v>11</v>
      </c>
      <c r="E95" s="197">
        <f t="shared" si="14"/>
        <v>14</v>
      </c>
      <c r="F95" s="198">
        <v>1</v>
      </c>
      <c r="G95" s="199"/>
      <c r="H95" s="200"/>
      <c r="I95" s="201"/>
      <c r="J95" s="189"/>
      <c r="K95" s="202"/>
      <c r="L95" s="200"/>
      <c r="M95" s="203">
        <v>1</v>
      </c>
      <c r="N95" s="189"/>
      <c r="O95" s="202"/>
      <c r="P95" s="201"/>
      <c r="Q95" s="203"/>
      <c r="R95" s="204">
        <v>1</v>
      </c>
      <c r="S95" s="202"/>
      <c r="T95" s="201"/>
      <c r="U95" s="203"/>
      <c r="V95" s="204"/>
      <c r="W95" s="202">
        <v>1</v>
      </c>
      <c r="X95" s="201">
        <v>4</v>
      </c>
      <c r="Y95" s="202"/>
      <c r="Z95" s="204"/>
      <c r="AA95" s="203">
        <v>1</v>
      </c>
      <c r="AB95" s="204"/>
      <c r="AC95" s="202">
        <v>1</v>
      </c>
      <c r="AD95" s="201">
        <v>1</v>
      </c>
      <c r="AE95" s="203">
        <v>2</v>
      </c>
      <c r="AF95" s="204">
        <v>2</v>
      </c>
      <c r="AG95" s="202">
        <v>1</v>
      </c>
      <c r="AH95" s="201">
        <v>1</v>
      </c>
      <c r="AI95" s="203">
        <v>2</v>
      </c>
      <c r="AJ95" s="204">
        <v>1</v>
      </c>
      <c r="AK95" s="202">
        <v>2</v>
      </c>
      <c r="AL95" s="201"/>
      <c r="AM95" s="202">
        <v>3</v>
      </c>
      <c r="AN95" s="205">
        <v>24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24</v>
      </c>
      <c r="D96" s="37">
        <f t="shared" si="14"/>
        <v>14</v>
      </c>
      <c r="E96" s="206">
        <f t="shared" si="14"/>
        <v>10</v>
      </c>
      <c r="F96" s="166"/>
      <c r="G96" s="167"/>
      <c r="H96" s="168"/>
      <c r="I96" s="169"/>
      <c r="J96" s="166"/>
      <c r="K96" s="170"/>
      <c r="L96" s="168"/>
      <c r="M96" s="171">
        <v>2</v>
      </c>
      <c r="N96" s="166">
        <v>1</v>
      </c>
      <c r="O96" s="170">
        <v>2</v>
      </c>
      <c r="P96" s="169"/>
      <c r="Q96" s="171"/>
      <c r="R96" s="172"/>
      <c r="S96" s="170"/>
      <c r="T96" s="169"/>
      <c r="U96" s="171"/>
      <c r="V96" s="172">
        <v>1</v>
      </c>
      <c r="W96" s="170"/>
      <c r="X96" s="169"/>
      <c r="Y96" s="170">
        <v>1</v>
      </c>
      <c r="Z96" s="172">
        <v>1</v>
      </c>
      <c r="AA96" s="171"/>
      <c r="AB96" s="172"/>
      <c r="AC96" s="170"/>
      <c r="AD96" s="169"/>
      <c r="AE96" s="171">
        <v>2</v>
      </c>
      <c r="AF96" s="172">
        <v>2</v>
      </c>
      <c r="AG96" s="170"/>
      <c r="AH96" s="169"/>
      <c r="AI96" s="171">
        <v>1</v>
      </c>
      <c r="AJ96" s="172">
        <v>4</v>
      </c>
      <c r="AK96" s="170"/>
      <c r="AL96" s="169">
        <v>5</v>
      </c>
      <c r="AM96" s="170">
        <v>2</v>
      </c>
      <c r="AN96" s="173">
        <v>22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2</v>
      </c>
      <c r="D97" s="83">
        <f t="shared" si="14"/>
        <v>1</v>
      </c>
      <c r="E97" s="207">
        <f t="shared" si="14"/>
        <v>1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/>
      <c r="S97" s="212"/>
      <c r="T97" s="211"/>
      <c r="U97" s="213">
        <v>1</v>
      </c>
      <c r="V97" s="214"/>
      <c r="W97" s="212"/>
      <c r="X97" s="211"/>
      <c r="Y97" s="212"/>
      <c r="Z97" s="214">
        <v>1</v>
      </c>
      <c r="AA97" s="213"/>
      <c r="AB97" s="214"/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2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10</v>
      </c>
      <c r="D108" s="69">
        <f t="shared" si="18"/>
        <v>7</v>
      </c>
      <c r="E108" s="77">
        <f t="shared" si="18"/>
        <v>3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>
        <v>1</v>
      </c>
      <c r="AA108" s="241">
        <v>1</v>
      </c>
      <c r="AB108" s="240">
        <v>2</v>
      </c>
      <c r="AC108" s="241"/>
      <c r="AD108" s="242"/>
      <c r="AE108" s="243"/>
      <c r="AF108" s="240"/>
      <c r="AG108" s="241">
        <v>1</v>
      </c>
      <c r="AH108" s="242"/>
      <c r="AI108" s="243"/>
      <c r="AJ108" s="240"/>
      <c r="AK108" s="241">
        <v>1</v>
      </c>
      <c r="AL108" s="242">
        <v>4</v>
      </c>
      <c r="AM108" s="241"/>
      <c r="AN108" s="244">
        <v>10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2</v>
      </c>
      <c r="D109" s="83">
        <f t="shared" si="18"/>
        <v>2</v>
      </c>
      <c r="E109" s="50">
        <f t="shared" si="18"/>
        <v>0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>
        <v>1</v>
      </c>
      <c r="AC109" s="246"/>
      <c r="AD109" s="247"/>
      <c r="AE109" s="248"/>
      <c r="AF109" s="245"/>
      <c r="AG109" s="246"/>
      <c r="AH109" s="247">
        <v>1</v>
      </c>
      <c r="AI109" s="248"/>
      <c r="AJ109" s="245"/>
      <c r="AK109" s="246"/>
      <c r="AL109" s="247"/>
      <c r="AM109" s="246"/>
      <c r="AN109" s="249">
        <v>2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2</v>
      </c>
      <c r="D113" s="92">
        <f>SUM(F113+H113+J113+L113+N113+P113+R113+T113+V113)</f>
        <v>0</v>
      </c>
      <c r="E113" s="25">
        <f>SUM(G113+I113+K113+M113+O113+Q113+S113+U113+W113)</f>
        <v>2</v>
      </c>
      <c r="F113" s="160"/>
      <c r="G113" s="260"/>
      <c r="H113" s="159"/>
      <c r="I113" s="162"/>
      <c r="J113" s="160"/>
      <c r="K113" s="260"/>
      <c r="L113" s="159"/>
      <c r="M113" s="162">
        <v>1</v>
      </c>
      <c r="N113" s="160"/>
      <c r="O113" s="260">
        <v>1</v>
      </c>
      <c r="P113" s="159"/>
      <c r="Q113" s="162"/>
      <c r="R113" s="160"/>
      <c r="S113" s="260"/>
      <c r="T113" s="159"/>
      <c r="U113" s="162"/>
      <c r="V113" s="160"/>
      <c r="W113" s="261"/>
      <c r="X113" s="161"/>
      <c r="Y113" s="262"/>
      <c r="Z113" s="159">
        <v>2</v>
      </c>
      <c r="AA113" s="263"/>
      <c r="AB113" s="264"/>
      <c r="AC113" s="261">
        <v>2</v>
      </c>
      <c r="AD113" s="265">
        <v>0</v>
      </c>
      <c r="AE113" s="262"/>
      <c r="AF113" s="163"/>
      <c r="AG113" s="163">
        <v>2</v>
      </c>
      <c r="AH113" s="163"/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63</v>
      </c>
      <c r="D114" s="267">
        <f>SUM(F114+H114+J114+L114+N114+P114+R114+T114+V114)</f>
        <v>37</v>
      </c>
      <c r="E114" s="268">
        <f>SUM(G114+I114+K114+M114+O114+Q114+S114+U114+W114)</f>
        <v>26</v>
      </c>
      <c r="F114" s="269"/>
      <c r="G114" s="270"/>
      <c r="H114" s="271">
        <v>7</v>
      </c>
      <c r="I114" s="272">
        <v>6</v>
      </c>
      <c r="J114" s="269">
        <v>6</v>
      </c>
      <c r="K114" s="270">
        <v>9</v>
      </c>
      <c r="L114" s="271">
        <v>15</v>
      </c>
      <c r="M114" s="272">
        <v>5</v>
      </c>
      <c r="N114" s="269">
        <v>3</v>
      </c>
      <c r="O114" s="270">
        <v>5</v>
      </c>
      <c r="P114" s="271">
        <v>3</v>
      </c>
      <c r="Q114" s="272">
        <v>1</v>
      </c>
      <c r="R114" s="269">
        <v>1</v>
      </c>
      <c r="S114" s="270"/>
      <c r="T114" s="271"/>
      <c r="U114" s="272"/>
      <c r="V114" s="269">
        <v>2</v>
      </c>
      <c r="W114" s="273"/>
      <c r="X114" s="274"/>
      <c r="Y114" s="275"/>
      <c r="Z114" s="276"/>
      <c r="AA114" s="277">
        <v>34</v>
      </c>
      <c r="AB114" s="277">
        <v>29</v>
      </c>
      <c r="AC114" s="274">
        <v>26</v>
      </c>
      <c r="AD114" s="278">
        <v>37</v>
      </c>
      <c r="AE114" s="279">
        <v>18</v>
      </c>
      <c r="AF114" s="280"/>
      <c r="AG114" s="280">
        <v>30</v>
      </c>
      <c r="AH114" s="280">
        <v>5</v>
      </c>
      <c r="AI114" s="280">
        <v>10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2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6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3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/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1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10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25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106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154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284</v>
      </c>
      <c r="E156" s="39">
        <v>284</v>
      </c>
      <c r="F156" s="339"/>
      <c r="G156" s="43">
        <v>284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142</v>
      </c>
      <c r="E159" s="39">
        <v>142</v>
      </c>
      <c r="F159" s="339"/>
      <c r="G159" s="43">
        <v>142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4</v>
      </c>
      <c r="E173" s="92">
        <f t="shared" ref="E173:F178" si="22">SUM(G173+I173+K173+M173+O173+Q173+S173+U173)</f>
        <v>2</v>
      </c>
      <c r="F173" s="25">
        <f t="shared" si="22"/>
        <v>2</v>
      </c>
      <c r="G173" s="159"/>
      <c r="H173" s="162"/>
      <c r="I173" s="159">
        <v>1</v>
      </c>
      <c r="J173" s="162"/>
      <c r="K173" s="159"/>
      <c r="L173" s="162">
        <v>1</v>
      </c>
      <c r="M173" s="159"/>
      <c r="N173" s="162"/>
      <c r="O173" s="159"/>
      <c r="P173" s="162">
        <v>1</v>
      </c>
      <c r="Q173" s="159">
        <v>1</v>
      </c>
      <c r="R173" s="162"/>
      <c r="S173" s="159"/>
      <c r="T173" s="162"/>
      <c r="U173" s="160"/>
      <c r="V173" s="260"/>
      <c r="W173" s="163"/>
      <c r="X173" s="159">
        <v>1</v>
      </c>
      <c r="Y173" s="373">
        <v>1</v>
      </c>
      <c r="Z173" s="373">
        <v>1</v>
      </c>
      <c r="AA173" s="162">
        <v>1</v>
      </c>
      <c r="AB173" s="159"/>
      <c r="AC173" s="162"/>
      <c r="AD173" s="260">
        <v>1</v>
      </c>
      <c r="AE173" s="162">
        <v>3</v>
      </c>
      <c r="AF173" s="159">
        <v>4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/>
      <c r="Z174" s="376"/>
      <c r="AA174" s="241"/>
      <c r="AB174" s="240"/>
      <c r="AC174" s="241"/>
      <c r="AD174" s="243"/>
      <c r="AE174" s="241"/>
      <c r="AF174" s="377"/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2</v>
      </c>
      <c r="E175" s="49">
        <f t="shared" si="22"/>
        <v>0</v>
      </c>
      <c r="F175" s="378">
        <f t="shared" si="22"/>
        <v>2</v>
      </c>
      <c r="G175" s="377"/>
      <c r="H175" s="379"/>
      <c r="I175" s="377"/>
      <c r="J175" s="379"/>
      <c r="K175" s="377"/>
      <c r="L175" s="379">
        <v>1</v>
      </c>
      <c r="M175" s="377"/>
      <c r="N175" s="379">
        <v>1</v>
      </c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>
        <v>2</v>
      </c>
      <c r="Z175" s="383"/>
      <c r="AA175" s="379">
        <v>2</v>
      </c>
      <c r="AB175" s="377"/>
      <c r="AC175" s="379"/>
      <c r="AD175" s="381">
        <v>2</v>
      </c>
      <c r="AE175" s="379"/>
      <c r="AF175" s="245">
        <v>2</v>
      </c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2</v>
      </c>
      <c r="E176" s="234">
        <f t="shared" si="22"/>
        <v>0</v>
      </c>
      <c r="F176" s="70">
        <f t="shared" si="22"/>
        <v>2</v>
      </c>
      <c r="G176" s="159"/>
      <c r="H176" s="162">
        <v>1</v>
      </c>
      <c r="I176" s="159"/>
      <c r="J176" s="162"/>
      <c r="K176" s="159"/>
      <c r="L176" s="162"/>
      <c r="M176" s="159"/>
      <c r="N176" s="162"/>
      <c r="O176" s="159"/>
      <c r="P176" s="162"/>
      <c r="Q176" s="159"/>
      <c r="R176" s="162">
        <v>1</v>
      </c>
      <c r="S176" s="159"/>
      <c r="T176" s="162"/>
      <c r="U176" s="160"/>
      <c r="V176" s="260"/>
      <c r="W176" s="163"/>
      <c r="X176" s="159"/>
      <c r="Y176" s="373">
        <v>2</v>
      </c>
      <c r="Z176" s="373"/>
      <c r="AA176" s="162"/>
      <c r="AB176" s="159"/>
      <c r="AC176" s="162"/>
      <c r="AD176" s="260">
        <v>1</v>
      </c>
      <c r="AE176" s="162">
        <v>1</v>
      </c>
      <c r="AF176" s="159">
        <v>2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1</v>
      </c>
      <c r="E177" s="69">
        <f t="shared" si="22"/>
        <v>0</v>
      </c>
      <c r="F177" s="77">
        <f t="shared" si="22"/>
        <v>1</v>
      </c>
      <c r="G177" s="240"/>
      <c r="H177" s="241">
        <v>1</v>
      </c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>
        <v>1</v>
      </c>
      <c r="Z177" s="376"/>
      <c r="AA177" s="241"/>
      <c r="AB177" s="240">
        <v>1</v>
      </c>
      <c r="AC177" s="241"/>
      <c r="AD177" s="243"/>
      <c r="AE177" s="241"/>
      <c r="AF177" s="240">
        <v>1</v>
      </c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4</v>
      </c>
      <c r="E178" s="49">
        <f t="shared" si="22"/>
        <v>1</v>
      </c>
      <c r="F178" s="50">
        <f t="shared" si="22"/>
        <v>3</v>
      </c>
      <c r="G178" s="245">
        <v>1</v>
      </c>
      <c r="H178" s="246"/>
      <c r="I178" s="245"/>
      <c r="J178" s="246">
        <v>2</v>
      </c>
      <c r="K178" s="245"/>
      <c r="L178" s="246">
        <v>1</v>
      </c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>
        <v>3</v>
      </c>
      <c r="Z178" s="387"/>
      <c r="AA178" s="246">
        <v>1</v>
      </c>
      <c r="AB178" s="245"/>
      <c r="AC178" s="246"/>
      <c r="AD178" s="248">
        <v>3</v>
      </c>
      <c r="AE178" s="246">
        <v>1</v>
      </c>
      <c r="AF178" s="245">
        <v>4</v>
      </c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12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1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23</v>
      </c>
      <c r="C188" s="392">
        <f>SUM(E188+G188+I188+K188+M188+O188+Q188+S188+U188)</f>
        <v>4</v>
      </c>
      <c r="D188" s="129">
        <f>SUM(F188+H188+J188+L188+N188+P188+R188+T188+V188)</f>
        <v>19</v>
      </c>
      <c r="E188" s="393"/>
      <c r="F188" s="394"/>
      <c r="G188" s="393">
        <v>0</v>
      </c>
      <c r="H188" s="394">
        <v>10</v>
      </c>
      <c r="I188" s="393">
        <v>1</v>
      </c>
      <c r="J188" s="394">
        <v>1</v>
      </c>
      <c r="K188" s="393">
        <v>2</v>
      </c>
      <c r="L188" s="395">
        <v>4</v>
      </c>
      <c r="M188" s="393">
        <v>1</v>
      </c>
      <c r="N188" s="395">
        <v>1</v>
      </c>
      <c r="O188" s="393">
        <v>0</v>
      </c>
      <c r="P188" s="395">
        <v>2</v>
      </c>
      <c r="Q188" s="393"/>
      <c r="R188" s="394">
        <v>1</v>
      </c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11</v>
      </c>
      <c r="C193" s="407">
        <f t="shared" ref="C193:D198" si="24">+E193+G193+I193+K193</f>
        <v>3</v>
      </c>
      <c r="D193" s="408">
        <f t="shared" si="24"/>
        <v>8</v>
      </c>
      <c r="E193" s="409">
        <f t="shared" ref="E193:O193" si="25">SUM(E194:E198)</f>
        <v>0</v>
      </c>
      <c r="F193" s="410">
        <f t="shared" si="25"/>
        <v>1</v>
      </c>
      <c r="G193" s="409">
        <f t="shared" si="25"/>
        <v>0</v>
      </c>
      <c r="H193" s="410">
        <f t="shared" si="25"/>
        <v>0</v>
      </c>
      <c r="I193" s="409">
        <f t="shared" si="25"/>
        <v>0</v>
      </c>
      <c r="J193" s="411">
        <f t="shared" si="25"/>
        <v>1</v>
      </c>
      <c r="K193" s="412">
        <f t="shared" si="25"/>
        <v>3</v>
      </c>
      <c r="L193" s="413">
        <f t="shared" si="25"/>
        <v>6</v>
      </c>
      <c r="M193" s="414">
        <f t="shared" si="25"/>
        <v>9</v>
      </c>
      <c r="N193" s="410">
        <f t="shared" si="25"/>
        <v>2</v>
      </c>
      <c r="O193" s="415">
        <f t="shared" si="25"/>
        <v>7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10</v>
      </c>
      <c r="C194" s="417">
        <f t="shared" si="24"/>
        <v>3</v>
      </c>
      <c r="D194" s="418">
        <f t="shared" si="24"/>
        <v>7</v>
      </c>
      <c r="E194" s="419"/>
      <c r="F194" s="420">
        <v>1</v>
      </c>
      <c r="G194" s="419"/>
      <c r="H194" s="420"/>
      <c r="I194" s="419"/>
      <c r="J194" s="421">
        <v>1</v>
      </c>
      <c r="K194" s="419">
        <v>3</v>
      </c>
      <c r="L194" s="422">
        <v>5</v>
      </c>
      <c r="M194" s="423">
        <v>8</v>
      </c>
      <c r="N194" s="420">
        <v>2</v>
      </c>
      <c r="O194" s="424">
        <v>6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0</v>
      </c>
      <c r="C195" s="426">
        <f t="shared" si="24"/>
        <v>0</v>
      </c>
      <c r="D195" s="427">
        <f t="shared" si="24"/>
        <v>0</v>
      </c>
      <c r="E195" s="428"/>
      <c r="F195" s="429"/>
      <c r="G195" s="428"/>
      <c r="H195" s="429"/>
      <c r="I195" s="428"/>
      <c r="J195" s="430"/>
      <c r="K195" s="428"/>
      <c r="L195" s="431"/>
      <c r="M195" s="432"/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1</v>
      </c>
      <c r="C198" s="441">
        <f t="shared" si="24"/>
        <v>0</v>
      </c>
      <c r="D198" s="442">
        <f t="shared" si="24"/>
        <v>1</v>
      </c>
      <c r="E198" s="443"/>
      <c r="F198" s="444"/>
      <c r="G198" s="443"/>
      <c r="H198" s="444"/>
      <c r="I198" s="443"/>
      <c r="J198" s="444"/>
      <c r="K198" s="443"/>
      <c r="L198" s="445">
        <v>1</v>
      </c>
      <c r="M198" s="446">
        <v>1</v>
      </c>
      <c r="N198" s="444"/>
      <c r="O198" s="447">
        <v>1</v>
      </c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14705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1" workbookViewId="0">
      <selection activeCell="B2" sqref="B2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",[7]NOMBRE!B6," - ","( ",[7]NOMBRE!C6,[7]NOMBRE!D6," )")</f>
        <v>MES: JULIO - ( 07 )</v>
      </c>
    </row>
    <row r="5" spans="1:91" ht="16.149999999999999" customHeight="1" x14ac:dyDescent="0.2">
      <c r="A5" s="1" t="str">
        <f>CONCATENATE("AÑO: ",[7]NOMBRE!B7)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4789</v>
      </c>
      <c r="C12" s="24">
        <f t="shared" ref="C12:D14" si="0">SUM(E12+G12+I12+K12+M12+O12+Q12+S12+U12+W12+Y12+AA12+AC12+AE12+AG12+AI12+AK12)</f>
        <v>2443</v>
      </c>
      <c r="D12" s="25">
        <f t="shared" si="0"/>
        <v>2346</v>
      </c>
      <c r="E12" s="26">
        <v>496</v>
      </c>
      <c r="F12" s="27">
        <v>454</v>
      </c>
      <c r="G12" s="26">
        <v>188</v>
      </c>
      <c r="H12" s="27">
        <v>177</v>
      </c>
      <c r="I12" s="26">
        <v>137</v>
      </c>
      <c r="J12" s="28">
        <v>127</v>
      </c>
      <c r="K12" s="26">
        <v>100</v>
      </c>
      <c r="L12" s="28">
        <v>114</v>
      </c>
      <c r="M12" s="26">
        <v>112</v>
      </c>
      <c r="N12" s="28">
        <v>83</v>
      </c>
      <c r="O12" s="26">
        <v>111</v>
      </c>
      <c r="P12" s="28">
        <v>103</v>
      </c>
      <c r="Q12" s="26">
        <v>112</v>
      </c>
      <c r="R12" s="28">
        <v>103</v>
      </c>
      <c r="S12" s="26">
        <v>92</v>
      </c>
      <c r="T12" s="28">
        <v>105</v>
      </c>
      <c r="U12" s="26">
        <v>116</v>
      </c>
      <c r="V12" s="28">
        <v>101</v>
      </c>
      <c r="W12" s="26">
        <v>116</v>
      </c>
      <c r="X12" s="28">
        <v>115</v>
      </c>
      <c r="Y12" s="26">
        <v>114</v>
      </c>
      <c r="Z12" s="28">
        <v>110</v>
      </c>
      <c r="AA12" s="26">
        <v>129</v>
      </c>
      <c r="AB12" s="28">
        <v>106</v>
      </c>
      <c r="AC12" s="26">
        <v>125</v>
      </c>
      <c r="AD12" s="28">
        <v>133</v>
      </c>
      <c r="AE12" s="26">
        <v>112</v>
      </c>
      <c r="AF12" s="28">
        <v>97</v>
      </c>
      <c r="AG12" s="29">
        <v>94</v>
      </c>
      <c r="AH12" s="30">
        <v>107</v>
      </c>
      <c r="AI12" s="26">
        <v>118</v>
      </c>
      <c r="AJ12" s="28">
        <v>106</v>
      </c>
      <c r="AK12" s="31">
        <v>171</v>
      </c>
      <c r="AL12" s="28">
        <v>205</v>
      </c>
      <c r="AM12" s="31">
        <v>4607</v>
      </c>
      <c r="AN12" s="26">
        <v>67</v>
      </c>
      <c r="AO12" s="32"/>
      <c r="AP12" s="32">
        <v>221</v>
      </c>
      <c r="AQ12" s="28">
        <v>473</v>
      </c>
      <c r="AR12" s="28">
        <v>128</v>
      </c>
      <c r="AS12" s="28">
        <v>5487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439</v>
      </c>
      <c r="C13" s="37">
        <f t="shared" si="0"/>
        <v>0</v>
      </c>
      <c r="D13" s="38">
        <f t="shared" si="0"/>
        <v>439</v>
      </c>
      <c r="E13" s="39"/>
      <c r="F13" s="40"/>
      <c r="G13" s="41"/>
      <c r="H13" s="42"/>
      <c r="I13" s="41"/>
      <c r="J13" s="40"/>
      <c r="K13" s="39"/>
      <c r="L13" s="40">
        <v>34</v>
      </c>
      <c r="M13" s="39"/>
      <c r="N13" s="40">
        <v>92</v>
      </c>
      <c r="O13" s="39"/>
      <c r="P13" s="40">
        <v>114</v>
      </c>
      <c r="Q13" s="39"/>
      <c r="R13" s="40">
        <v>74</v>
      </c>
      <c r="S13" s="39"/>
      <c r="T13" s="40">
        <v>59</v>
      </c>
      <c r="U13" s="39"/>
      <c r="V13" s="40">
        <v>30</v>
      </c>
      <c r="W13" s="39"/>
      <c r="X13" s="40">
        <v>21</v>
      </c>
      <c r="Y13" s="39"/>
      <c r="Z13" s="40">
        <v>4</v>
      </c>
      <c r="AA13" s="39"/>
      <c r="AB13" s="40">
        <v>6</v>
      </c>
      <c r="AC13" s="39"/>
      <c r="AD13" s="40">
        <v>1</v>
      </c>
      <c r="AE13" s="39"/>
      <c r="AF13" s="40">
        <v>1</v>
      </c>
      <c r="AG13" s="43"/>
      <c r="AH13" s="44">
        <v>2</v>
      </c>
      <c r="AI13" s="39"/>
      <c r="AJ13" s="40"/>
      <c r="AK13" s="45"/>
      <c r="AL13" s="40">
        <v>1</v>
      </c>
      <c r="AM13" s="45">
        <v>430</v>
      </c>
      <c r="AN13" s="39">
        <v>9</v>
      </c>
      <c r="AO13" s="46"/>
      <c r="AP13" s="46">
        <v>1</v>
      </c>
      <c r="AQ13" s="40">
        <v>38</v>
      </c>
      <c r="AR13" s="40">
        <v>2</v>
      </c>
      <c r="AS13" s="40">
        <v>680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206</v>
      </c>
      <c r="C14" s="49">
        <f t="shared" si="0"/>
        <v>0</v>
      </c>
      <c r="D14" s="50">
        <f t="shared" si="0"/>
        <v>206</v>
      </c>
      <c r="E14" s="51"/>
      <c r="F14" s="52"/>
      <c r="G14" s="51"/>
      <c r="H14" s="52"/>
      <c r="I14" s="51"/>
      <c r="J14" s="53">
        <v>1</v>
      </c>
      <c r="K14" s="51"/>
      <c r="L14" s="53">
        <v>17</v>
      </c>
      <c r="M14" s="51"/>
      <c r="N14" s="53">
        <v>40</v>
      </c>
      <c r="O14" s="51"/>
      <c r="P14" s="53">
        <v>50</v>
      </c>
      <c r="Q14" s="51"/>
      <c r="R14" s="53">
        <v>36</v>
      </c>
      <c r="S14" s="51"/>
      <c r="T14" s="53">
        <v>24</v>
      </c>
      <c r="U14" s="51"/>
      <c r="V14" s="53">
        <v>15</v>
      </c>
      <c r="W14" s="51"/>
      <c r="X14" s="53">
        <v>7</v>
      </c>
      <c r="Y14" s="51"/>
      <c r="Z14" s="53">
        <v>8</v>
      </c>
      <c r="AA14" s="51"/>
      <c r="AB14" s="53">
        <v>5</v>
      </c>
      <c r="AC14" s="51"/>
      <c r="AD14" s="53">
        <v>1</v>
      </c>
      <c r="AE14" s="51"/>
      <c r="AF14" s="53"/>
      <c r="AG14" s="54"/>
      <c r="AH14" s="55">
        <v>2</v>
      </c>
      <c r="AI14" s="51"/>
      <c r="AJ14" s="53"/>
      <c r="AK14" s="56"/>
      <c r="AL14" s="53"/>
      <c r="AM14" s="56">
        <v>203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26</v>
      </c>
      <c r="C57" s="92">
        <f t="shared" ref="C57:D62" si="9">SUM(E57+G57+I57+K57+M57+O57+Q57+S57+U57+W57+Y57+AA57+AC57+AE57+AG57+AI57+AK57)</f>
        <v>16</v>
      </c>
      <c r="D57" s="25">
        <f t="shared" si="9"/>
        <v>10</v>
      </c>
      <c r="E57" s="26">
        <v>1</v>
      </c>
      <c r="F57" s="27"/>
      <c r="G57" s="26"/>
      <c r="H57" s="28"/>
      <c r="I57" s="26">
        <v>1</v>
      </c>
      <c r="J57" s="28"/>
      <c r="K57" s="26"/>
      <c r="L57" s="28"/>
      <c r="M57" s="26"/>
      <c r="N57" s="28"/>
      <c r="O57" s="26"/>
      <c r="P57" s="28"/>
      <c r="Q57" s="26">
        <v>1</v>
      </c>
      <c r="R57" s="28"/>
      <c r="S57" s="26">
        <v>3</v>
      </c>
      <c r="T57" s="28"/>
      <c r="U57" s="26"/>
      <c r="V57" s="30"/>
      <c r="W57" s="26"/>
      <c r="X57" s="28"/>
      <c r="Y57" s="26">
        <v>2</v>
      </c>
      <c r="Z57" s="28">
        <v>1</v>
      </c>
      <c r="AA57" s="26"/>
      <c r="AB57" s="28">
        <v>3</v>
      </c>
      <c r="AC57" s="26"/>
      <c r="AD57" s="28">
        <v>3</v>
      </c>
      <c r="AE57" s="26">
        <v>1</v>
      </c>
      <c r="AF57" s="28">
        <v>2</v>
      </c>
      <c r="AG57" s="26">
        <v>1</v>
      </c>
      <c r="AH57" s="28"/>
      <c r="AI57" s="26"/>
      <c r="AJ57" s="28">
        <v>1</v>
      </c>
      <c r="AK57" s="93">
        <v>6</v>
      </c>
      <c r="AL57" s="28"/>
      <c r="AM57" s="109"/>
      <c r="AN57" s="110">
        <v>26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611</v>
      </c>
      <c r="C58" s="69">
        <f t="shared" si="9"/>
        <v>340</v>
      </c>
      <c r="D58" s="77">
        <f t="shared" si="9"/>
        <v>271</v>
      </c>
      <c r="E58" s="39">
        <v>47</v>
      </c>
      <c r="F58" s="78">
        <v>55</v>
      </c>
      <c r="G58" s="39">
        <v>15</v>
      </c>
      <c r="H58" s="40">
        <v>11</v>
      </c>
      <c r="I58" s="39">
        <v>5</v>
      </c>
      <c r="J58" s="40">
        <v>9</v>
      </c>
      <c r="K58" s="39">
        <v>6</v>
      </c>
      <c r="L58" s="40">
        <v>11</v>
      </c>
      <c r="M58" s="39">
        <v>21</v>
      </c>
      <c r="N58" s="40">
        <v>5</v>
      </c>
      <c r="O58" s="39">
        <v>15</v>
      </c>
      <c r="P58" s="40">
        <v>7</v>
      </c>
      <c r="Q58" s="39">
        <v>18</v>
      </c>
      <c r="R58" s="40">
        <v>8</v>
      </c>
      <c r="S58" s="39">
        <v>11</v>
      </c>
      <c r="T58" s="40">
        <v>6</v>
      </c>
      <c r="U58" s="39">
        <v>14</v>
      </c>
      <c r="V58" s="44">
        <v>6</v>
      </c>
      <c r="W58" s="39">
        <v>14</v>
      </c>
      <c r="X58" s="40">
        <v>9</v>
      </c>
      <c r="Y58" s="39">
        <v>14</v>
      </c>
      <c r="Z58" s="40">
        <v>13</v>
      </c>
      <c r="AA58" s="39">
        <v>26</v>
      </c>
      <c r="AB58" s="40">
        <v>6</v>
      </c>
      <c r="AC58" s="39">
        <v>22</v>
      </c>
      <c r="AD58" s="40">
        <v>19</v>
      </c>
      <c r="AE58" s="39">
        <v>19</v>
      </c>
      <c r="AF58" s="40">
        <v>17</v>
      </c>
      <c r="AG58" s="39">
        <v>20</v>
      </c>
      <c r="AH58" s="40">
        <v>19</v>
      </c>
      <c r="AI58" s="39">
        <v>29</v>
      </c>
      <c r="AJ58" s="40">
        <v>26</v>
      </c>
      <c r="AK58" s="79">
        <v>44</v>
      </c>
      <c r="AL58" s="40">
        <v>44</v>
      </c>
      <c r="AM58" s="113"/>
      <c r="AN58" s="114">
        <v>611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2832</v>
      </c>
      <c r="C59" s="69">
        <f t="shared" si="9"/>
        <v>1461</v>
      </c>
      <c r="D59" s="77">
        <f t="shared" si="9"/>
        <v>1371</v>
      </c>
      <c r="E59" s="39">
        <v>315</v>
      </c>
      <c r="F59" s="78">
        <v>271</v>
      </c>
      <c r="G59" s="39">
        <v>104</v>
      </c>
      <c r="H59" s="40">
        <v>90</v>
      </c>
      <c r="I59" s="39">
        <v>66</v>
      </c>
      <c r="J59" s="40">
        <v>67</v>
      </c>
      <c r="K59" s="39">
        <v>50</v>
      </c>
      <c r="L59" s="40">
        <v>51</v>
      </c>
      <c r="M59" s="39">
        <v>54</v>
      </c>
      <c r="N59" s="40">
        <v>42</v>
      </c>
      <c r="O59" s="39">
        <v>61</v>
      </c>
      <c r="P59" s="40">
        <v>49</v>
      </c>
      <c r="Q59" s="39">
        <v>59</v>
      </c>
      <c r="R59" s="40">
        <v>59</v>
      </c>
      <c r="S59" s="39">
        <v>44</v>
      </c>
      <c r="T59" s="40">
        <v>65</v>
      </c>
      <c r="U59" s="39">
        <v>67</v>
      </c>
      <c r="V59" s="44">
        <v>55</v>
      </c>
      <c r="W59" s="39">
        <v>72</v>
      </c>
      <c r="X59" s="40">
        <v>58</v>
      </c>
      <c r="Y59" s="39">
        <v>72</v>
      </c>
      <c r="Z59" s="40">
        <v>66</v>
      </c>
      <c r="AA59" s="39">
        <v>78</v>
      </c>
      <c r="AB59" s="40">
        <v>76</v>
      </c>
      <c r="AC59" s="39">
        <v>81</v>
      </c>
      <c r="AD59" s="40">
        <v>83</v>
      </c>
      <c r="AE59" s="39">
        <v>74</v>
      </c>
      <c r="AF59" s="40">
        <v>61</v>
      </c>
      <c r="AG59" s="39">
        <v>68</v>
      </c>
      <c r="AH59" s="40">
        <v>71</v>
      </c>
      <c r="AI59" s="39">
        <v>82</v>
      </c>
      <c r="AJ59" s="40">
        <v>64</v>
      </c>
      <c r="AK59" s="79">
        <v>114</v>
      </c>
      <c r="AL59" s="40">
        <v>143</v>
      </c>
      <c r="AM59" s="113"/>
      <c r="AN59" s="114">
        <v>2832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1220</v>
      </c>
      <c r="C60" s="69">
        <f t="shared" si="9"/>
        <v>573</v>
      </c>
      <c r="D60" s="77">
        <f t="shared" si="9"/>
        <v>647</v>
      </c>
      <c r="E60" s="39">
        <v>132</v>
      </c>
      <c r="F60" s="78">
        <v>122</v>
      </c>
      <c r="G60" s="39">
        <v>64</v>
      </c>
      <c r="H60" s="40">
        <v>75</v>
      </c>
      <c r="I60" s="39">
        <v>60</v>
      </c>
      <c r="J60" s="40">
        <v>48</v>
      </c>
      <c r="K60" s="39">
        <v>39</v>
      </c>
      <c r="L60" s="40">
        <v>47</v>
      </c>
      <c r="M60" s="39">
        <v>32</v>
      </c>
      <c r="N60" s="40">
        <v>30</v>
      </c>
      <c r="O60" s="39">
        <v>27</v>
      </c>
      <c r="P60" s="40">
        <v>40</v>
      </c>
      <c r="Q60" s="39">
        <v>31</v>
      </c>
      <c r="R60" s="40">
        <v>32</v>
      </c>
      <c r="S60" s="39">
        <v>29</v>
      </c>
      <c r="T60" s="40">
        <v>32</v>
      </c>
      <c r="U60" s="39">
        <v>29</v>
      </c>
      <c r="V60" s="44">
        <v>38</v>
      </c>
      <c r="W60" s="39">
        <v>27</v>
      </c>
      <c r="X60" s="40">
        <v>46</v>
      </c>
      <c r="Y60" s="39">
        <v>23</v>
      </c>
      <c r="Z60" s="40">
        <v>29</v>
      </c>
      <c r="AA60" s="39">
        <v>22</v>
      </c>
      <c r="AB60" s="40">
        <v>20</v>
      </c>
      <c r="AC60" s="39">
        <v>21</v>
      </c>
      <c r="AD60" s="40">
        <v>25</v>
      </c>
      <c r="AE60" s="39">
        <v>18</v>
      </c>
      <c r="AF60" s="40">
        <v>15</v>
      </c>
      <c r="AG60" s="39">
        <v>5</v>
      </c>
      <c r="AH60" s="40">
        <v>16</v>
      </c>
      <c r="AI60" s="39">
        <v>7</v>
      </c>
      <c r="AJ60" s="40">
        <v>15</v>
      </c>
      <c r="AK60" s="79">
        <v>7</v>
      </c>
      <c r="AL60" s="40">
        <v>17</v>
      </c>
      <c r="AM60" s="113"/>
      <c r="AN60" s="114">
        <v>1220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100</v>
      </c>
      <c r="C61" s="117">
        <f t="shared" si="9"/>
        <v>53</v>
      </c>
      <c r="D61" s="118">
        <f t="shared" si="9"/>
        <v>47</v>
      </c>
      <c r="E61" s="119">
        <v>1</v>
      </c>
      <c r="F61" s="120">
        <v>6</v>
      </c>
      <c r="G61" s="119">
        <v>5</v>
      </c>
      <c r="H61" s="121">
        <v>1</v>
      </c>
      <c r="I61" s="119">
        <v>5</v>
      </c>
      <c r="J61" s="121">
        <v>3</v>
      </c>
      <c r="K61" s="119">
        <v>5</v>
      </c>
      <c r="L61" s="121">
        <v>5</v>
      </c>
      <c r="M61" s="119">
        <v>5</v>
      </c>
      <c r="N61" s="121">
        <v>6</v>
      </c>
      <c r="O61" s="119">
        <v>8</v>
      </c>
      <c r="P61" s="121">
        <v>7</v>
      </c>
      <c r="Q61" s="119">
        <v>3</v>
      </c>
      <c r="R61" s="121">
        <v>4</v>
      </c>
      <c r="S61" s="119">
        <v>5</v>
      </c>
      <c r="T61" s="121">
        <v>2</v>
      </c>
      <c r="U61" s="119">
        <v>6</v>
      </c>
      <c r="V61" s="122">
        <v>2</v>
      </c>
      <c r="W61" s="119">
        <v>3</v>
      </c>
      <c r="X61" s="121">
        <v>2</v>
      </c>
      <c r="Y61" s="119">
        <v>3</v>
      </c>
      <c r="Z61" s="121">
        <v>1</v>
      </c>
      <c r="AA61" s="119">
        <v>3</v>
      </c>
      <c r="AB61" s="121">
        <v>1</v>
      </c>
      <c r="AC61" s="119">
        <v>1</v>
      </c>
      <c r="AD61" s="121">
        <v>3</v>
      </c>
      <c r="AE61" s="119"/>
      <c r="AF61" s="121">
        <v>2</v>
      </c>
      <c r="AG61" s="119"/>
      <c r="AH61" s="121">
        <v>1</v>
      </c>
      <c r="AI61" s="119"/>
      <c r="AJ61" s="121"/>
      <c r="AK61" s="123"/>
      <c r="AL61" s="121">
        <v>1</v>
      </c>
      <c r="AM61" s="124"/>
      <c r="AN61" s="125">
        <v>100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4789</v>
      </c>
      <c r="C63" s="128">
        <f t="shared" si="10"/>
        <v>2443</v>
      </c>
      <c r="D63" s="129">
        <f t="shared" si="10"/>
        <v>2346</v>
      </c>
      <c r="E63" s="130">
        <f t="shared" si="10"/>
        <v>496</v>
      </c>
      <c r="F63" s="131">
        <f t="shared" si="10"/>
        <v>454</v>
      </c>
      <c r="G63" s="130">
        <f t="shared" si="10"/>
        <v>188</v>
      </c>
      <c r="H63" s="132">
        <f t="shared" si="10"/>
        <v>177</v>
      </c>
      <c r="I63" s="130">
        <f t="shared" si="10"/>
        <v>137</v>
      </c>
      <c r="J63" s="132">
        <f t="shared" si="10"/>
        <v>127</v>
      </c>
      <c r="K63" s="130">
        <f t="shared" si="10"/>
        <v>100</v>
      </c>
      <c r="L63" s="132">
        <f t="shared" si="10"/>
        <v>114</v>
      </c>
      <c r="M63" s="130">
        <f t="shared" si="10"/>
        <v>112</v>
      </c>
      <c r="N63" s="132">
        <f t="shared" si="10"/>
        <v>83</v>
      </c>
      <c r="O63" s="130">
        <f t="shared" si="10"/>
        <v>111</v>
      </c>
      <c r="P63" s="132">
        <f t="shared" si="10"/>
        <v>103</v>
      </c>
      <c r="Q63" s="130">
        <f t="shared" si="10"/>
        <v>112</v>
      </c>
      <c r="R63" s="132">
        <f t="shared" si="10"/>
        <v>103</v>
      </c>
      <c r="S63" s="130">
        <f t="shared" si="10"/>
        <v>92</v>
      </c>
      <c r="T63" s="132">
        <f t="shared" si="10"/>
        <v>105</v>
      </c>
      <c r="U63" s="133">
        <f t="shared" si="10"/>
        <v>116</v>
      </c>
      <c r="V63" s="134">
        <f t="shared" si="10"/>
        <v>101</v>
      </c>
      <c r="W63" s="130">
        <f t="shared" si="10"/>
        <v>116</v>
      </c>
      <c r="X63" s="132">
        <f t="shared" si="10"/>
        <v>115</v>
      </c>
      <c r="Y63" s="130">
        <f t="shared" si="10"/>
        <v>114</v>
      </c>
      <c r="Z63" s="132">
        <f t="shared" si="10"/>
        <v>110</v>
      </c>
      <c r="AA63" s="130">
        <f t="shared" si="10"/>
        <v>129</v>
      </c>
      <c r="AB63" s="132">
        <f t="shared" si="10"/>
        <v>106</v>
      </c>
      <c r="AC63" s="130">
        <f t="shared" si="10"/>
        <v>125</v>
      </c>
      <c r="AD63" s="132">
        <f t="shared" si="10"/>
        <v>133</v>
      </c>
      <c r="AE63" s="130">
        <f t="shared" si="10"/>
        <v>112</v>
      </c>
      <c r="AF63" s="132">
        <f t="shared" si="10"/>
        <v>97</v>
      </c>
      <c r="AG63" s="130">
        <f t="shared" si="10"/>
        <v>94</v>
      </c>
      <c r="AH63" s="132">
        <f t="shared" si="10"/>
        <v>107</v>
      </c>
      <c r="AI63" s="130">
        <f t="shared" si="10"/>
        <v>118</v>
      </c>
      <c r="AJ63" s="132">
        <f t="shared" si="10"/>
        <v>106</v>
      </c>
      <c r="AK63" s="135">
        <f t="shared" si="10"/>
        <v>171</v>
      </c>
      <c r="AL63" s="132">
        <f t="shared" si="10"/>
        <v>205</v>
      </c>
      <c r="AM63" s="136">
        <f>SUM(AM57:AM61)</f>
        <v>0</v>
      </c>
      <c r="AN63" s="137">
        <f>SUM(AN57:AN61)</f>
        <v>4789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1</v>
      </c>
      <c r="C66" s="94">
        <v>1</v>
      </c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341</v>
      </c>
      <c r="C69" s="80">
        <v>341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420</v>
      </c>
      <c r="C72" s="80">
        <v>420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4</v>
      </c>
      <c r="C73" s="80"/>
      <c r="D73" s="80">
        <v>4</v>
      </c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455</v>
      </c>
      <c r="C78" s="80">
        <v>455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618</v>
      </c>
      <c r="C80" s="80">
        <v>618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21</v>
      </c>
      <c r="C81" s="80"/>
      <c r="D81" s="80">
        <v>21</v>
      </c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1860</v>
      </c>
      <c r="C85" s="152">
        <f>SUM(C66:C84)</f>
        <v>1835</v>
      </c>
      <c r="D85" s="152">
        <f>SUM(D66:D84)</f>
        <v>25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895</v>
      </c>
      <c r="D90" s="92">
        <f t="shared" si="12"/>
        <v>351</v>
      </c>
      <c r="E90" s="25">
        <f t="shared" si="12"/>
        <v>544</v>
      </c>
      <c r="F90" s="127">
        <f t="shared" si="12"/>
        <v>33</v>
      </c>
      <c r="G90" s="155">
        <f t="shared" si="12"/>
        <v>27</v>
      </c>
      <c r="H90" s="127">
        <f t="shared" si="12"/>
        <v>11</v>
      </c>
      <c r="I90" s="155">
        <f t="shared" si="12"/>
        <v>9</v>
      </c>
      <c r="J90" s="127">
        <f t="shared" si="12"/>
        <v>13</v>
      </c>
      <c r="K90" s="155">
        <f t="shared" si="12"/>
        <v>11</v>
      </c>
      <c r="L90" s="127">
        <f t="shared" si="12"/>
        <v>4</v>
      </c>
      <c r="M90" s="155">
        <f t="shared" si="12"/>
        <v>22</v>
      </c>
      <c r="N90" s="127">
        <f t="shared" si="12"/>
        <v>7</v>
      </c>
      <c r="O90" s="155">
        <f t="shared" si="12"/>
        <v>54</v>
      </c>
      <c r="P90" s="127">
        <f t="shared" si="12"/>
        <v>8</v>
      </c>
      <c r="Q90" s="155">
        <f t="shared" si="12"/>
        <v>57</v>
      </c>
      <c r="R90" s="127">
        <f t="shared" si="12"/>
        <v>12</v>
      </c>
      <c r="S90" s="155">
        <f t="shared" si="12"/>
        <v>57</v>
      </c>
      <c r="T90" s="127">
        <f t="shared" si="12"/>
        <v>9</v>
      </c>
      <c r="U90" s="155">
        <f t="shared" si="12"/>
        <v>39</v>
      </c>
      <c r="V90" s="127">
        <f t="shared" si="12"/>
        <v>9</v>
      </c>
      <c r="W90" s="155">
        <f t="shared" si="12"/>
        <v>29</v>
      </c>
      <c r="X90" s="127">
        <f t="shared" si="12"/>
        <v>15</v>
      </c>
      <c r="Y90" s="155">
        <f t="shared" si="12"/>
        <v>17</v>
      </c>
      <c r="Z90" s="127">
        <f t="shared" si="12"/>
        <v>14</v>
      </c>
      <c r="AA90" s="155">
        <f t="shared" si="12"/>
        <v>25</v>
      </c>
      <c r="AB90" s="127">
        <f t="shared" si="12"/>
        <v>25</v>
      </c>
      <c r="AC90" s="155">
        <f t="shared" si="12"/>
        <v>17</v>
      </c>
      <c r="AD90" s="127">
        <f t="shared" si="12"/>
        <v>31</v>
      </c>
      <c r="AE90" s="155">
        <f t="shared" si="12"/>
        <v>24</v>
      </c>
      <c r="AF90" s="127">
        <f t="shared" si="12"/>
        <v>33</v>
      </c>
      <c r="AG90" s="155">
        <f t="shared" si="12"/>
        <v>28</v>
      </c>
      <c r="AH90" s="127">
        <f t="shared" si="12"/>
        <v>26</v>
      </c>
      <c r="AI90" s="155">
        <f t="shared" si="12"/>
        <v>30</v>
      </c>
      <c r="AJ90" s="127">
        <f t="shared" si="12"/>
        <v>37</v>
      </c>
      <c r="AK90" s="155">
        <f t="shared" si="12"/>
        <v>27</v>
      </c>
      <c r="AL90" s="127">
        <f t="shared" si="12"/>
        <v>64</v>
      </c>
      <c r="AM90" s="155">
        <f t="shared" si="12"/>
        <v>71</v>
      </c>
      <c r="AN90" s="156">
        <f t="shared" si="12"/>
        <v>850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815</v>
      </c>
      <c r="D91" s="92">
        <f t="shared" ref="D91:E97" si="14">SUM(F91+H91+J91+L91+N91+P91+R91+T91+V91+X91+Z91+AB91+AD91+AF91+AH91+AJ91+AL91)</f>
        <v>320</v>
      </c>
      <c r="E91" s="25">
        <f t="shared" si="14"/>
        <v>495</v>
      </c>
      <c r="F91" s="159">
        <v>33</v>
      </c>
      <c r="G91" s="160">
        <v>27</v>
      </c>
      <c r="H91" s="161">
        <v>9</v>
      </c>
      <c r="I91" s="162">
        <v>9</v>
      </c>
      <c r="J91" s="161">
        <v>13</v>
      </c>
      <c r="K91" s="162">
        <v>10</v>
      </c>
      <c r="L91" s="159">
        <v>4</v>
      </c>
      <c r="M91" s="160">
        <v>21</v>
      </c>
      <c r="N91" s="161">
        <v>6</v>
      </c>
      <c r="O91" s="162">
        <v>52</v>
      </c>
      <c r="P91" s="161">
        <v>7</v>
      </c>
      <c r="Q91" s="162">
        <v>55</v>
      </c>
      <c r="R91" s="161">
        <v>11</v>
      </c>
      <c r="S91" s="162">
        <v>56</v>
      </c>
      <c r="T91" s="161">
        <v>9</v>
      </c>
      <c r="U91" s="162">
        <v>37</v>
      </c>
      <c r="V91" s="161">
        <v>9</v>
      </c>
      <c r="W91" s="162">
        <v>27</v>
      </c>
      <c r="X91" s="161">
        <v>14</v>
      </c>
      <c r="Y91" s="162">
        <v>16</v>
      </c>
      <c r="Z91" s="161">
        <v>13</v>
      </c>
      <c r="AA91" s="162">
        <v>18</v>
      </c>
      <c r="AB91" s="161">
        <v>22</v>
      </c>
      <c r="AC91" s="162">
        <v>16</v>
      </c>
      <c r="AD91" s="161">
        <v>27</v>
      </c>
      <c r="AE91" s="162">
        <v>21</v>
      </c>
      <c r="AF91" s="161">
        <v>26</v>
      </c>
      <c r="AG91" s="162">
        <v>21</v>
      </c>
      <c r="AH91" s="161">
        <v>25</v>
      </c>
      <c r="AI91" s="162">
        <v>23</v>
      </c>
      <c r="AJ91" s="161">
        <v>33</v>
      </c>
      <c r="AK91" s="162">
        <v>24</v>
      </c>
      <c r="AL91" s="161">
        <v>59</v>
      </c>
      <c r="AM91" s="162">
        <v>62</v>
      </c>
      <c r="AN91" s="163">
        <v>773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22</v>
      </c>
      <c r="D92" s="37">
        <f t="shared" si="14"/>
        <v>5</v>
      </c>
      <c r="E92" s="165">
        <f t="shared" si="14"/>
        <v>17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/>
      <c r="P92" s="169"/>
      <c r="Q92" s="171"/>
      <c r="R92" s="172">
        <v>1</v>
      </c>
      <c r="S92" s="170"/>
      <c r="T92" s="169"/>
      <c r="U92" s="171">
        <v>1</v>
      </c>
      <c r="V92" s="172"/>
      <c r="W92" s="170">
        <v>1</v>
      </c>
      <c r="X92" s="169"/>
      <c r="Y92" s="170"/>
      <c r="Z92" s="172"/>
      <c r="AA92" s="171">
        <v>2</v>
      </c>
      <c r="AB92" s="172"/>
      <c r="AC92" s="170"/>
      <c r="AD92" s="169"/>
      <c r="AE92" s="171">
        <v>1</v>
      </c>
      <c r="AF92" s="172">
        <v>2</v>
      </c>
      <c r="AG92" s="170">
        <v>3</v>
      </c>
      <c r="AH92" s="169"/>
      <c r="AI92" s="171">
        <v>2</v>
      </c>
      <c r="AJ92" s="172"/>
      <c r="AK92" s="170">
        <v>1</v>
      </c>
      <c r="AL92" s="169">
        <v>2</v>
      </c>
      <c r="AM92" s="170">
        <v>6</v>
      </c>
      <c r="AN92" s="173">
        <v>22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2</v>
      </c>
      <c r="D93" s="176">
        <f t="shared" si="14"/>
        <v>1</v>
      </c>
      <c r="E93" s="177">
        <f t="shared" si="14"/>
        <v>1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>
        <v>1</v>
      </c>
      <c r="AC93" s="182"/>
      <c r="AD93" s="181"/>
      <c r="AE93" s="183"/>
      <c r="AF93" s="184"/>
      <c r="AG93" s="182">
        <v>1</v>
      </c>
      <c r="AH93" s="181"/>
      <c r="AI93" s="183"/>
      <c r="AJ93" s="184"/>
      <c r="AK93" s="182"/>
      <c r="AL93" s="181"/>
      <c r="AM93" s="182"/>
      <c r="AN93" s="185">
        <v>2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>
        <f t="shared" si="17"/>
        <v>0</v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12</v>
      </c>
      <c r="D94" s="187">
        <f t="shared" si="14"/>
        <v>5</v>
      </c>
      <c r="E94" s="188">
        <f t="shared" si="14"/>
        <v>7</v>
      </c>
      <c r="F94" s="189"/>
      <c r="G94" s="190"/>
      <c r="H94" s="191">
        <v>2</v>
      </c>
      <c r="I94" s="192"/>
      <c r="J94" s="193"/>
      <c r="K94" s="190">
        <v>1</v>
      </c>
      <c r="L94" s="191"/>
      <c r="M94" s="194"/>
      <c r="N94" s="193"/>
      <c r="O94" s="190">
        <v>2</v>
      </c>
      <c r="P94" s="192"/>
      <c r="Q94" s="194">
        <v>1</v>
      </c>
      <c r="R94" s="195"/>
      <c r="S94" s="190"/>
      <c r="T94" s="192"/>
      <c r="U94" s="194"/>
      <c r="V94" s="195"/>
      <c r="W94" s="190"/>
      <c r="X94" s="192"/>
      <c r="Y94" s="190">
        <v>1</v>
      </c>
      <c r="Z94" s="195"/>
      <c r="AA94" s="194"/>
      <c r="AB94" s="195">
        <v>1</v>
      </c>
      <c r="AC94" s="190"/>
      <c r="AD94" s="192"/>
      <c r="AE94" s="194">
        <v>1</v>
      </c>
      <c r="AF94" s="195">
        <v>1</v>
      </c>
      <c r="AG94" s="190"/>
      <c r="AH94" s="192"/>
      <c r="AI94" s="194">
        <v>1</v>
      </c>
      <c r="AJ94" s="195"/>
      <c r="AK94" s="190"/>
      <c r="AL94" s="192">
        <v>1</v>
      </c>
      <c r="AM94" s="190"/>
      <c r="AN94" s="196">
        <v>10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18</v>
      </c>
      <c r="D95" s="69">
        <f t="shared" si="14"/>
        <v>10</v>
      </c>
      <c r="E95" s="197">
        <f t="shared" si="14"/>
        <v>8</v>
      </c>
      <c r="F95" s="198"/>
      <c r="G95" s="199"/>
      <c r="H95" s="200"/>
      <c r="I95" s="201"/>
      <c r="J95" s="189"/>
      <c r="K95" s="202"/>
      <c r="L95" s="200"/>
      <c r="M95" s="203">
        <v>1</v>
      </c>
      <c r="N95" s="189">
        <v>1</v>
      </c>
      <c r="O95" s="202"/>
      <c r="P95" s="201"/>
      <c r="Q95" s="203"/>
      <c r="R95" s="204"/>
      <c r="S95" s="202"/>
      <c r="T95" s="201"/>
      <c r="U95" s="203"/>
      <c r="V95" s="204"/>
      <c r="W95" s="202"/>
      <c r="X95" s="201"/>
      <c r="Y95" s="202"/>
      <c r="Z95" s="204"/>
      <c r="AA95" s="203">
        <v>1</v>
      </c>
      <c r="AB95" s="204">
        <v>1</v>
      </c>
      <c r="AC95" s="202">
        <v>1</v>
      </c>
      <c r="AD95" s="201">
        <v>3</v>
      </c>
      <c r="AE95" s="203">
        <v>1</v>
      </c>
      <c r="AF95" s="204">
        <v>2</v>
      </c>
      <c r="AG95" s="202">
        <v>1</v>
      </c>
      <c r="AH95" s="201"/>
      <c r="AI95" s="203">
        <v>2</v>
      </c>
      <c r="AJ95" s="204">
        <v>2</v>
      </c>
      <c r="AK95" s="202"/>
      <c r="AL95" s="201">
        <v>1</v>
      </c>
      <c r="AM95" s="202">
        <v>1</v>
      </c>
      <c r="AN95" s="205">
        <v>17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21</v>
      </c>
      <c r="D96" s="37">
        <f t="shared" si="14"/>
        <v>7</v>
      </c>
      <c r="E96" s="206">
        <f t="shared" si="14"/>
        <v>14</v>
      </c>
      <c r="F96" s="166"/>
      <c r="G96" s="167"/>
      <c r="H96" s="168"/>
      <c r="I96" s="169"/>
      <c r="J96" s="166"/>
      <c r="K96" s="170"/>
      <c r="L96" s="168"/>
      <c r="M96" s="171"/>
      <c r="N96" s="166"/>
      <c r="O96" s="170"/>
      <c r="P96" s="169"/>
      <c r="Q96" s="171">
        <v>1</v>
      </c>
      <c r="R96" s="172"/>
      <c r="S96" s="170">
        <v>1</v>
      </c>
      <c r="T96" s="169"/>
      <c r="U96" s="171">
        <v>1</v>
      </c>
      <c r="V96" s="172"/>
      <c r="W96" s="170">
        <v>1</v>
      </c>
      <c r="X96" s="169">
        <v>1</v>
      </c>
      <c r="Y96" s="170"/>
      <c r="Z96" s="172"/>
      <c r="AA96" s="171">
        <v>3</v>
      </c>
      <c r="AB96" s="172"/>
      <c r="AC96" s="170"/>
      <c r="AD96" s="169">
        <v>1</v>
      </c>
      <c r="AE96" s="171"/>
      <c r="AF96" s="172">
        <v>1</v>
      </c>
      <c r="AG96" s="170">
        <v>2</v>
      </c>
      <c r="AH96" s="169">
        <v>1</v>
      </c>
      <c r="AI96" s="171">
        <v>2</v>
      </c>
      <c r="AJ96" s="172">
        <v>2</v>
      </c>
      <c r="AK96" s="170">
        <v>1</v>
      </c>
      <c r="AL96" s="169">
        <v>1</v>
      </c>
      <c r="AM96" s="170">
        <v>2</v>
      </c>
      <c r="AN96" s="173">
        <v>21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5</v>
      </c>
      <c r="D97" s="83">
        <f t="shared" si="14"/>
        <v>3</v>
      </c>
      <c r="E97" s="207">
        <f t="shared" si="14"/>
        <v>2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>
        <v>1</v>
      </c>
      <c r="Q97" s="213"/>
      <c r="R97" s="214"/>
      <c r="S97" s="212"/>
      <c r="T97" s="211"/>
      <c r="U97" s="213"/>
      <c r="V97" s="214"/>
      <c r="W97" s="212"/>
      <c r="X97" s="211"/>
      <c r="Y97" s="212"/>
      <c r="Z97" s="214">
        <v>1</v>
      </c>
      <c r="AA97" s="213">
        <v>1</v>
      </c>
      <c r="AB97" s="214"/>
      <c r="AC97" s="212"/>
      <c r="AD97" s="211"/>
      <c r="AE97" s="213"/>
      <c r="AF97" s="214">
        <v>1</v>
      </c>
      <c r="AG97" s="212"/>
      <c r="AH97" s="211"/>
      <c r="AI97" s="213"/>
      <c r="AJ97" s="214"/>
      <c r="AK97" s="212">
        <v>1</v>
      </c>
      <c r="AL97" s="211"/>
      <c r="AM97" s="212"/>
      <c r="AN97" s="215">
        <v>5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8</v>
      </c>
      <c r="D108" s="69">
        <f t="shared" si="18"/>
        <v>4</v>
      </c>
      <c r="E108" s="77">
        <f t="shared" si="18"/>
        <v>4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>
        <v>1</v>
      </c>
      <c r="U108" s="241"/>
      <c r="V108" s="240"/>
      <c r="W108" s="241"/>
      <c r="X108" s="240"/>
      <c r="Y108" s="241"/>
      <c r="Z108" s="240"/>
      <c r="AA108" s="241"/>
      <c r="AB108" s="240"/>
      <c r="AC108" s="241">
        <v>1</v>
      </c>
      <c r="AD108" s="242">
        <v>1</v>
      </c>
      <c r="AE108" s="243"/>
      <c r="AF108" s="240"/>
      <c r="AG108" s="241">
        <v>1</v>
      </c>
      <c r="AH108" s="242"/>
      <c r="AI108" s="243"/>
      <c r="AJ108" s="240">
        <v>1</v>
      </c>
      <c r="AK108" s="241"/>
      <c r="AL108" s="242">
        <v>1</v>
      </c>
      <c r="AM108" s="241">
        <v>2</v>
      </c>
      <c r="AN108" s="244">
        <v>8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3</v>
      </c>
      <c r="D109" s="83">
        <f t="shared" si="18"/>
        <v>1</v>
      </c>
      <c r="E109" s="50">
        <f t="shared" si="18"/>
        <v>2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>
        <v>2</v>
      </c>
      <c r="AB109" s="245"/>
      <c r="AC109" s="246"/>
      <c r="AD109" s="247"/>
      <c r="AE109" s="248"/>
      <c r="AF109" s="245"/>
      <c r="AG109" s="246"/>
      <c r="AH109" s="247">
        <v>1</v>
      </c>
      <c r="AI109" s="248"/>
      <c r="AJ109" s="245"/>
      <c r="AK109" s="246"/>
      <c r="AL109" s="247"/>
      <c r="AM109" s="246"/>
      <c r="AN109" s="249">
        <v>3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0</v>
      </c>
      <c r="D113" s="92">
        <f>SUM(F113+H113+J113+L113+N113+P113+R113+T113+V113)</f>
        <v>0</v>
      </c>
      <c r="E113" s="25">
        <f>SUM(G113+I113+K113+M113+O113+Q113+S113+U113+W113)</f>
        <v>0</v>
      </c>
      <c r="F113" s="160"/>
      <c r="G113" s="260"/>
      <c r="H113" s="159"/>
      <c r="I113" s="162"/>
      <c r="J113" s="160"/>
      <c r="K113" s="260"/>
      <c r="L113" s="159"/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/>
      <c r="Y113" s="262"/>
      <c r="Z113" s="159"/>
      <c r="AA113" s="263"/>
      <c r="AB113" s="264"/>
      <c r="AC113" s="261"/>
      <c r="AD113" s="265"/>
      <c r="AE113" s="262"/>
      <c r="AF113" s="163"/>
      <c r="AG113" s="163"/>
      <c r="AH113" s="163"/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65</v>
      </c>
      <c r="D114" s="267">
        <f>SUM(F114+H114+J114+L114+N114+P114+R114+T114+V114)</f>
        <v>42</v>
      </c>
      <c r="E114" s="268">
        <f>SUM(G114+I114+K114+M114+O114+Q114+S114+U114+W114)</f>
        <v>23</v>
      </c>
      <c r="F114" s="269"/>
      <c r="G114" s="270">
        <v>2</v>
      </c>
      <c r="H114" s="271">
        <v>3</v>
      </c>
      <c r="I114" s="272">
        <v>4</v>
      </c>
      <c r="J114" s="269">
        <v>10</v>
      </c>
      <c r="K114" s="270">
        <v>7</v>
      </c>
      <c r="L114" s="271">
        <v>17</v>
      </c>
      <c r="M114" s="272">
        <v>7</v>
      </c>
      <c r="N114" s="269">
        <v>7</v>
      </c>
      <c r="O114" s="270">
        <v>1</v>
      </c>
      <c r="P114" s="271">
        <v>5</v>
      </c>
      <c r="Q114" s="272">
        <v>2</v>
      </c>
      <c r="R114" s="269"/>
      <c r="S114" s="270"/>
      <c r="T114" s="271"/>
      <c r="U114" s="272"/>
      <c r="V114" s="269"/>
      <c r="W114" s="273"/>
      <c r="X114" s="274">
        <v>3</v>
      </c>
      <c r="Y114" s="275"/>
      <c r="Z114" s="276"/>
      <c r="AA114" s="277">
        <v>35</v>
      </c>
      <c r="AB114" s="277">
        <v>30</v>
      </c>
      <c r="AC114" s="274">
        <v>23</v>
      </c>
      <c r="AD114" s="278">
        <v>42</v>
      </c>
      <c r="AE114" s="279">
        <v>12</v>
      </c>
      <c r="AF114" s="280"/>
      <c r="AG114" s="280">
        <v>34</v>
      </c>
      <c r="AH114" s="280">
        <v>8</v>
      </c>
      <c r="AI114" s="280">
        <v>11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2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5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3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/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1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5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21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136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174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269</v>
      </c>
      <c r="E156" s="39">
        <v>269</v>
      </c>
      <c r="F156" s="339"/>
      <c r="G156" s="43">
        <v>269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160</v>
      </c>
      <c r="E159" s="39">
        <v>160</v>
      </c>
      <c r="F159" s="339"/>
      <c r="G159" s="43">
        <v>160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1</v>
      </c>
      <c r="E173" s="92">
        <f t="shared" ref="E173:F178" si="22">SUM(G173+I173+K173+M173+O173+Q173+S173+U173)</f>
        <v>0</v>
      </c>
      <c r="F173" s="25">
        <f t="shared" si="22"/>
        <v>1</v>
      </c>
      <c r="G173" s="159"/>
      <c r="H173" s="162"/>
      <c r="I173" s="159"/>
      <c r="J173" s="162"/>
      <c r="K173" s="159"/>
      <c r="L173" s="162"/>
      <c r="M173" s="159"/>
      <c r="N173" s="162"/>
      <c r="O173" s="159"/>
      <c r="P173" s="162"/>
      <c r="Q173" s="159"/>
      <c r="R173" s="162">
        <v>1</v>
      </c>
      <c r="S173" s="159"/>
      <c r="T173" s="162"/>
      <c r="U173" s="160"/>
      <c r="V173" s="260"/>
      <c r="W173" s="163"/>
      <c r="X173" s="159"/>
      <c r="Y173" s="373">
        <v>1</v>
      </c>
      <c r="Z173" s="373"/>
      <c r="AA173" s="162">
        <v>1</v>
      </c>
      <c r="AB173" s="159">
        <v>1</v>
      </c>
      <c r="AC173" s="162"/>
      <c r="AD173" s="260"/>
      <c r="AE173" s="162"/>
      <c r="AF173" s="159">
        <v>1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1</v>
      </c>
      <c r="E174" s="69">
        <f t="shared" si="22"/>
        <v>0</v>
      </c>
      <c r="F174" s="77">
        <f t="shared" si="22"/>
        <v>1</v>
      </c>
      <c r="G174" s="240"/>
      <c r="H174" s="241"/>
      <c r="I174" s="240"/>
      <c r="J174" s="241"/>
      <c r="K174" s="240"/>
      <c r="L174" s="241"/>
      <c r="M174" s="240"/>
      <c r="N174" s="241">
        <v>1</v>
      </c>
      <c r="O174" s="240"/>
      <c r="P174" s="241"/>
      <c r="Q174" s="240"/>
      <c r="R174" s="241"/>
      <c r="S174" s="240"/>
      <c r="T174" s="241"/>
      <c r="U174" s="242"/>
      <c r="V174" s="243"/>
      <c r="W174" s="375"/>
      <c r="X174" s="240">
        <v>1</v>
      </c>
      <c r="Y174" s="376"/>
      <c r="Z174" s="376">
        <v>1</v>
      </c>
      <c r="AA174" s="241">
        <v>1</v>
      </c>
      <c r="AB174" s="240"/>
      <c r="AC174" s="241"/>
      <c r="AD174" s="243">
        <v>1</v>
      </c>
      <c r="AE174" s="241"/>
      <c r="AF174" s="377">
        <v>1</v>
      </c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0</v>
      </c>
      <c r="E175" s="49">
        <f t="shared" si="22"/>
        <v>0</v>
      </c>
      <c r="F175" s="378">
        <f t="shared" si="22"/>
        <v>0</v>
      </c>
      <c r="G175" s="377"/>
      <c r="H175" s="379"/>
      <c r="I175" s="377"/>
      <c r="J175" s="379"/>
      <c r="K175" s="377"/>
      <c r="L175" s="379"/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/>
      <c r="Z175" s="383"/>
      <c r="AA175" s="379"/>
      <c r="AB175" s="377"/>
      <c r="AC175" s="379"/>
      <c r="AD175" s="381"/>
      <c r="AE175" s="379"/>
      <c r="AF175" s="245"/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0</v>
      </c>
      <c r="E176" s="234">
        <f t="shared" si="22"/>
        <v>0</v>
      </c>
      <c r="F176" s="70">
        <f t="shared" si="22"/>
        <v>0</v>
      </c>
      <c r="G176" s="159"/>
      <c r="H176" s="162"/>
      <c r="I176" s="159"/>
      <c r="J176" s="162"/>
      <c r="K176" s="159"/>
      <c r="L176" s="162"/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/>
      <c r="X176" s="159"/>
      <c r="Y176" s="373"/>
      <c r="Z176" s="373"/>
      <c r="AA176" s="162"/>
      <c r="AB176" s="159"/>
      <c r="AC176" s="162"/>
      <c r="AD176" s="260"/>
      <c r="AE176" s="162"/>
      <c r="AF176" s="159"/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0</v>
      </c>
      <c r="E177" s="69">
        <f t="shared" si="22"/>
        <v>0</v>
      </c>
      <c r="F177" s="77">
        <f t="shared" si="22"/>
        <v>0</v>
      </c>
      <c r="G177" s="240"/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/>
      <c r="Z177" s="376"/>
      <c r="AA177" s="241"/>
      <c r="AB177" s="240"/>
      <c r="AC177" s="241"/>
      <c r="AD177" s="243"/>
      <c r="AE177" s="241"/>
      <c r="AF177" s="240"/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0</v>
      </c>
      <c r="E178" s="49">
        <f t="shared" si="22"/>
        <v>0</v>
      </c>
      <c r="F178" s="50">
        <f t="shared" si="22"/>
        <v>0</v>
      </c>
      <c r="G178" s="245"/>
      <c r="H178" s="246"/>
      <c r="I178" s="245"/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/>
      <c r="Z178" s="387"/>
      <c r="AA178" s="246"/>
      <c r="AB178" s="245"/>
      <c r="AC178" s="246"/>
      <c r="AD178" s="248"/>
      <c r="AE178" s="246"/>
      <c r="AF178" s="245"/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2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21</v>
      </c>
      <c r="C188" s="392">
        <f>SUM(E188+G188+I188+K188+M188+O188+Q188+S188+U188)</f>
        <v>7</v>
      </c>
      <c r="D188" s="129">
        <f>SUM(F188+H188+J188+L188+N188+P188+R188+T188+V188)</f>
        <v>14</v>
      </c>
      <c r="E188" s="393"/>
      <c r="F188" s="394"/>
      <c r="G188" s="393"/>
      <c r="H188" s="394">
        <v>4</v>
      </c>
      <c r="I188" s="393">
        <v>2</v>
      </c>
      <c r="J188" s="394">
        <v>3</v>
      </c>
      <c r="K188" s="393">
        <v>3</v>
      </c>
      <c r="L188" s="395">
        <v>1</v>
      </c>
      <c r="M188" s="393">
        <v>2</v>
      </c>
      <c r="N188" s="395">
        <v>5</v>
      </c>
      <c r="O188" s="393"/>
      <c r="P188" s="395">
        <v>1</v>
      </c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6</v>
      </c>
      <c r="C193" s="407">
        <f t="shared" ref="C193:D198" si="24">+E193+G193+I193+K193</f>
        <v>2</v>
      </c>
      <c r="D193" s="408">
        <f t="shared" si="24"/>
        <v>4</v>
      </c>
      <c r="E193" s="409">
        <f t="shared" ref="E193:N193" si="25">SUM(E194:E198)</f>
        <v>0</v>
      </c>
      <c r="F193" s="410">
        <f t="shared" si="25"/>
        <v>1</v>
      </c>
      <c r="G193" s="409">
        <f t="shared" si="25"/>
        <v>0</v>
      </c>
      <c r="H193" s="410">
        <f t="shared" si="25"/>
        <v>0</v>
      </c>
      <c r="I193" s="409">
        <f t="shared" si="25"/>
        <v>0</v>
      </c>
      <c r="J193" s="411">
        <f t="shared" si="25"/>
        <v>0</v>
      </c>
      <c r="K193" s="412">
        <f t="shared" si="25"/>
        <v>2</v>
      </c>
      <c r="L193" s="413">
        <f t="shared" si="25"/>
        <v>3</v>
      </c>
      <c r="M193" s="414">
        <f t="shared" si="25"/>
        <v>5</v>
      </c>
      <c r="N193" s="410">
        <f t="shared" si="25"/>
        <v>1</v>
      </c>
      <c r="O193" s="415">
        <f>SUM(O194:O198)</f>
        <v>3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6</v>
      </c>
      <c r="C194" s="417">
        <f t="shared" si="24"/>
        <v>2</v>
      </c>
      <c r="D194" s="418">
        <f t="shared" si="24"/>
        <v>4</v>
      </c>
      <c r="E194" s="419"/>
      <c r="F194" s="420">
        <v>1</v>
      </c>
      <c r="G194" s="419"/>
      <c r="H194" s="420"/>
      <c r="I194" s="419"/>
      <c r="J194" s="421"/>
      <c r="K194" s="419">
        <v>2</v>
      </c>
      <c r="L194" s="422">
        <v>3</v>
      </c>
      <c r="M194" s="423">
        <v>5</v>
      </c>
      <c r="N194" s="420">
        <v>1</v>
      </c>
      <c r="O194" s="424">
        <v>3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0</v>
      </c>
      <c r="C195" s="426">
        <f t="shared" si="24"/>
        <v>0</v>
      </c>
      <c r="D195" s="427">
        <f t="shared" si="24"/>
        <v>0</v>
      </c>
      <c r="E195" s="428"/>
      <c r="F195" s="429"/>
      <c r="G195" s="428"/>
      <c r="H195" s="429"/>
      <c r="I195" s="428"/>
      <c r="J195" s="430"/>
      <c r="K195" s="428"/>
      <c r="L195" s="431"/>
      <c r="M195" s="432"/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14589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4" workbookViewId="0">
      <selection activeCell="D11" sqref="D11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1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",[6]NOMBRE!B6," - ","( ",[6]NOMBRE!C6,[6]NOMBRE!D6," )")</f>
        <v>MES: AGOSTO - ( 08 )</v>
      </c>
    </row>
    <row r="5" spans="1:91" ht="16.149999999999999" customHeight="1" x14ac:dyDescent="0.2">
      <c r="A5" s="1" t="str">
        <f>CONCATENATE("AÑO: ",[6]NOMBRE!B7)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5309</v>
      </c>
      <c r="C12" s="24">
        <f t="shared" ref="C12:D14" si="0">SUM(E12+G12+I12+K12+M12+O12+Q12+S12+U12+W12+Y12+AA12+AC12+AE12+AG12+AI12+AK12)</f>
        <v>2640</v>
      </c>
      <c r="D12" s="25">
        <f t="shared" si="0"/>
        <v>2669</v>
      </c>
      <c r="E12" s="26">
        <v>465</v>
      </c>
      <c r="F12" s="27">
        <v>431</v>
      </c>
      <c r="G12" s="26">
        <v>260</v>
      </c>
      <c r="H12" s="27">
        <v>239</v>
      </c>
      <c r="I12" s="26">
        <v>251</v>
      </c>
      <c r="J12" s="28">
        <v>247</v>
      </c>
      <c r="K12" s="26">
        <v>155</v>
      </c>
      <c r="L12" s="28">
        <v>175</v>
      </c>
      <c r="M12" s="26">
        <v>99</v>
      </c>
      <c r="N12" s="28">
        <v>89</v>
      </c>
      <c r="O12" s="26">
        <v>126</v>
      </c>
      <c r="P12" s="28">
        <v>115</v>
      </c>
      <c r="Q12" s="26">
        <v>138</v>
      </c>
      <c r="R12" s="28">
        <v>96</v>
      </c>
      <c r="S12" s="26">
        <v>100</v>
      </c>
      <c r="T12" s="28">
        <v>117</v>
      </c>
      <c r="U12" s="26">
        <v>97</v>
      </c>
      <c r="V12" s="28">
        <v>112</v>
      </c>
      <c r="W12" s="26">
        <v>91</v>
      </c>
      <c r="X12" s="28">
        <v>109</v>
      </c>
      <c r="Y12" s="26">
        <v>128</v>
      </c>
      <c r="Z12" s="28">
        <v>162</v>
      </c>
      <c r="AA12" s="26">
        <v>121</v>
      </c>
      <c r="AB12" s="28">
        <v>134</v>
      </c>
      <c r="AC12" s="26">
        <v>128</v>
      </c>
      <c r="AD12" s="28">
        <v>108</v>
      </c>
      <c r="AE12" s="26">
        <v>126</v>
      </c>
      <c r="AF12" s="28">
        <v>112</v>
      </c>
      <c r="AG12" s="29">
        <v>119</v>
      </c>
      <c r="AH12" s="30">
        <v>116</v>
      </c>
      <c r="AI12" s="26">
        <v>86</v>
      </c>
      <c r="AJ12" s="28">
        <v>114</v>
      </c>
      <c r="AK12" s="31">
        <v>150</v>
      </c>
      <c r="AL12" s="28">
        <v>193</v>
      </c>
      <c r="AM12" s="31">
        <v>5091</v>
      </c>
      <c r="AN12" s="26">
        <v>100</v>
      </c>
      <c r="AO12" s="32"/>
      <c r="AP12" s="32">
        <v>247</v>
      </c>
      <c r="AQ12" s="28">
        <v>510</v>
      </c>
      <c r="AR12" s="28">
        <v>155</v>
      </c>
      <c r="AS12" s="28">
        <v>6069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427</v>
      </c>
      <c r="C13" s="37">
        <f t="shared" si="0"/>
        <v>0</v>
      </c>
      <c r="D13" s="38">
        <f t="shared" si="0"/>
        <v>427</v>
      </c>
      <c r="E13" s="39"/>
      <c r="F13" s="40"/>
      <c r="G13" s="41"/>
      <c r="H13" s="42"/>
      <c r="I13" s="41"/>
      <c r="J13" s="40">
        <v>1</v>
      </c>
      <c r="K13" s="39"/>
      <c r="L13" s="40">
        <v>49</v>
      </c>
      <c r="M13" s="39"/>
      <c r="N13" s="40">
        <v>100</v>
      </c>
      <c r="O13" s="39"/>
      <c r="P13" s="40">
        <v>98</v>
      </c>
      <c r="Q13" s="39"/>
      <c r="R13" s="40">
        <v>58</v>
      </c>
      <c r="S13" s="39"/>
      <c r="T13" s="40">
        <v>63</v>
      </c>
      <c r="U13" s="39"/>
      <c r="V13" s="40">
        <v>32</v>
      </c>
      <c r="W13" s="39"/>
      <c r="X13" s="40">
        <v>10</v>
      </c>
      <c r="Y13" s="39"/>
      <c r="Z13" s="40">
        <v>7</v>
      </c>
      <c r="AA13" s="39"/>
      <c r="AB13" s="40">
        <v>3</v>
      </c>
      <c r="AC13" s="39"/>
      <c r="AD13" s="40">
        <v>2</v>
      </c>
      <c r="AE13" s="39"/>
      <c r="AF13" s="40">
        <v>1</v>
      </c>
      <c r="AG13" s="43"/>
      <c r="AH13" s="44"/>
      <c r="AI13" s="39"/>
      <c r="AJ13" s="40">
        <v>2</v>
      </c>
      <c r="AK13" s="45"/>
      <c r="AL13" s="40">
        <v>1</v>
      </c>
      <c r="AM13" s="45">
        <v>412</v>
      </c>
      <c r="AN13" s="39">
        <v>8</v>
      </c>
      <c r="AO13" s="46"/>
      <c r="AP13" s="46">
        <v>3</v>
      </c>
      <c r="AQ13" s="40">
        <v>49</v>
      </c>
      <c r="AR13" s="40">
        <v>5</v>
      </c>
      <c r="AS13" s="40">
        <v>689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214</v>
      </c>
      <c r="C14" s="49">
        <f t="shared" si="0"/>
        <v>0</v>
      </c>
      <c r="D14" s="50">
        <f t="shared" si="0"/>
        <v>214</v>
      </c>
      <c r="E14" s="51"/>
      <c r="F14" s="52"/>
      <c r="G14" s="51"/>
      <c r="H14" s="52"/>
      <c r="I14" s="51"/>
      <c r="J14" s="53"/>
      <c r="K14" s="51"/>
      <c r="L14" s="53">
        <v>16</v>
      </c>
      <c r="M14" s="51"/>
      <c r="N14" s="53">
        <v>57</v>
      </c>
      <c r="O14" s="51"/>
      <c r="P14" s="53">
        <v>43</v>
      </c>
      <c r="Q14" s="51"/>
      <c r="R14" s="53">
        <v>39</v>
      </c>
      <c r="S14" s="51"/>
      <c r="T14" s="53">
        <v>26</v>
      </c>
      <c r="U14" s="51"/>
      <c r="V14" s="53">
        <v>10</v>
      </c>
      <c r="W14" s="51"/>
      <c r="X14" s="53">
        <v>11</v>
      </c>
      <c r="Y14" s="51"/>
      <c r="Z14" s="53">
        <v>7</v>
      </c>
      <c r="AA14" s="51"/>
      <c r="AB14" s="53">
        <v>3</v>
      </c>
      <c r="AC14" s="51"/>
      <c r="AD14" s="53">
        <v>1</v>
      </c>
      <c r="AE14" s="51"/>
      <c r="AF14" s="53">
        <v>1</v>
      </c>
      <c r="AG14" s="54"/>
      <c r="AH14" s="55"/>
      <c r="AI14" s="51"/>
      <c r="AJ14" s="53"/>
      <c r="AK14" s="56"/>
      <c r="AL14" s="53"/>
      <c r="AM14" s="56">
        <v>210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35</v>
      </c>
      <c r="C57" s="92">
        <f t="shared" ref="C57:D62" si="9">SUM(E57+G57+I57+K57+M57+O57+Q57+S57+U57+W57+Y57+AA57+AC57+AE57+AG57+AI57+AK57)</f>
        <v>20</v>
      </c>
      <c r="D57" s="25">
        <f t="shared" si="9"/>
        <v>15</v>
      </c>
      <c r="E57" s="26">
        <v>1</v>
      </c>
      <c r="F57" s="27"/>
      <c r="G57" s="26"/>
      <c r="H57" s="28"/>
      <c r="I57" s="26"/>
      <c r="J57" s="28"/>
      <c r="K57" s="26"/>
      <c r="L57" s="28">
        <v>1</v>
      </c>
      <c r="M57" s="26"/>
      <c r="N57" s="28"/>
      <c r="O57" s="26">
        <v>2</v>
      </c>
      <c r="P57" s="28">
        <v>1</v>
      </c>
      <c r="Q57" s="26">
        <v>1</v>
      </c>
      <c r="R57" s="28"/>
      <c r="S57" s="26"/>
      <c r="T57" s="28"/>
      <c r="U57" s="26">
        <v>1</v>
      </c>
      <c r="V57" s="30"/>
      <c r="W57" s="26">
        <v>2</v>
      </c>
      <c r="X57" s="28">
        <v>1</v>
      </c>
      <c r="Y57" s="26">
        <v>2</v>
      </c>
      <c r="Z57" s="28">
        <v>2</v>
      </c>
      <c r="AA57" s="26">
        <v>2</v>
      </c>
      <c r="AB57" s="28">
        <v>1</v>
      </c>
      <c r="AC57" s="26">
        <v>2</v>
      </c>
      <c r="AD57" s="28">
        <v>3</v>
      </c>
      <c r="AE57" s="26">
        <v>1</v>
      </c>
      <c r="AF57" s="28">
        <v>2</v>
      </c>
      <c r="AG57" s="26">
        <v>1</v>
      </c>
      <c r="AH57" s="28"/>
      <c r="AI57" s="26">
        <v>1</v>
      </c>
      <c r="AJ57" s="28">
        <v>2</v>
      </c>
      <c r="AK57" s="93">
        <v>4</v>
      </c>
      <c r="AL57" s="28">
        <v>2</v>
      </c>
      <c r="AM57" s="109"/>
      <c r="AN57" s="110">
        <v>35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558</v>
      </c>
      <c r="C58" s="69">
        <f t="shared" si="9"/>
        <v>307</v>
      </c>
      <c r="D58" s="77">
        <f t="shared" si="9"/>
        <v>251</v>
      </c>
      <c r="E58" s="39">
        <v>38</v>
      </c>
      <c r="F58" s="78">
        <v>33</v>
      </c>
      <c r="G58" s="39">
        <v>13</v>
      </c>
      <c r="H58" s="40">
        <v>13</v>
      </c>
      <c r="I58" s="39">
        <v>9</v>
      </c>
      <c r="J58" s="40">
        <v>17</v>
      </c>
      <c r="K58" s="39">
        <v>9</v>
      </c>
      <c r="L58" s="40">
        <v>15</v>
      </c>
      <c r="M58" s="39">
        <v>11</v>
      </c>
      <c r="N58" s="40">
        <v>7</v>
      </c>
      <c r="O58" s="39">
        <v>17</v>
      </c>
      <c r="P58" s="40">
        <v>9</v>
      </c>
      <c r="Q58" s="39">
        <v>18</v>
      </c>
      <c r="R58" s="40">
        <v>3</v>
      </c>
      <c r="S58" s="39">
        <v>23</v>
      </c>
      <c r="T58" s="40">
        <v>5</v>
      </c>
      <c r="U58" s="39">
        <v>14</v>
      </c>
      <c r="V58" s="44">
        <v>11</v>
      </c>
      <c r="W58" s="39">
        <v>5</v>
      </c>
      <c r="X58" s="40">
        <v>9</v>
      </c>
      <c r="Y58" s="39">
        <v>13</v>
      </c>
      <c r="Z58" s="40">
        <v>9</v>
      </c>
      <c r="AA58" s="39">
        <v>15</v>
      </c>
      <c r="AB58" s="40">
        <v>11</v>
      </c>
      <c r="AC58" s="39">
        <v>19</v>
      </c>
      <c r="AD58" s="40">
        <v>17</v>
      </c>
      <c r="AE58" s="39">
        <v>29</v>
      </c>
      <c r="AF58" s="40">
        <v>20</v>
      </c>
      <c r="AG58" s="39">
        <v>21</v>
      </c>
      <c r="AH58" s="40">
        <v>16</v>
      </c>
      <c r="AI58" s="39">
        <v>20</v>
      </c>
      <c r="AJ58" s="40">
        <v>14</v>
      </c>
      <c r="AK58" s="79">
        <v>33</v>
      </c>
      <c r="AL58" s="40">
        <v>42</v>
      </c>
      <c r="AM58" s="113"/>
      <c r="AN58" s="114">
        <v>558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3103</v>
      </c>
      <c r="C59" s="69">
        <f t="shared" si="9"/>
        <v>1604</v>
      </c>
      <c r="D59" s="77">
        <f t="shared" si="9"/>
        <v>1499</v>
      </c>
      <c r="E59" s="39">
        <v>312</v>
      </c>
      <c r="F59" s="78">
        <v>258</v>
      </c>
      <c r="G59" s="39">
        <v>154</v>
      </c>
      <c r="H59" s="40">
        <v>108</v>
      </c>
      <c r="I59" s="39">
        <v>119</v>
      </c>
      <c r="J59" s="40">
        <v>97</v>
      </c>
      <c r="K59" s="39">
        <v>78</v>
      </c>
      <c r="L59" s="40">
        <v>74</v>
      </c>
      <c r="M59" s="39">
        <v>60</v>
      </c>
      <c r="N59" s="40">
        <v>50</v>
      </c>
      <c r="O59" s="39">
        <v>70</v>
      </c>
      <c r="P59" s="40">
        <v>64</v>
      </c>
      <c r="Q59" s="39">
        <v>70</v>
      </c>
      <c r="R59" s="40">
        <v>62</v>
      </c>
      <c r="S59" s="39">
        <v>51</v>
      </c>
      <c r="T59" s="40">
        <v>62</v>
      </c>
      <c r="U59" s="39">
        <v>61</v>
      </c>
      <c r="V59" s="44">
        <v>56</v>
      </c>
      <c r="W59" s="39">
        <v>59</v>
      </c>
      <c r="X59" s="40">
        <v>62</v>
      </c>
      <c r="Y59" s="39">
        <v>85</v>
      </c>
      <c r="Z59" s="40">
        <v>100</v>
      </c>
      <c r="AA59" s="39">
        <v>84</v>
      </c>
      <c r="AB59" s="40">
        <v>75</v>
      </c>
      <c r="AC59" s="39">
        <v>88</v>
      </c>
      <c r="AD59" s="40">
        <v>60</v>
      </c>
      <c r="AE59" s="39">
        <v>83</v>
      </c>
      <c r="AF59" s="40">
        <v>70</v>
      </c>
      <c r="AG59" s="39">
        <v>77</v>
      </c>
      <c r="AH59" s="40">
        <v>76</v>
      </c>
      <c r="AI59" s="39">
        <v>57</v>
      </c>
      <c r="AJ59" s="40">
        <v>88</v>
      </c>
      <c r="AK59" s="79">
        <v>96</v>
      </c>
      <c r="AL59" s="40">
        <v>137</v>
      </c>
      <c r="AM59" s="113"/>
      <c r="AN59" s="114">
        <v>3103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1496</v>
      </c>
      <c r="C60" s="69">
        <f t="shared" si="9"/>
        <v>651</v>
      </c>
      <c r="D60" s="77">
        <f t="shared" si="9"/>
        <v>845</v>
      </c>
      <c r="E60" s="39">
        <v>106</v>
      </c>
      <c r="F60" s="78">
        <v>129</v>
      </c>
      <c r="G60" s="39">
        <v>91</v>
      </c>
      <c r="H60" s="40">
        <v>115</v>
      </c>
      <c r="I60" s="39">
        <v>120</v>
      </c>
      <c r="J60" s="40">
        <v>128</v>
      </c>
      <c r="K60" s="39">
        <v>60</v>
      </c>
      <c r="L60" s="40">
        <v>75</v>
      </c>
      <c r="M60" s="39">
        <v>24</v>
      </c>
      <c r="N60" s="40">
        <v>29</v>
      </c>
      <c r="O60" s="39">
        <v>33</v>
      </c>
      <c r="P60" s="40">
        <v>39</v>
      </c>
      <c r="Q60" s="39">
        <v>41</v>
      </c>
      <c r="R60" s="40">
        <v>31</v>
      </c>
      <c r="S60" s="39">
        <v>20</v>
      </c>
      <c r="T60" s="40">
        <v>45</v>
      </c>
      <c r="U60" s="39">
        <v>19</v>
      </c>
      <c r="V60" s="44">
        <v>37</v>
      </c>
      <c r="W60" s="39">
        <v>21</v>
      </c>
      <c r="X60" s="40">
        <v>37</v>
      </c>
      <c r="Y60" s="39">
        <v>27</v>
      </c>
      <c r="Z60" s="40">
        <v>45</v>
      </c>
      <c r="AA60" s="39">
        <v>19</v>
      </c>
      <c r="AB60" s="40">
        <v>44</v>
      </c>
      <c r="AC60" s="39">
        <v>17</v>
      </c>
      <c r="AD60" s="40">
        <v>27</v>
      </c>
      <c r="AE60" s="39">
        <v>12</v>
      </c>
      <c r="AF60" s="40">
        <v>20</v>
      </c>
      <c r="AG60" s="39">
        <v>19</v>
      </c>
      <c r="AH60" s="40">
        <v>23</v>
      </c>
      <c r="AI60" s="39">
        <v>6</v>
      </c>
      <c r="AJ60" s="40">
        <v>10</v>
      </c>
      <c r="AK60" s="79">
        <v>16</v>
      </c>
      <c r="AL60" s="40">
        <v>11</v>
      </c>
      <c r="AM60" s="113"/>
      <c r="AN60" s="114">
        <v>1496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117</v>
      </c>
      <c r="C61" s="117">
        <f t="shared" si="9"/>
        <v>58</v>
      </c>
      <c r="D61" s="118">
        <f t="shared" si="9"/>
        <v>59</v>
      </c>
      <c r="E61" s="119">
        <v>8</v>
      </c>
      <c r="F61" s="120">
        <v>11</v>
      </c>
      <c r="G61" s="119">
        <v>2</v>
      </c>
      <c r="H61" s="121">
        <v>3</v>
      </c>
      <c r="I61" s="119">
        <v>3</v>
      </c>
      <c r="J61" s="121">
        <v>5</v>
      </c>
      <c r="K61" s="119">
        <v>8</v>
      </c>
      <c r="L61" s="121">
        <v>10</v>
      </c>
      <c r="M61" s="119">
        <v>4</v>
      </c>
      <c r="N61" s="121">
        <v>3</v>
      </c>
      <c r="O61" s="119">
        <v>4</v>
      </c>
      <c r="P61" s="121">
        <v>2</v>
      </c>
      <c r="Q61" s="119">
        <v>8</v>
      </c>
      <c r="R61" s="121"/>
      <c r="S61" s="119">
        <v>6</v>
      </c>
      <c r="T61" s="121">
        <v>5</v>
      </c>
      <c r="U61" s="119">
        <v>2</v>
      </c>
      <c r="V61" s="122">
        <v>8</v>
      </c>
      <c r="W61" s="119">
        <v>4</v>
      </c>
      <c r="X61" s="121"/>
      <c r="Y61" s="119">
        <v>1</v>
      </c>
      <c r="Z61" s="121">
        <v>6</v>
      </c>
      <c r="AA61" s="119">
        <v>1</v>
      </c>
      <c r="AB61" s="121">
        <v>3</v>
      </c>
      <c r="AC61" s="119">
        <v>2</v>
      </c>
      <c r="AD61" s="121">
        <v>1</v>
      </c>
      <c r="AE61" s="119">
        <v>1</v>
      </c>
      <c r="AF61" s="121"/>
      <c r="AG61" s="119">
        <v>1</v>
      </c>
      <c r="AH61" s="121">
        <v>1</v>
      </c>
      <c r="AI61" s="119">
        <v>2</v>
      </c>
      <c r="AJ61" s="121"/>
      <c r="AK61" s="123">
        <v>1</v>
      </c>
      <c r="AL61" s="121">
        <v>1</v>
      </c>
      <c r="AM61" s="124"/>
      <c r="AN61" s="125">
        <v>117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5309</v>
      </c>
      <c r="C63" s="128">
        <f t="shared" si="10"/>
        <v>2640</v>
      </c>
      <c r="D63" s="129">
        <f t="shared" si="10"/>
        <v>2669</v>
      </c>
      <c r="E63" s="130">
        <f t="shared" si="10"/>
        <v>465</v>
      </c>
      <c r="F63" s="131">
        <f t="shared" si="10"/>
        <v>431</v>
      </c>
      <c r="G63" s="130">
        <f t="shared" si="10"/>
        <v>260</v>
      </c>
      <c r="H63" s="132">
        <f t="shared" si="10"/>
        <v>239</v>
      </c>
      <c r="I63" s="130">
        <f t="shared" si="10"/>
        <v>251</v>
      </c>
      <c r="J63" s="132">
        <f t="shared" si="10"/>
        <v>247</v>
      </c>
      <c r="K63" s="130">
        <f t="shared" si="10"/>
        <v>155</v>
      </c>
      <c r="L63" s="132">
        <f t="shared" si="10"/>
        <v>175</v>
      </c>
      <c r="M63" s="130">
        <f t="shared" si="10"/>
        <v>99</v>
      </c>
      <c r="N63" s="132">
        <f t="shared" si="10"/>
        <v>89</v>
      </c>
      <c r="O63" s="130">
        <f t="shared" si="10"/>
        <v>126</v>
      </c>
      <c r="P63" s="132">
        <f t="shared" si="10"/>
        <v>115</v>
      </c>
      <c r="Q63" s="130">
        <f t="shared" si="10"/>
        <v>138</v>
      </c>
      <c r="R63" s="132">
        <f t="shared" si="10"/>
        <v>96</v>
      </c>
      <c r="S63" s="130">
        <f t="shared" si="10"/>
        <v>100</v>
      </c>
      <c r="T63" s="132">
        <f t="shared" si="10"/>
        <v>117</v>
      </c>
      <c r="U63" s="133">
        <f t="shared" si="10"/>
        <v>97</v>
      </c>
      <c r="V63" s="134">
        <f t="shared" si="10"/>
        <v>112</v>
      </c>
      <c r="W63" s="130">
        <f t="shared" si="10"/>
        <v>91</v>
      </c>
      <c r="X63" s="132">
        <f t="shared" si="10"/>
        <v>109</v>
      </c>
      <c r="Y63" s="130">
        <f t="shared" si="10"/>
        <v>128</v>
      </c>
      <c r="Z63" s="132">
        <f t="shared" si="10"/>
        <v>162</v>
      </c>
      <c r="AA63" s="130">
        <f t="shared" si="10"/>
        <v>121</v>
      </c>
      <c r="AB63" s="132">
        <f t="shared" si="10"/>
        <v>134</v>
      </c>
      <c r="AC63" s="130">
        <f t="shared" si="10"/>
        <v>128</v>
      </c>
      <c r="AD63" s="132">
        <f t="shared" si="10"/>
        <v>108</v>
      </c>
      <c r="AE63" s="130">
        <f t="shared" si="10"/>
        <v>126</v>
      </c>
      <c r="AF63" s="132">
        <f t="shared" si="10"/>
        <v>112</v>
      </c>
      <c r="AG63" s="130">
        <f t="shared" si="10"/>
        <v>119</v>
      </c>
      <c r="AH63" s="132">
        <f t="shared" si="10"/>
        <v>116</v>
      </c>
      <c r="AI63" s="130">
        <f t="shared" si="10"/>
        <v>86</v>
      </c>
      <c r="AJ63" s="132">
        <f t="shared" si="10"/>
        <v>114</v>
      </c>
      <c r="AK63" s="135">
        <f t="shared" si="10"/>
        <v>150</v>
      </c>
      <c r="AL63" s="132">
        <f t="shared" si="10"/>
        <v>193</v>
      </c>
      <c r="AM63" s="136">
        <f>SUM(AM57:AM61)</f>
        <v>0</v>
      </c>
      <c r="AN63" s="137">
        <f>SUM(AN57:AN61)</f>
        <v>5309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312</v>
      </c>
      <c r="C69" s="80">
        <v>312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730</v>
      </c>
      <c r="C72" s="80">
        <v>730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0</v>
      </c>
      <c r="C73" s="80"/>
      <c r="D73" s="80"/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443</v>
      </c>
      <c r="C78" s="80">
        <v>443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643</v>
      </c>
      <c r="C80" s="80">
        <v>642</v>
      </c>
      <c r="D80" s="80">
        <v>1</v>
      </c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2128</v>
      </c>
      <c r="C85" s="152">
        <f>SUM(C66:C84)</f>
        <v>2127</v>
      </c>
      <c r="D85" s="152">
        <f>SUM(D66:D84)</f>
        <v>1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865</v>
      </c>
      <c r="D90" s="92">
        <f t="shared" si="12"/>
        <v>357</v>
      </c>
      <c r="E90" s="25">
        <f t="shared" si="12"/>
        <v>508</v>
      </c>
      <c r="F90" s="127">
        <f t="shared" si="12"/>
        <v>24</v>
      </c>
      <c r="G90" s="155">
        <f t="shared" si="12"/>
        <v>24</v>
      </c>
      <c r="H90" s="127">
        <f t="shared" si="12"/>
        <v>11</v>
      </c>
      <c r="I90" s="155">
        <f t="shared" si="12"/>
        <v>12</v>
      </c>
      <c r="J90" s="127">
        <f t="shared" si="12"/>
        <v>13</v>
      </c>
      <c r="K90" s="155">
        <f t="shared" si="12"/>
        <v>6</v>
      </c>
      <c r="L90" s="127">
        <f t="shared" si="12"/>
        <v>10</v>
      </c>
      <c r="M90" s="155">
        <f t="shared" si="12"/>
        <v>18</v>
      </c>
      <c r="N90" s="127">
        <f t="shared" si="12"/>
        <v>10</v>
      </c>
      <c r="O90" s="155">
        <f t="shared" si="12"/>
        <v>49</v>
      </c>
      <c r="P90" s="127">
        <f t="shared" si="12"/>
        <v>18</v>
      </c>
      <c r="Q90" s="155">
        <f t="shared" si="12"/>
        <v>52</v>
      </c>
      <c r="R90" s="127">
        <f t="shared" si="12"/>
        <v>14</v>
      </c>
      <c r="S90" s="155">
        <f t="shared" si="12"/>
        <v>47</v>
      </c>
      <c r="T90" s="127">
        <f t="shared" si="12"/>
        <v>11</v>
      </c>
      <c r="U90" s="155">
        <f t="shared" si="12"/>
        <v>36</v>
      </c>
      <c r="V90" s="127">
        <f t="shared" si="12"/>
        <v>19</v>
      </c>
      <c r="W90" s="155">
        <f t="shared" si="12"/>
        <v>23</v>
      </c>
      <c r="X90" s="127">
        <f t="shared" si="12"/>
        <v>13</v>
      </c>
      <c r="Y90" s="155">
        <f t="shared" si="12"/>
        <v>24</v>
      </c>
      <c r="Z90" s="127">
        <f t="shared" si="12"/>
        <v>18</v>
      </c>
      <c r="AA90" s="155">
        <f t="shared" si="12"/>
        <v>27</v>
      </c>
      <c r="AB90" s="127">
        <f t="shared" si="12"/>
        <v>22</v>
      </c>
      <c r="AC90" s="155">
        <f t="shared" si="12"/>
        <v>20</v>
      </c>
      <c r="AD90" s="127">
        <f t="shared" si="12"/>
        <v>30</v>
      </c>
      <c r="AE90" s="155">
        <f t="shared" si="12"/>
        <v>26</v>
      </c>
      <c r="AF90" s="127">
        <f t="shared" si="12"/>
        <v>34</v>
      </c>
      <c r="AG90" s="155">
        <f t="shared" si="12"/>
        <v>23</v>
      </c>
      <c r="AH90" s="127">
        <f t="shared" si="12"/>
        <v>32</v>
      </c>
      <c r="AI90" s="155">
        <f t="shared" si="12"/>
        <v>30</v>
      </c>
      <c r="AJ90" s="127">
        <f t="shared" si="12"/>
        <v>26</v>
      </c>
      <c r="AK90" s="155">
        <f t="shared" si="12"/>
        <v>31</v>
      </c>
      <c r="AL90" s="127">
        <f t="shared" si="12"/>
        <v>52</v>
      </c>
      <c r="AM90" s="155">
        <f t="shared" si="12"/>
        <v>60</v>
      </c>
      <c r="AN90" s="156">
        <f t="shared" si="12"/>
        <v>823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781</v>
      </c>
      <c r="D91" s="92">
        <f t="shared" ref="D91:E97" si="14">SUM(F91+H91+J91+L91+N91+P91+R91+T91+V91+X91+Z91+AB91+AD91+AF91+AH91+AJ91+AL91)</f>
        <v>315</v>
      </c>
      <c r="E91" s="25">
        <f t="shared" si="14"/>
        <v>466</v>
      </c>
      <c r="F91" s="159">
        <v>24</v>
      </c>
      <c r="G91" s="160">
        <v>22</v>
      </c>
      <c r="H91" s="161">
        <v>11</v>
      </c>
      <c r="I91" s="162">
        <v>12</v>
      </c>
      <c r="J91" s="161">
        <v>13</v>
      </c>
      <c r="K91" s="162">
        <v>4</v>
      </c>
      <c r="L91" s="159">
        <v>8</v>
      </c>
      <c r="M91" s="160">
        <v>17</v>
      </c>
      <c r="N91" s="161">
        <v>10</v>
      </c>
      <c r="O91" s="162">
        <v>45</v>
      </c>
      <c r="P91" s="161">
        <v>15</v>
      </c>
      <c r="Q91" s="162">
        <v>50</v>
      </c>
      <c r="R91" s="161">
        <v>12</v>
      </c>
      <c r="S91" s="162">
        <v>44</v>
      </c>
      <c r="T91" s="161">
        <v>9</v>
      </c>
      <c r="U91" s="162">
        <v>35</v>
      </c>
      <c r="V91" s="161">
        <v>16</v>
      </c>
      <c r="W91" s="162">
        <v>22</v>
      </c>
      <c r="X91" s="161">
        <v>11</v>
      </c>
      <c r="Y91" s="162">
        <v>23</v>
      </c>
      <c r="Z91" s="161">
        <v>16</v>
      </c>
      <c r="AA91" s="162">
        <v>23</v>
      </c>
      <c r="AB91" s="161">
        <v>21</v>
      </c>
      <c r="AC91" s="162">
        <v>17</v>
      </c>
      <c r="AD91" s="161">
        <v>27</v>
      </c>
      <c r="AE91" s="162">
        <v>23</v>
      </c>
      <c r="AF91" s="161">
        <v>28</v>
      </c>
      <c r="AG91" s="162">
        <v>19</v>
      </c>
      <c r="AH91" s="161">
        <v>24</v>
      </c>
      <c r="AI91" s="162">
        <v>27</v>
      </c>
      <c r="AJ91" s="161">
        <v>23</v>
      </c>
      <c r="AK91" s="162">
        <v>30</v>
      </c>
      <c r="AL91" s="161">
        <v>47</v>
      </c>
      <c r="AM91" s="162">
        <v>53</v>
      </c>
      <c r="AN91" s="163">
        <v>745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13</v>
      </c>
      <c r="D92" s="37">
        <f t="shared" si="14"/>
        <v>10</v>
      </c>
      <c r="E92" s="165">
        <f t="shared" si="14"/>
        <v>3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/>
      <c r="P92" s="169"/>
      <c r="Q92" s="171"/>
      <c r="R92" s="172"/>
      <c r="S92" s="170"/>
      <c r="T92" s="169">
        <v>1</v>
      </c>
      <c r="U92" s="171">
        <v>1</v>
      </c>
      <c r="V92" s="172"/>
      <c r="W92" s="170"/>
      <c r="X92" s="169"/>
      <c r="Y92" s="170"/>
      <c r="Z92" s="172"/>
      <c r="AA92" s="171"/>
      <c r="AB92" s="172"/>
      <c r="AC92" s="170">
        <v>1</v>
      </c>
      <c r="AD92" s="169"/>
      <c r="AE92" s="171">
        <v>1</v>
      </c>
      <c r="AF92" s="172">
        <v>3</v>
      </c>
      <c r="AG92" s="170"/>
      <c r="AH92" s="169">
        <v>3</v>
      </c>
      <c r="AI92" s="171"/>
      <c r="AJ92" s="172">
        <v>1</v>
      </c>
      <c r="AK92" s="170"/>
      <c r="AL92" s="169">
        <v>2</v>
      </c>
      <c r="AM92" s="170"/>
      <c r="AN92" s="173">
        <v>12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3</v>
      </c>
      <c r="D93" s="176">
        <f t="shared" si="14"/>
        <v>0</v>
      </c>
      <c r="E93" s="177">
        <f t="shared" si="14"/>
        <v>3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>
        <v>1</v>
      </c>
      <c r="X93" s="181"/>
      <c r="Y93" s="182"/>
      <c r="Z93" s="184"/>
      <c r="AA93" s="183"/>
      <c r="AB93" s="184"/>
      <c r="AC93" s="182"/>
      <c r="AD93" s="181"/>
      <c r="AE93" s="183"/>
      <c r="AF93" s="184"/>
      <c r="AG93" s="182">
        <v>1</v>
      </c>
      <c r="AH93" s="181"/>
      <c r="AI93" s="183">
        <v>1</v>
      </c>
      <c r="AJ93" s="184"/>
      <c r="AK93" s="182"/>
      <c r="AL93" s="181"/>
      <c r="AM93" s="182"/>
      <c r="AN93" s="185">
        <v>3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>
        <f t="shared" si="17"/>
        <v>0</v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12</v>
      </c>
      <c r="D94" s="187">
        <f t="shared" si="14"/>
        <v>5</v>
      </c>
      <c r="E94" s="188">
        <f t="shared" si="14"/>
        <v>7</v>
      </c>
      <c r="F94" s="189"/>
      <c r="G94" s="190">
        <v>1</v>
      </c>
      <c r="H94" s="191"/>
      <c r="I94" s="192"/>
      <c r="J94" s="193"/>
      <c r="K94" s="190"/>
      <c r="L94" s="191">
        <v>2</v>
      </c>
      <c r="M94" s="194"/>
      <c r="N94" s="193"/>
      <c r="O94" s="190">
        <v>2</v>
      </c>
      <c r="P94" s="192">
        <v>1</v>
      </c>
      <c r="Q94" s="194">
        <v>1</v>
      </c>
      <c r="R94" s="195"/>
      <c r="S94" s="190"/>
      <c r="T94" s="192">
        <v>1</v>
      </c>
      <c r="U94" s="194"/>
      <c r="V94" s="195"/>
      <c r="W94" s="190"/>
      <c r="X94" s="192"/>
      <c r="Y94" s="190"/>
      <c r="Z94" s="195"/>
      <c r="AA94" s="194">
        <v>1</v>
      </c>
      <c r="AB94" s="195"/>
      <c r="AC94" s="190"/>
      <c r="AD94" s="192">
        <v>1</v>
      </c>
      <c r="AE94" s="194"/>
      <c r="AF94" s="195"/>
      <c r="AG94" s="190">
        <v>1</v>
      </c>
      <c r="AH94" s="192"/>
      <c r="AI94" s="194"/>
      <c r="AJ94" s="195"/>
      <c r="AK94" s="190"/>
      <c r="AL94" s="192"/>
      <c r="AM94" s="190">
        <v>1</v>
      </c>
      <c r="AN94" s="196">
        <v>11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23</v>
      </c>
      <c r="D95" s="69">
        <f t="shared" si="14"/>
        <v>11</v>
      </c>
      <c r="E95" s="197">
        <f t="shared" si="14"/>
        <v>12</v>
      </c>
      <c r="F95" s="198"/>
      <c r="G95" s="199"/>
      <c r="H95" s="200"/>
      <c r="I95" s="201"/>
      <c r="J95" s="189"/>
      <c r="K95" s="202">
        <v>1</v>
      </c>
      <c r="L95" s="200"/>
      <c r="M95" s="203"/>
      <c r="N95" s="189"/>
      <c r="O95" s="202"/>
      <c r="P95" s="201"/>
      <c r="Q95" s="203"/>
      <c r="R95" s="204"/>
      <c r="S95" s="202">
        <v>2</v>
      </c>
      <c r="T95" s="201"/>
      <c r="U95" s="203"/>
      <c r="V95" s="204">
        <v>3</v>
      </c>
      <c r="W95" s="202"/>
      <c r="X95" s="201"/>
      <c r="Y95" s="202">
        <v>1</v>
      </c>
      <c r="Z95" s="204">
        <v>1</v>
      </c>
      <c r="AA95" s="203">
        <v>2</v>
      </c>
      <c r="AB95" s="204"/>
      <c r="AC95" s="202">
        <v>1</v>
      </c>
      <c r="AD95" s="201"/>
      <c r="AE95" s="203">
        <v>1</v>
      </c>
      <c r="AF95" s="204">
        <v>3</v>
      </c>
      <c r="AG95" s="202">
        <v>1</v>
      </c>
      <c r="AH95" s="201">
        <v>3</v>
      </c>
      <c r="AI95" s="203">
        <v>1</v>
      </c>
      <c r="AJ95" s="204"/>
      <c r="AK95" s="202">
        <v>1</v>
      </c>
      <c r="AL95" s="201">
        <v>1</v>
      </c>
      <c r="AM95" s="202">
        <v>1</v>
      </c>
      <c r="AN95" s="205">
        <v>21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28</v>
      </c>
      <c r="D96" s="37">
        <f t="shared" si="14"/>
        <v>12</v>
      </c>
      <c r="E96" s="206">
        <f t="shared" si="14"/>
        <v>16</v>
      </c>
      <c r="F96" s="166"/>
      <c r="G96" s="167">
        <v>1</v>
      </c>
      <c r="H96" s="168"/>
      <c r="I96" s="169"/>
      <c r="J96" s="166"/>
      <c r="K96" s="170">
        <v>1</v>
      </c>
      <c r="L96" s="168"/>
      <c r="M96" s="171">
        <v>1</v>
      </c>
      <c r="N96" s="166"/>
      <c r="O96" s="170">
        <v>1</v>
      </c>
      <c r="P96" s="169">
        <v>1</v>
      </c>
      <c r="Q96" s="171">
        <v>1</v>
      </c>
      <c r="R96" s="172">
        <v>1</v>
      </c>
      <c r="S96" s="170">
        <v>1</v>
      </c>
      <c r="T96" s="169"/>
      <c r="U96" s="171"/>
      <c r="V96" s="172"/>
      <c r="W96" s="170"/>
      <c r="X96" s="169">
        <v>1</v>
      </c>
      <c r="Y96" s="170"/>
      <c r="Z96" s="172">
        <v>1</v>
      </c>
      <c r="AA96" s="171">
        <v>1</v>
      </c>
      <c r="AB96" s="172"/>
      <c r="AC96" s="170">
        <v>1</v>
      </c>
      <c r="AD96" s="169">
        <v>2</v>
      </c>
      <c r="AE96" s="171">
        <v>1</v>
      </c>
      <c r="AF96" s="172"/>
      <c r="AG96" s="170">
        <v>1</v>
      </c>
      <c r="AH96" s="169">
        <v>2</v>
      </c>
      <c r="AI96" s="171">
        <v>1</v>
      </c>
      <c r="AJ96" s="172">
        <v>2</v>
      </c>
      <c r="AK96" s="170"/>
      <c r="AL96" s="169">
        <v>2</v>
      </c>
      <c r="AM96" s="170">
        <v>5</v>
      </c>
      <c r="AN96" s="173">
        <v>26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5</v>
      </c>
      <c r="D97" s="83">
        <f t="shared" si="14"/>
        <v>4</v>
      </c>
      <c r="E97" s="207">
        <f t="shared" si="14"/>
        <v>1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>
        <v>1</v>
      </c>
      <c r="P97" s="211">
        <v>1</v>
      </c>
      <c r="Q97" s="213"/>
      <c r="R97" s="214">
        <v>1</v>
      </c>
      <c r="S97" s="212"/>
      <c r="T97" s="211"/>
      <c r="U97" s="213"/>
      <c r="V97" s="214"/>
      <c r="W97" s="212"/>
      <c r="X97" s="211">
        <v>1</v>
      </c>
      <c r="Y97" s="212"/>
      <c r="Z97" s="214"/>
      <c r="AA97" s="213"/>
      <c r="AB97" s="214">
        <v>1</v>
      </c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5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5</v>
      </c>
      <c r="D108" s="69">
        <f t="shared" si="18"/>
        <v>3</v>
      </c>
      <c r="E108" s="77">
        <f t="shared" si="18"/>
        <v>2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/>
      <c r="AA108" s="241"/>
      <c r="AB108" s="240"/>
      <c r="AC108" s="241"/>
      <c r="AD108" s="242">
        <v>1</v>
      </c>
      <c r="AE108" s="243"/>
      <c r="AF108" s="240">
        <v>1</v>
      </c>
      <c r="AG108" s="241"/>
      <c r="AH108" s="242"/>
      <c r="AI108" s="243"/>
      <c r="AJ108" s="240"/>
      <c r="AK108" s="241"/>
      <c r="AL108" s="242">
        <v>1</v>
      </c>
      <c r="AM108" s="241">
        <v>2</v>
      </c>
      <c r="AN108" s="244">
        <v>5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1</v>
      </c>
      <c r="D109" s="83">
        <f t="shared" si="18"/>
        <v>0</v>
      </c>
      <c r="E109" s="50">
        <f t="shared" si="18"/>
        <v>1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/>
      <c r="AD109" s="247"/>
      <c r="AE109" s="248"/>
      <c r="AF109" s="245"/>
      <c r="AG109" s="246"/>
      <c r="AH109" s="247"/>
      <c r="AI109" s="248">
        <v>1</v>
      </c>
      <c r="AJ109" s="245"/>
      <c r="AK109" s="246"/>
      <c r="AL109" s="247"/>
      <c r="AM109" s="246"/>
      <c r="AN109" s="249">
        <v>1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1</v>
      </c>
      <c r="D113" s="92">
        <f>SUM(F113+H113+J113+L113+N113+P113+R113+T113+V113)</f>
        <v>0</v>
      </c>
      <c r="E113" s="25">
        <f>SUM(G113+I113+K113+M113+O113+Q113+S113+U113+W113)</f>
        <v>1</v>
      </c>
      <c r="F113" s="160"/>
      <c r="G113" s="260"/>
      <c r="H113" s="159"/>
      <c r="I113" s="162">
        <v>1</v>
      </c>
      <c r="J113" s="160"/>
      <c r="K113" s="260"/>
      <c r="L113" s="159"/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/>
      <c r="Y113" s="262"/>
      <c r="Z113" s="159">
        <v>1</v>
      </c>
      <c r="AA113" s="263"/>
      <c r="AB113" s="264"/>
      <c r="AC113" s="261">
        <v>1</v>
      </c>
      <c r="AD113" s="265">
        <v>0</v>
      </c>
      <c r="AE113" s="262"/>
      <c r="AF113" s="163"/>
      <c r="AG113" s="163">
        <v>1</v>
      </c>
      <c r="AH113" s="163">
        <v>0</v>
      </c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48</v>
      </c>
      <c r="D114" s="267">
        <f>SUM(F114+H114+J114+L114+N114+P114+R114+T114+V114)</f>
        <v>28</v>
      </c>
      <c r="E114" s="268">
        <f>SUM(G114+I114+K114+M114+O114+Q114+S114+U114+W114)</f>
        <v>20</v>
      </c>
      <c r="F114" s="269">
        <v>1</v>
      </c>
      <c r="G114" s="270">
        <v>2</v>
      </c>
      <c r="H114" s="271">
        <v>4</v>
      </c>
      <c r="I114" s="272">
        <v>4</v>
      </c>
      <c r="J114" s="269">
        <v>2</v>
      </c>
      <c r="K114" s="270">
        <v>5</v>
      </c>
      <c r="L114" s="271">
        <v>9</v>
      </c>
      <c r="M114" s="272">
        <v>4</v>
      </c>
      <c r="N114" s="269">
        <v>5</v>
      </c>
      <c r="O114" s="270">
        <v>3</v>
      </c>
      <c r="P114" s="271">
        <v>3</v>
      </c>
      <c r="Q114" s="272">
        <v>1</v>
      </c>
      <c r="R114" s="269">
        <v>1</v>
      </c>
      <c r="S114" s="270"/>
      <c r="T114" s="271">
        <v>3</v>
      </c>
      <c r="U114" s="272"/>
      <c r="V114" s="269"/>
      <c r="W114" s="273">
        <v>1</v>
      </c>
      <c r="X114" s="274">
        <v>1</v>
      </c>
      <c r="Y114" s="275"/>
      <c r="Z114" s="276"/>
      <c r="AA114" s="277">
        <v>26</v>
      </c>
      <c r="AB114" s="277">
        <v>22</v>
      </c>
      <c r="AC114" s="274">
        <v>20</v>
      </c>
      <c r="AD114" s="278">
        <v>28</v>
      </c>
      <c r="AE114" s="279">
        <v>15</v>
      </c>
      <c r="AF114" s="280">
        <v>1</v>
      </c>
      <c r="AG114" s="280">
        <v>22</v>
      </c>
      <c r="AH114" s="280">
        <v>4</v>
      </c>
      <c r="AI114" s="280">
        <v>6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1</v>
      </c>
      <c r="D118" s="284"/>
      <c r="E118" s="284"/>
      <c r="F118" s="32"/>
      <c r="G118" s="32"/>
      <c r="H118" s="32"/>
      <c r="I118" s="32">
        <v>1</v>
      </c>
      <c r="J118" s="32"/>
      <c r="K118" s="32"/>
      <c r="L118" s="284"/>
      <c r="M118" s="285"/>
      <c r="N118" s="286"/>
      <c r="O118" s="27">
        <v>1</v>
      </c>
      <c r="P118" s="94">
        <v>1</v>
      </c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3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4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4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/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/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/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8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24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104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147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291</v>
      </c>
      <c r="E156" s="39">
        <v>291</v>
      </c>
      <c r="F156" s="339"/>
      <c r="G156" s="43">
        <v>291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146</v>
      </c>
      <c r="E159" s="39">
        <v>146</v>
      </c>
      <c r="F159" s="339"/>
      <c r="G159" s="43">
        <v>146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1</v>
      </c>
      <c r="E173" s="92">
        <f t="shared" ref="E173:F178" si="22">SUM(G173+I173+K173+M173+O173+Q173+S173+U173)</f>
        <v>0</v>
      </c>
      <c r="F173" s="25">
        <f t="shared" si="22"/>
        <v>1</v>
      </c>
      <c r="G173" s="159"/>
      <c r="H173" s="162"/>
      <c r="I173" s="159"/>
      <c r="J173" s="162"/>
      <c r="K173" s="159"/>
      <c r="L173" s="162"/>
      <c r="M173" s="159"/>
      <c r="N173" s="162">
        <v>1</v>
      </c>
      <c r="O173" s="159"/>
      <c r="P173" s="162"/>
      <c r="Q173" s="159"/>
      <c r="R173" s="162"/>
      <c r="S173" s="159"/>
      <c r="T173" s="162"/>
      <c r="U173" s="160"/>
      <c r="V173" s="260"/>
      <c r="W173" s="163"/>
      <c r="X173" s="159"/>
      <c r="Y173" s="373">
        <v>1</v>
      </c>
      <c r="Z173" s="373">
        <v>1</v>
      </c>
      <c r="AA173" s="162">
        <v>1</v>
      </c>
      <c r="AB173" s="159"/>
      <c r="AC173" s="162"/>
      <c r="AD173" s="260"/>
      <c r="AE173" s="162">
        <v>1</v>
      </c>
      <c r="AF173" s="159">
        <v>1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2</v>
      </c>
      <c r="E174" s="69">
        <f t="shared" si="22"/>
        <v>0</v>
      </c>
      <c r="F174" s="77">
        <f t="shared" si="22"/>
        <v>2</v>
      </c>
      <c r="G174" s="240"/>
      <c r="H174" s="241"/>
      <c r="I174" s="240"/>
      <c r="J174" s="241"/>
      <c r="K174" s="240"/>
      <c r="L174" s="241">
        <v>2</v>
      </c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>
        <v>2</v>
      </c>
      <c r="Z174" s="376">
        <v>2</v>
      </c>
      <c r="AA174" s="241">
        <v>2</v>
      </c>
      <c r="AB174" s="240"/>
      <c r="AC174" s="241"/>
      <c r="AD174" s="243">
        <v>1</v>
      </c>
      <c r="AE174" s="241">
        <v>1</v>
      </c>
      <c r="AF174" s="377">
        <v>2</v>
      </c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1</v>
      </c>
      <c r="E175" s="49">
        <f t="shared" si="22"/>
        <v>0</v>
      </c>
      <c r="F175" s="378">
        <f t="shared" si="22"/>
        <v>1</v>
      </c>
      <c r="G175" s="377"/>
      <c r="H175" s="379"/>
      <c r="I175" s="377"/>
      <c r="J175" s="379"/>
      <c r="K175" s="377"/>
      <c r="L175" s="379">
        <v>1</v>
      </c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/>
      <c r="X175" s="377">
        <v>1</v>
      </c>
      <c r="Y175" s="383"/>
      <c r="Z175" s="383">
        <v>1</v>
      </c>
      <c r="AA175" s="379">
        <v>1</v>
      </c>
      <c r="AB175" s="377"/>
      <c r="AC175" s="379">
        <v>1</v>
      </c>
      <c r="AD175" s="381"/>
      <c r="AE175" s="379"/>
      <c r="AF175" s="245">
        <v>1</v>
      </c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2</v>
      </c>
      <c r="E176" s="234">
        <f t="shared" si="22"/>
        <v>0</v>
      </c>
      <c r="F176" s="70">
        <f t="shared" si="22"/>
        <v>2</v>
      </c>
      <c r="G176" s="159"/>
      <c r="H176" s="162"/>
      <c r="I176" s="159"/>
      <c r="J176" s="162"/>
      <c r="K176" s="159"/>
      <c r="L176" s="162"/>
      <c r="M176" s="159"/>
      <c r="N176" s="162"/>
      <c r="O176" s="159"/>
      <c r="P176" s="162">
        <v>2</v>
      </c>
      <c r="Q176" s="159"/>
      <c r="R176" s="162"/>
      <c r="S176" s="159"/>
      <c r="T176" s="162"/>
      <c r="U176" s="160"/>
      <c r="V176" s="260"/>
      <c r="W176" s="163"/>
      <c r="X176" s="159">
        <v>2</v>
      </c>
      <c r="Y176" s="373"/>
      <c r="Z176" s="373">
        <v>1</v>
      </c>
      <c r="AA176" s="162">
        <v>2</v>
      </c>
      <c r="AB176" s="159"/>
      <c r="AC176" s="162"/>
      <c r="AD176" s="260">
        <v>2</v>
      </c>
      <c r="AE176" s="162"/>
      <c r="AF176" s="159">
        <v>2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1</v>
      </c>
      <c r="E177" s="69">
        <f t="shared" si="22"/>
        <v>1</v>
      </c>
      <c r="F177" s="77">
        <f t="shared" si="22"/>
        <v>0</v>
      </c>
      <c r="G177" s="240">
        <v>1</v>
      </c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/>
      <c r="Z177" s="376"/>
      <c r="AA177" s="241"/>
      <c r="AB177" s="240"/>
      <c r="AC177" s="241"/>
      <c r="AD177" s="243">
        <v>1</v>
      </c>
      <c r="AE177" s="241"/>
      <c r="AF177" s="240">
        <v>1</v>
      </c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1</v>
      </c>
      <c r="E178" s="49">
        <f t="shared" si="22"/>
        <v>0</v>
      </c>
      <c r="F178" s="50">
        <f t="shared" si="22"/>
        <v>1</v>
      </c>
      <c r="G178" s="245"/>
      <c r="H178" s="246"/>
      <c r="I178" s="245"/>
      <c r="J178" s="246"/>
      <c r="K178" s="245"/>
      <c r="L178" s="246">
        <v>1</v>
      </c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>
        <v>1</v>
      </c>
      <c r="Z178" s="387"/>
      <c r="AA178" s="246"/>
      <c r="AB178" s="245"/>
      <c r="AC178" s="246"/>
      <c r="AD178" s="248"/>
      <c r="AE178" s="246">
        <v>1</v>
      </c>
      <c r="AF178" s="245">
        <v>1</v>
      </c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9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27</v>
      </c>
      <c r="C188" s="392">
        <f>SUM(E188+G188+I188+K188+M188+O188+Q188+S188+U188)</f>
        <v>11</v>
      </c>
      <c r="D188" s="129">
        <f>SUM(F188+H188+J188+L188+N188+P188+R188+T188+V188)</f>
        <v>16</v>
      </c>
      <c r="E188" s="393"/>
      <c r="F188" s="394"/>
      <c r="G188" s="393">
        <v>5</v>
      </c>
      <c r="H188" s="394">
        <v>6</v>
      </c>
      <c r="I188" s="393">
        <v>1</v>
      </c>
      <c r="J188" s="394">
        <v>1</v>
      </c>
      <c r="K188" s="393">
        <v>5</v>
      </c>
      <c r="L188" s="395">
        <v>6</v>
      </c>
      <c r="M188" s="393"/>
      <c r="N188" s="395">
        <v>2</v>
      </c>
      <c r="O188" s="393"/>
      <c r="P188" s="395">
        <v>1</v>
      </c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16</v>
      </c>
      <c r="C193" s="407">
        <f t="shared" ref="C193:D198" si="24">+E193+G193+I193+K193</f>
        <v>8</v>
      </c>
      <c r="D193" s="408">
        <f t="shared" si="24"/>
        <v>8</v>
      </c>
      <c r="E193" s="409">
        <f t="shared" ref="E193:O193" si="25">SUM(E194:E198)</f>
        <v>0</v>
      </c>
      <c r="F193" s="410">
        <f t="shared" si="25"/>
        <v>1</v>
      </c>
      <c r="G193" s="409">
        <f t="shared" si="25"/>
        <v>0</v>
      </c>
      <c r="H193" s="410">
        <f t="shared" si="25"/>
        <v>0</v>
      </c>
      <c r="I193" s="409">
        <f t="shared" si="25"/>
        <v>0</v>
      </c>
      <c r="J193" s="411">
        <f t="shared" si="25"/>
        <v>1</v>
      </c>
      <c r="K193" s="412">
        <f t="shared" si="25"/>
        <v>8</v>
      </c>
      <c r="L193" s="413">
        <f t="shared" si="25"/>
        <v>6</v>
      </c>
      <c r="M193" s="414">
        <f t="shared" si="25"/>
        <v>15</v>
      </c>
      <c r="N193" s="410">
        <f t="shared" si="25"/>
        <v>1</v>
      </c>
      <c r="O193" s="415">
        <f t="shared" si="25"/>
        <v>8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13</v>
      </c>
      <c r="C194" s="417">
        <f t="shared" si="24"/>
        <v>6</v>
      </c>
      <c r="D194" s="418">
        <f t="shared" si="24"/>
        <v>7</v>
      </c>
      <c r="E194" s="419"/>
      <c r="F194" s="420">
        <v>1</v>
      </c>
      <c r="G194" s="419"/>
      <c r="H194" s="420"/>
      <c r="I194" s="419"/>
      <c r="J194" s="421">
        <v>1</v>
      </c>
      <c r="K194" s="419">
        <v>6</v>
      </c>
      <c r="L194" s="422">
        <v>5</v>
      </c>
      <c r="M194" s="423">
        <v>12</v>
      </c>
      <c r="N194" s="420">
        <v>1</v>
      </c>
      <c r="O194" s="424">
        <v>7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2</v>
      </c>
      <c r="C195" s="426">
        <f t="shared" si="24"/>
        <v>1</v>
      </c>
      <c r="D195" s="427">
        <f t="shared" si="24"/>
        <v>1</v>
      </c>
      <c r="E195" s="428"/>
      <c r="F195" s="429"/>
      <c r="G195" s="428"/>
      <c r="H195" s="429"/>
      <c r="I195" s="428"/>
      <c r="J195" s="430"/>
      <c r="K195" s="428">
        <v>1</v>
      </c>
      <c r="L195" s="431">
        <v>1</v>
      </c>
      <c r="M195" s="432">
        <v>2</v>
      </c>
      <c r="N195" s="429"/>
      <c r="O195" s="433">
        <v>1</v>
      </c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1</v>
      </c>
      <c r="C198" s="441">
        <f t="shared" si="24"/>
        <v>1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>
        <v>1</v>
      </c>
      <c r="L198" s="445"/>
      <c r="M198" s="446">
        <v>1</v>
      </c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15833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1" workbookViewId="0">
      <selection activeCell="F188" sqref="F188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1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",[5]NOMBRE!B6," - ","( ",[5]NOMBRE!C6,[5]NOMBRE!D6," )")</f>
        <v>MES: SEPTIEMBRE - ( 09 )</v>
      </c>
    </row>
    <row r="5" spans="1:91" ht="16.149999999999999" customHeight="1" x14ac:dyDescent="0.2">
      <c r="A5" s="1" t="str">
        <f>CONCATENATE("AÑO: ",[5]NOMBRE!B7)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4927</v>
      </c>
      <c r="C12" s="24">
        <f t="shared" ref="C12:D14" si="0">SUM(E12+G12+I12+K12+M12+O12+Q12+S12+U12+W12+Y12+AA12+AC12+AE12+AG12+AI12+AK12)</f>
        <v>2522</v>
      </c>
      <c r="D12" s="25">
        <f t="shared" si="0"/>
        <v>2405</v>
      </c>
      <c r="E12" s="26">
        <v>509</v>
      </c>
      <c r="F12" s="27">
        <v>393</v>
      </c>
      <c r="G12" s="26">
        <v>253</v>
      </c>
      <c r="H12" s="27">
        <v>212</v>
      </c>
      <c r="I12" s="26">
        <v>188</v>
      </c>
      <c r="J12" s="28">
        <v>203</v>
      </c>
      <c r="K12" s="26">
        <v>128</v>
      </c>
      <c r="L12" s="28">
        <v>130</v>
      </c>
      <c r="M12" s="26">
        <v>96</v>
      </c>
      <c r="N12" s="28">
        <v>107</v>
      </c>
      <c r="O12" s="26">
        <v>107</v>
      </c>
      <c r="P12" s="28">
        <v>121</v>
      </c>
      <c r="Q12" s="26">
        <v>127</v>
      </c>
      <c r="R12" s="28">
        <v>116</v>
      </c>
      <c r="S12" s="26">
        <v>117</v>
      </c>
      <c r="T12" s="28">
        <v>96</v>
      </c>
      <c r="U12" s="26">
        <v>101</v>
      </c>
      <c r="V12" s="28">
        <v>106</v>
      </c>
      <c r="W12" s="26">
        <v>105</v>
      </c>
      <c r="X12" s="28">
        <v>101</v>
      </c>
      <c r="Y12" s="26">
        <v>99</v>
      </c>
      <c r="Z12" s="28">
        <v>104</v>
      </c>
      <c r="AA12" s="26">
        <v>117</v>
      </c>
      <c r="AB12" s="28">
        <v>98</v>
      </c>
      <c r="AC12" s="26">
        <v>113</v>
      </c>
      <c r="AD12" s="28">
        <v>95</v>
      </c>
      <c r="AE12" s="26">
        <v>117</v>
      </c>
      <c r="AF12" s="28">
        <v>116</v>
      </c>
      <c r="AG12" s="29">
        <v>101</v>
      </c>
      <c r="AH12" s="30">
        <v>106</v>
      </c>
      <c r="AI12" s="26">
        <v>98</v>
      </c>
      <c r="AJ12" s="28">
        <v>106</v>
      </c>
      <c r="AK12" s="31">
        <v>146</v>
      </c>
      <c r="AL12" s="28">
        <v>195</v>
      </c>
      <c r="AM12" s="31">
        <v>4686</v>
      </c>
      <c r="AN12" s="26">
        <v>78</v>
      </c>
      <c r="AO12" s="32"/>
      <c r="AP12" s="32">
        <v>242</v>
      </c>
      <c r="AQ12" s="28">
        <v>467</v>
      </c>
      <c r="AR12" s="28">
        <v>132</v>
      </c>
      <c r="AS12" s="28">
        <v>5701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405</v>
      </c>
      <c r="C13" s="37">
        <f t="shared" si="0"/>
        <v>0</v>
      </c>
      <c r="D13" s="38">
        <f t="shared" si="0"/>
        <v>405</v>
      </c>
      <c r="E13" s="39"/>
      <c r="F13" s="40"/>
      <c r="G13" s="41"/>
      <c r="H13" s="42"/>
      <c r="I13" s="41"/>
      <c r="J13" s="40">
        <v>3</v>
      </c>
      <c r="K13" s="39"/>
      <c r="L13" s="40">
        <v>39</v>
      </c>
      <c r="M13" s="39"/>
      <c r="N13" s="40">
        <v>77</v>
      </c>
      <c r="O13" s="39"/>
      <c r="P13" s="40">
        <v>92</v>
      </c>
      <c r="Q13" s="39"/>
      <c r="R13" s="40">
        <v>61</v>
      </c>
      <c r="S13" s="39"/>
      <c r="T13" s="40">
        <v>59</v>
      </c>
      <c r="U13" s="39"/>
      <c r="V13" s="40">
        <v>40</v>
      </c>
      <c r="W13" s="39"/>
      <c r="X13" s="40">
        <v>13</v>
      </c>
      <c r="Y13" s="39"/>
      <c r="Z13" s="40">
        <v>11</v>
      </c>
      <c r="AA13" s="39"/>
      <c r="AB13" s="40">
        <v>3</v>
      </c>
      <c r="AC13" s="39"/>
      <c r="AD13" s="40">
        <v>5</v>
      </c>
      <c r="AE13" s="39"/>
      <c r="AF13" s="40">
        <v>1</v>
      </c>
      <c r="AG13" s="43"/>
      <c r="AH13" s="44">
        <v>1</v>
      </c>
      <c r="AI13" s="39"/>
      <c r="AJ13" s="40"/>
      <c r="AK13" s="45"/>
      <c r="AL13" s="40"/>
      <c r="AM13" s="45">
        <v>396</v>
      </c>
      <c r="AN13" s="39">
        <v>8</v>
      </c>
      <c r="AO13" s="46"/>
      <c r="AP13" s="46">
        <v>6</v>
      </c>
      <c r="AQ13" s="40">
        <v>27</v>
      </c>
      <c r="AR13" s="40">
        <v>4</v>
      </c>
      <c r="AS13" s="40">
        <v>669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225</v>
      </c>
      <c r="C14" s="49">
        <f t="shared" si="0"/>
        <v>0</v>
      </c>
      <c r="D14" s="50">
        <f t="shared" si="0"/>
        <v>225</v>
      </c>
      <c r="E14" s="51"/>
      <c r="F14" s="52"/>
      <c r="G14" s="51"/>
      <c r="H14" s="52"/>
      <c r="I14" s="51"/>
      <c r="J14" s="53"/>
      <c r="K14" s="51"/>
      <c r="L14" s="53">
        <v>22</v>
      </c>
      <c r="M14" s="51"/>
      <c r="N14" s="53">
        <v>46</v>
      </c>
      <c r="O14" s="51"/>
      <c r="P14" s="53">
        <v>55</v>
      </c>
      <c r="Q14" s="51"/>
      <c r="R14" s="53">
        <v>34</v>
      </c>
      <c r="S14" s="51"/>
      <c r="T14" s="53">
        <v>35</v>
      </c>
      <c r="U14" s="51"/>
      <c r="V14" s="53">
        <v>12</v>
      </c>
      <c r="W14" s="51"/>
      <c r="X14" s="53">
        <v>11</v>
      </c>
      <c r="Y14" s="51"/>
      <c r="Z14" s="53">
        <v>6</v>
      </c>
      <c r="AA14" s="51"/>
      <c r="AB14" s="53">
        <v>1</v>
      </c>
      <c r="AC14" s="51"/>
      <c r="AD14" s="53"/>
      <c r="AE14" s="51"/>
      <c r="AF14" s="53">
        <v>1</v>
      </c>
      <c r="AG14" s="54"/>
      <c r="AH14" s="55">
        <v>1</v>
      </c>
      <c r="AI14" s="51"/>
      <c r="AJ14" s="53"/>
      <c r="AK14" s="56"/>
      <c r="AL14" s="53">
        <v>1</v>
      </c>
      <c r="AM14" s="56">
        <v>220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38</v>
      </c>
      <c r="C57" s="92">
        <f t="shared" ref="C57:D62" si="9">SUM(E57+G57+I57+K57+M57+O57+Q57+S57+U57+W57+Y57+AA57+AC57+AE57+AG57+AI57+AK57)</f>
        <v>26</v>
      </c>
      <c r="D57" s="25">
        <f t="shared" si="9"/>
        <v>12</v>
      </c>
      <c r="E57" s="26">
        <v>1</v>
      </c>
      <c r="F57" s="27">
        <v>1</v>
      </c>
      <c r="G57" s="26">
        <v>2</v>
      </c>
      <c r="H57" s="28">
        <v>1</v>
      </c>
      <c r="I57" s="26"/>
      <c r="J57" s="28"/>
      <c r="K57" s="26">
        <v>2</v>
      </c>
      <c r="L57" s="28"/>
      <c r="M57" s="26">
        <v>1</v>
      </c>
      <c r="N57" s="28"/>
      <c r="O57" s="26"/>
      <c r="P57" s="28"/>
      <c r="Q57" s="26">
        <v>1</v>
      </c>
      <c r="R57" s="28"/>
      <c r="S57" s="26">
        <v>1</v>
      </c>
      <c r="T57" s="28">
        <v>1</v>
      </c>
      <c r="U57" s="26">
        <v>1</v>
      </c>
      <c r="V57" s="30"/>
      <c r="W57" s="26">
        <v>1</v>
      </c>
      <c r="X57" s="28"/>
      <c r="Y57" s="26">
        <v>2</v>
      </c>
      <c r="Z57" s="28"/>
      <c r="AA57" s="26">
        <v>1</v>
      </c>
      <c r="AB57" s="28">
        <v>1</v>
      </c>
      <c r="AC57" s="26">
        <v>1</v>
      </c>
      <c r="AD57" s="28"/>
      <c r="AE57" s="26">
        <v>8</v>
      </c>
      <c r="AF57" s="28">
        <v>2</v>
      </c>
      <c r="AG57" s="26">
        <v>3</v>
      </c>
      <c r="AH57" s="28">
        <v>3</v>
      </c>
      <c r="AI57" s="26"/>
      <c r="AJ57" s="28">
        <v>2</v>
      </c>
      <c r="AK57" s="93">
        <v>1</v>
      </c>
      <c r="AL57" s="28">
        <v>1</v>
      </c>
      <c r="AM57" s="109"/>
      <c r="AN57" s="110">
        <v>38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563</v>
      </c>
      <c r="C58" s="69">
        <f t="shared" si="9"/>
        <v>322</v>
      </c>
      <c r="D58" s="77">
        <f t="shared" si="9"/>
        <v>241</v>
      </c>
      <c r="E58" s="39">
        <v>52</v>
      </c>
      <c r="F58" s="78">
        <v>32</v>
      </c>
      <c r="G58" s="39">
        <v>12</v>
      </c>
      <c r="H58" s="40">
        <v>7</v>
      </c>
      <c r="I58" s="39">
        <v>10</v>
      </c>
      <c r="J58" s="40">
        <v>11</v>
      </c>
      <c r="K58" s="39">
        <v>7</v>
      </c>
      <c r="L58" s="40">
        <v>8</v>
      </c>
      <c r="M58" s="39">
        <v>16</v>
      </c>
      <c r="N58" s="40">
        <v>7</v>
      </c>
      <c r="O58" s="39">
        <v>18</v>
      </c>
      <c r="P58" s="40">
        <v>11</v>
      </c>
      <c r="Q58" s="39">
        <v>16</v>
      </c>
      <c r="R58" s="40">
        <v>10</v>
      </c>
      <c r="S58" s="39">
        <v>19</v>
      </c>
      <c r="T58" s="40">
        <v>7</v>
      </c>
      <c r="U58" s="39">
        <v>18</v>
      </c>
      <c r="V58" s="44">
        <v>11</v>
      </c>
      <c r="W58" s="39">
        <v>16</v>
      </c>
      <c r="X58" s="40">
        <v>10</v>
      </c>
      <c r="Y58" s="39">
        <v>11</v>
      </c>
      <c r="Z58" s="40">
        <v>8</v>
      </c>
      <c r="AA58" s="39">
        <v>13</v>
      </c>
      <c r="AB58" s="40">
        <v>8</v>
      </c>
      <c r="AC58" s="39">
        <v>18</v>
      </c>
      <c r="AD58" s="40">
        <v>13</v>
      </c>
      <c r="AE58" s="39">
        <v>21</v>
      </c>
      <c r="AF58" s="40">
        <v>12</v>
      </c>
      <c r="AG58" s="39">
        <v>23</v>
      </c>
      <c r="AH58" s="40">
        <v>16</v>
      </c>
      <c r="AI58" s="39">
        <v>16</v>
      </c>
      <c r="AJ58" s="40">
        <v>15</v>
      </c>
      <c r="AK58" s="79">
        <v>36</v>
      </c>
      <c r="AL58" s="40">
        <v>55</v>
      </c>
      <c r="AM58" s="113"/>
      <c r="AN58" s="114">
        <v>563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2975</v>
      </c>
      <c r="C59" s="69">
        <f t="shared" si="9"/>
        <v>1543</v>
      </c>
      <c r="D59" s="77">
        <f t="shared" si="9"/>
        <v>1432</v>
      </c>
      <c r="E59" s="39">
        <v>337</v>
      </c>
      <c r="F59" s="78">
        <v>247</v>
      </c>
      <c r="G59" s="39">
        <v>148</v>
      </c>
      <c r="H59" s="40">
        <v>128</v>
      </c>
      <c r="I59" s="39">
        <v>88</v>
      </c>
      <c r="J59" s="40">
        <v>103</v>
      </c>
      <c r="K59" s="39">
        <v>69</v>
      </c>
      <c r="L59" s="40">
        <v>62</v>
      </c>
      <c r="M59" s="39">
        <v>53</v>
      </c>
      <c r="N59" s="40">
        <v>52</v>
      </c>
      <c r="O59" s="39">
        <v>55</v>
      </c>
      <c r="P59" s="40">
        <v>70</v>
      </c>
      <c r="Q59" s="39">
        <v>65</v>
      </c>
      <c r="R59" s="40">
        <v>54</v>
      </c>
      <c r="S59" s="39">
        <v>61</v>
      </c>
      <c r="T59" s="40">
        <v>57</v>
      </c>
      <c r="U59" s="39">
        <v>61</v>
      </c>
      <c r="V59" s="44">
        <v>54</v>
      </c>
      <c r="W59" s="39">
        <v>61</v>
      </c>
      <c r="X59" s="40">
        <v>60</v>
      </c>
      <c r="Y59" s="39">
        <v>63</v>
      </c>
      <c r="Z59" s="40">
        <v>61</v>
      </c>
      <c r="AA59" s="39">
        <v>86</v>
      </c>
      <c r="AB59" s="40">
        <v>71</v>
      </c>
      <c r="AC59" s="39">
        <v>80</v>
      </c>
      <c r="AD59" s="40">
        <v>60</v>
      </c>
      <c r="AE59" s="39">
        <v>69</v>
      </c>
      <c r="AF59" s="40">
        <v>81</v>
      </c>
      <c r="AG59" s="39">
        <v>66</v>
      </c>
      <c r="AH59" s="40">
        <v>62</v>
      </c>
      <c r="AI59" s="39">
        <v>74</v>
      </c>
      <c r="AJ59" s="40">
        <v>78</v>
      </c>
      <c r="AK59" s="79">
        <v>107</v>
      </c>
      <c r="AL59" s="40">
        <v>132</v>
      </c>
      <c r="AM59" s="113"/>
      <c r="AN59" s="114">
        <v>2975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1259</v>
      </c>
      <c r="C60" s="69">
        <f t="shared" si="9"/>
        <v>590</v>
      </c>
      <c r="D60" s="77">
        <f t="shared" si="9"/>
        <v>669</v>
      </c>
      <c r="E60" s="39">
        <v>114</v>
      </c>
      <c r="F60" s="78">
        <v>111</v>
      </c>
      <c r="G60" s="39">
        <v>91</v>
      </c>
      <c r="H60" s="40">
        <v>75</v>
      </c>
      <c r="I60" s="39">
        <v>89</v>
      </c>
      <c r="J60" s="40">
        <v>87</v>
      </c>
      <c r="K60" s="39">
        <v>46</v>
      </c>
      <c r="L60" s="40">
        <v>55</v>
      </c>
      <c r="M60" s="39">
        <v>22</v>
      </c>
      <c r="N60" s="40">
        <v>41</v>
      </c>
      <c r="O60" s="39">
        <v>28</v>
      </c>
      <c r="P60" s="40">
        <v>31</v>
      </c>
      <c r="Q60" s="39">
        <v>37</v>
      </c>
      <c r="R60" s="40">
        <v>47</v>
      </c>
      <c r="S60" s="39">
        <v>32</v>
      </c>
      <c r="T60" s="40">
        <v>27</v>
      </c>
      <c r="U60" s="39">
        <v>20</v>
      </c>
      <c r="V60" s="44">
        <v>36</v>
      </c>
      <c r="W60" s="39">
        <v>21</v>
      </c>
      <c r="X60" s="40">
        <v>28</v>
      </c>
      <c r="Y60" s="39">
        <v>22</v>
      </c>
      <c r="Z60" s="40">
        <v>33</v>
      </c>
      <c r="AA60" s="39">
        <v>17</v>
      </c>
      <c r="AB60" s="40">
        <v>16</v>
      </c>
      <c r="AC60" s="39">
        <v>14</v>
      </c>
      <c r="AD60" s="40">
        <v>22</v>
      </c>
      <c r="AE60" s="39">
        <v>18</v>
      </c>
      <c r="AF60" s="40">
        <v>20</v>
      </c>
      <c r="AG60" s="39">
        <v>9</v>
      </c>
      <c r="AH60" s="40">
        <v>24</v>
      </c>
      <c r="AI60" s="39">
        <v>8</v>
      </c>
      <c r="AJ60" s="40">
        <v>9</v>
      </c>
      <c r="AK60" s="79">
        <v>2</v>
      </c>
      <c r="AL60" s="40">
        <v>7</v>
      </c>
      <c r="AM60" s="113"/>
      <c r="AN60" s="114">
        <v>1259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92</v>
      </c>
      <c r="C61" s="117">
        <f t="shared" si="9"/>
        <v>41</v>
      </c>
      <c r="D61" s="118">
        <f t="shared" si="9"/>
        <v>51</v>
      </c>
      <c r="E61" s="119">
        <v>5</v>
      </c>
      <c r="F61" s="120">
        <v>2</v>
      </c>
      <c r="G61" s="119"/>
      <c r="H61" s="121">
        <v>1</v>
      </c>
      <c r="I61" s="119">
        <v>1</v>
      </c>
      <c r="J61" s="121">
        <v>2</v>
      </c>
      <c r="K61" s="119">
        <v>4</v>
      </c>
      <c r="L61" s="121">
        <v>5</v>
      </c>
      <c r="M61" s="119">
        <v>4</v>
      </c>
      <c r="N61" s="121">
        <v>7</v>
      </c>
      <c r="O61" s="119">
        <v>6</v>
      </c>
      <c r="P61" s="121">
        <v>9</v>
      </c>
      <c r="Q61" s="119">
        <v>8</v>
      </c>
      <c r="R61" s="121">
        <v>5</v>
      </c>
      <c r="S61" s="119">
        <v>4</v>
      </c>
      <c r="T61" s="121">
        <v>4</v>
      </c>
      <c r="U61" s="119">
        <v>1</v>
      </c>
      <c r="V61" s="122">
        <v>5</v>
      </c>
      <c r="W61" s="119">
        <v>6</v>
      </c>
      <c r="X61" s="121">
        <v>3</v>
      </c>
      <c r="Y61" s="119">
        <v>1</v>
      </c>
      <c r="Z61" s="121">
        <v>2</v>
      </c>
      <c r="AA61" s="119"/>
      <c r="AB61" s="121">
        <v>2</v>
      </c>
      <c r="AC61" s="119"/>
      <c r="AD61" s="121"/>
      <c r="AE61" s="119">
        <v>1</v>
      </c>
      <c r="AF61" s="121">
        <v>1</v>
      </c>
      <c r="AG61" s="119"/>
      <c r="AH61" s="121">
        <v>1</v>
      </c>
      <c r="AI61" s="119"/>
      <c r="AJ61" s="121">
        <v>2</v>
      </c>
      <c r="AK61" s="123"/>
      <c r="AL61" s="121"/>
      <c r="AM61" s="124"/>
      <c r="AN61" s="125">
        <v>92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4927</v>
      </c>
      <c r="C63" s="128">
        <f t="shared" si="10"/>
        <v>2522</v>
      </c>
      <c r="D63" s="129">
        <f t="shared" si="10"/>
        <v>2405</v>
      </c>
      <c r="E63" s="130">
        <f t="shared" si="10"/>
        <v>509</v>
      </c>
      <c r="F63" s="131">
        <f t="shared" si="10"/>
        <v>393</v>
      </c>
      <c r="G63" s="130">
        <f t="shared" si="10"/>
        <v>253</v>
      </c>
      <c r="H63" s="132">
        <f t="shared" si="10"/>
        <v>212</v>
      </c>
      <c r="I63" s="130">
        <f t="shared" si="10"/>
        <v>188</v>
      </c>
      <c r="J63" s="132">
        <f t="shared" si="10"/>
        <v>203</v>
      </c>
      <c r="K63" s="130">
        <f t="shared" si="10"/>
        <v>128</v>
      </c>
      <c r="L63" s="132">
        <f t="shared" si="10"/>
        <v>130</v>
      </c>
      <c r="M63" s="130">
        <f t="shared" si="10"/>
        <v>96</v>
      </c>
      <c r="N63" s="132">
        <f t="shared" si="10"/>
        <v>107</v>
      </c>
      <c r="O63" s="130">
        <f t="shared" si="10"/>
        <v>107</v>
      </c>
      <c r="P63" s="132">
        <f t="shared" si="10"/>
        <v>121</v>
      </c>
      <c r="Q63" s="130">
        <f t="shared" si="10"/>
        <v>127</v>
      </c>
      <c r="R63" s="132">
        <f t="shared" si="10"/>
        <v>116</v>
      </c>
      <c r="S63" s="130">
        <f t="shared" si="10"/>
        <v>117</v>
      </c>
      <c r="T63" s="132">
        <f t="shared" si="10"/>
        <v>96</v>
      </c>
      <c r="U63" s="133">
        <f t="shared" si="10"/>
        <v>101</v>
      </c>
      <c r="V63" s="134">
        <f t="shared" si="10"/>
        <v>106</v>
      </c>
      <c r="W63" s="130">
        <f t="shared" si="10"/>
        <v>105</v>
      </c>
      <c r="X63" s="132">
        <f t="shared" si="10"/>
        <v>101</v>
      </c>
      <c r="Y63" s="130">
        <f t="shared" si="10"/>
        <v>99</v>
      </c>
      <c r="Z63" s="132">
        <f t="shared" si="10"/>
        <v>104</v>
      </c>
      <c r="AA63" s="130">
        <f t="shared" si="10"/>
        <v>117</v>
      </c>
      <c r="AB63" s="132">
        <f t="shared" si="10"/>
        <v>98</v>
      </c>
      <c r="AC63" s="130">
        <f t="shared" si="10"/>
        <v>113</v>
      </c>
      <c r="AD63" s="132">
        <f t="shared" si="10"/>
        <v>95</v>
      </c>
      <c r="AE63" s="130">
        <f t="shared" si="10"/>
        <v>117</v>
      </c>
      <c r="AF63" s="132">
        <f t="shared" si="10"/>
        <v>116</v>
      </c>
      <c r="AG63" s="130">
        <f t="shared" si="10"/>
        <v>101</v>
      </c>
      <c r="AH63" s="132">
        <f t="shared" si="10"/>
        <v>106</v>
      </c>
      <c r="AI63" s="130">
        <f t="shared" si="10"/>
        <v>98</v>
      </c>
      <c r="AJ63" s="132">
        <f t="shared" si="10"/>
        <v>106</v>
      </c>
      <c r="AK63" s="135">
        <f t="shared" si="10"/>
        <v>146</v>
      </c>
      <c r="AL63" s="132">
        <f t="shared" si="10"/>
        <v>195</v>
      </c>
      <c r="AM63" s="136">
        <f>SUM(AM57:AM61)</f>
        <v>0</v>
      </c>
      <c r="AN63" s="137">
        <f>SUM(AN57:AN61)</f>
        <v>4927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269</v>
      </c>
      <c r="C69" s="80">
        <v>269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590</v>
      </c>
      <c r="C72" s="80">
        <v>590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0</v>
      </c>
      <c r="C73" s="80"/>
      <c r="D73" s="80"/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325</v>
      </c>
      <c r="C78" s="80">
        <v>325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292</v>
      </c>
      <c r="C80" s="80">
        <v>292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1476</v>
      </c>
      <c r="C85" s="152">
        <f>SUM(C66:C84)</f>
        <v>1476</v>
      </c>
      <c r="D85" s="152">
        <f>SUM(D66:D84)</f>
        <v>0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861</v>
      </c>
      <c r="D90" s="92">
        <f t="shared" si="12"/>
        <v>356</v>
      </c>
      <c r="E90" s="25">
        <f t="shared" si="12"/>
        <v>505</v>
      </c>
      <c r="F90" s="127">
        <f t="shared" si="12"/>
        <v>29</v>
      </c>
      <c r="G90" s="155">
        <f t="shared" si="12"/>
        <v>19</v>
      </c>
      <c r="H90" s="127">
        <f t="shared" si="12"/>
        <v>13</v>
      </c>
      <c r="I90" s="155">
        <f t="shared" si="12"/>
        <v>7</v>
      </c>
      <c r="J90" s="127">
        <f t="shared" si="12"/>
        <v>13</v>
      </c>
      <c r="K90" s="155">
        <f t="shared" si="12"/>
        <v>14</v>
      </c>
      <c r="L90" s="127">
        <f t="shared" si="12"/>
        <v>9</v>
      </c>
      <c r="M90" s="155">
        <f t="shared" si="12"/>
        <v>27</v>
      </c>
      <c r="N90" s="127">
        <f t="shared" si="12"/>
        <v>12</v>
      </c>
      <c r="O90" s="155">
        <f t="shared" si="12"/>
        <v>55</v>
      </c>
      <c r="P90" s="127">
        <f t="shared" si="12"/>
        <v>6</v>
      </c>
      <c r="Q90" s="155">
        <f t="shared" si="12"/>
        <v>59</v>
      </c>
      <c r="R90" s="127">
        <f t="shared" si="12"/>
        <v>14</v>
      </c>
      <c r="S90" s="155">
        <f t="shared" si="12"/>
        <v>45</v>
      </c>
      <c r="T90" s="127">
        <f t="shared" si="12"/>
        <v>14</v>
      </c>
      <c r="U90" s="155">
        <f t="shared" si="12"/>
        <v>46</v>
      </c>
      <c r="V90" s="127">
        <f t="shared" si="12"/>
        <v>11</v>
      </c>
      <c r="W90" s="155">
        <f t="shared" si="12"/>
        <v>25</v>
      </c>
      <c r="X90" s="127">
        <f t="shared" si="12"/>
        <v>15</v>
      </c>
      <c r="Y90" s="155">
        <f t="shared" si="12"/>
        <v>18</v>
      </c>
      <c r="Z90" s="127">
        <f t="shared" si="12"/>
        <v>18</v>
      </c>
      <c r="AA90" s="155">
        <f t="shared" si="12"/>
        <v>18</v>
      </c>
      <c r="AB90" s="127">
        <f t="shared" si="12"/>
        <v>24</v>
      </c>
      <c r="AC90" s="155">
        <f t="shared" si="12"/>
        <v>14</v>
      </c>
      <c r="AD90" s="127">
        <f t="shared" si="12"/>
        <v>32</v>
      </c>
      <c r="AE90" s="155">
        <f t="shared" si="12"/>
        <v>17</v>
      </c>
      <c r="AF90" s="127">
        <f t="shared" si="12"/>
        <v>26</v>
      </c>
      <c r="AG90" s="155">
        <f t="shared" si="12"/>
        <v>29</v>
      </c>
      <c r="AH90" s="127">
        <f t="shared" si="12"/>
        <v>37</v>
      </c>
      <c r="AI90" s="155">
        <f t="shared" si="12"/>
        <v>22</v>
      </c>
      <c r="AJ90" s="127">
        <f t="shared" si="12"/>
        <v>26</v>
      </c>
      <c r="AK90" s="155">
        <f t="shared" si="12"/>
        <v>23</v>
      </c>
      <c r="AL90" s="127">
        <f t="shared" si="12"/>
        <v>57</v>
      </c>
      <c r="AM90" s="155">
        <f t="shared" si="12"/>
        <v>67</v>
      </c>
      <c r="AN90" s="156">
        <f t="shared" si="12"/>
        <v>816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769</v>
      </c>
      <c r="D91" s="92">
        <f t="shared" ref="D91:E97" si="14">SUM(F91+H91+J91+L91+N91+P91+R91+T91+V91+X91+Z91+AB91+AD91+AF91+AH91+AJ91+AL91)</f>
        <v>307</v>
      </c>
      <c r="E91" s="25">
        <f t="shared" si="14"/>
        <v>462</v>
      </c>
      <c r="F91" s="159">
        <v>26</v>
      </c>
      <c r="G91" s="160">
        <v>19</v>
      </c>
      <c r="H91" s="161">
        <v>13</v>
      </c>
      <c r="I91" s="162">
        <v>7</v>
      </c>
      <c r="J91" s="161">
        <v>10</v>
      </c>
      <c r="K91" s="162">
        <v>13</v>
      </c>
      <c r="L91" s="159">
        <v>9</v>
      </c>
      <c r="M91" s="160">
        <v>26</v>
      </c>
      <c r="N91" s="161">
        <v>11</v>
      </c>
      <c r="O91" s="162">
        <v>55</v>
      </c>
      <c r="P91" s="161">
        <v>4</v>
      </c>
      <c r="Q91" s="162">
        <v>57</v>
      </c>
      <c r="R91" s="161">
        <v>10</v>
      </c>
      <c r="S91" s="162">
        <v>41</v>
      </c>
      <c r="T91" s="161">
        <v>11</v>
      </c>
      <c r="U91" s="162">
        <v>45</v>
      </c>
      <c r="V91" s="161">
        <v>8</v>
      </c>
      <c r="W91" s="162">
        <v>24</v>
      </c>
      <c r="X91" s="161">
        <v>11</v>
      </c>
      <c r="Y91" s="162">
        <v>17</v>
      </c>
      <c r="Z91" s="161">
        <v>14</v>
      </c>
      <c r="AA91" s="162">
        <v>15</v>
      </c>
      <c r="AB91" s="161">
        <v>20</v>
      </c>
      <c r="AC91" s="162">
        <v>13</v>
      </c>
      <c r="AD91" s="161">
        <v>30</v>
      </c>
      <c r="AE91" s="162">
        <v>12</v>
      </c>
      <c r="AF91" s="161">
        <v>23</v>
      </c>
      <c r="AG91" s="162">
        <v>22</v>
      </c>
      <c r="AH91" s="161">
        <v>32</v>
      </c>
      <c r="AI91" s="162">
        <v>17</v>
      </c>
      <c r="AJ91" s="161">
        <v>22</v>
      </c>
      <c r="AK91" s="162">
        <v>20</v>
      </c>
      <c r="AL91" s="161">
        <v>53</v>
      </c>
      <c r="AM91" s="162">
        <v>59</v>
      </c>
      <c r="AN91" s="163">
        <v>735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23</v>
      </c>
      <c r="D92" s="37">
        <f t="shared" si="14"/>
        <v>13</v>
      </c>
      <c r="E92" s="165">
        <f t="shared" si="14"/>
        <v>10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/>
      <c r="P92" s="169"/>
      <c r="Q92" s="171"/>
      <c r="R92" s="172">
        <v>2</v>
      </c>
      <c r="S92" s="170"/>
      <c r="T92" s="169">
        <v>1</v>
      </c>
      <c r="U92" s="171"/>
      <c r="V92" s="172"/>
      <c r="W92" s="170"/>
      <c r="X92" s="169">
        <v>1</v>
      </c>
      <c r="Y92" s="170"/>
      <c r="Z92" s="172">
        <v>3</v>
      </c>
      <c r="AA92" s="171">
        <v>1</v>
      </c>
      <c r="AB92" s="172">
        <v>1</v>
      </c>
      <c r="AC92" s="170"/>
      <c r="AD92" s="169"/>
      <c r="AE92" s="171">
        <v>2</v>
      </c>
      <c r="AF92" s="172">
        <v>1</v>
      </c>
      <c r="AG92" s="170">
        <v>2</v>
      </c>
      <c r="AH92" s="169">
        <v>1</v>
      </c>
      <c r="AI92" s="171">
        <v>3</v>
      </c>
      <c r="AJ92" s="172">
        <v>1</v>
      </c>
      <c r="AK92" s="170"/>
      <c r="AL92" s="169">
        <v>2</v>
      </c>
      <c r="AM92" s="170">
        <v>2</v>
      </c>
      <c r="AN92" s="173">
        <v>19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4</v>
      </c>
      <c r="D93" s="176">
        <f t="shared" si="14"/>
        <v>2</v>
      </c>
      <c r="E93" s="177">
        <f t="shared" si="14"/>
        <v>2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>
        <v>1</v>
      </c>
      <c r="AF93" s="184"/>
      <c r="AG93" s="182"/>
      <c r="AH93" s="181">
        <v>2</v>
      </c>
      <c r="AI93" s="183"/>
      <c r="AJ93" s="184"/>
      <c r="AK93" s="182"/>
      <c r="AL93" s="181">
        <v>0</v>
      </c>
      <c r="AM93" s="182">
        <v>1</v>
      </c>
      <c r="AN93" s="185">
        <v>4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>
        <f t="shared" si="17"/>
        <v>0</v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12</v>
      </c>
      <c r="D94" s="187">
        <f t="shared" si="14"/>
        <v>5</v>
      </c>
      <c r="E94" s="188">
        <f t="shared" si="14"/>
        <v>7</v>
      </c>
      <c r="F94" s="189">
        <v>1</v>
      </c>
      <c r="G94" s="190"/>
      <c r="H94" s="191"/>
      <c r="I94" s="192"/>
      <c r="J94" s="193"/>
      <c r="K94" s="190">
        <v>1</v>
      </c>
      <c r="L94" s="191"/>
      <c r="M94" s="194">
        <v>1</v>
      </c>
      <c r="N94" s="193">
        <v>1</v>
      </c>
      <c r="O94" s="190"/>
      <c r="P94" s="192">
        <v>1</v>
      </c>
      <c r="Q94" s="194"/>
      <c r="R94" s="195"/>
      <c r="S94" s="190">
        <v>3</v>
      </c>
      <c r="T94" s="192"/>
      <c r="U94" s="194">
        <v>1</v>
      </c>
      <c r="V94" s="195">
        <v>1</v>
      </c>
      <c r="W94" s="190"/>
      <c r="X94" s="192"/>
      <c r="Y94" s="190"/>
      <c r="Z94" s="195"/>
      <c r="AA94" s="194"/>
      <c r="AB94" s="195">
        <v>1</v>
      </c>
      <c r="AC94" s="190"/>
      <c r="AD94" s="192"/>
      <c r="AE94" s="194"/>
      <c r="AF94" s="195"/>
      <c r="AG94" s="190">
        <v>1</v>
      </c>
      <c r="AH94" s="192"/>
      <c r="AI94" s="194"/>
      <c r="AJ94" s="195"/>
      <c r="AK94" s="190"/>
      <c r="AL94" s="192"/>
      <c r="AM94" s="190"/>
      <c r="AN94" s="196">
        <v>9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15</v>
      </c>
      <c r="D95" s="69">
        <f t="shared" si="14"/>
        <v>11</v>
      </c>
      <c r="E95" s="197">
        <f t="shared" si="14"/>
        <v>4</v>
      </c>
      <c r="F95" s="198">
        <v>1</v>
      </c>
      <c r="G95" s="199"/>
      <c r="H95" s="200"/>
      <c r="I95" s="201"/>
      <c r="J95" s="189">
        <v>3</v>
      </c>
      <c r="K95" s="202"/>
      <c r="L95" s="200"/>
      <c r="M95" s="203"/>
      <c r="N95" s="189"/>
      <c r="O95" s="202"/>
      <c r="P95" s="201"/>
      <c r="Q95" s="203"/>
      <c r="R95" s="204">
        <v>1</v>
      </c>
      <c r="S95" s="202"/>
      <c r="T95" s="201">
        <v>1</v>
      </c>
      <c r="U95" s="203"/>
      <c r="V95" s="204">
        <v>1</v>
      </c>
      <c r="W95" s="202"/>
      <c r="X95" s="201">
        <v>1</v>
      </c>
      <c r="Y95" s="202"/>
      <c r="Z95" s="204"/>
      <c r="AA95" s="203"/>
      <c r="AB95" s="204"/>
      <c r="AC95" s="202"/>
      <c r="AD95" s="201">
        <v>1</v>
      </c>
      <c r="AE95" s="203">
        <v>1</v>
      </c>
      <c r="AF95" s="204">
        <v>1</v>
      </c>
      <c r="AG95" s="202">
        <v>2</v>
      </c>
      <c r="AH95" s="201"/>
      <c r="AI95" s="203"/>
      <c r="AJ95" s="204">
        <v>1</v>
      </c>
      <c r="AK95" s="202"/>
      <c r="AL95" s="201"/>
      <c r="AM95" s="202">
        <v>1</v>
      </c>
      <c r="AN95" s="205">
        <v>13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33</v>
      </c>
      <c r="D96" s="37">
        <f t="shared" si="14"/>
        <v>13</v>
      </c>
      <c r="E96" s="206">
        <f t="shared" si="14"/>
        <v>20</v>
      </c>
      <c r="F96" s="166">
        <v>1</v>
      </c>
      <c r="G96" s="167"/>
      <c r="H96" s="168"/>
      <c r="I96" s="169"/>
      <c r="J96" s="166"/>
      <c r="K96" s="170"/>
      <c r="L96" s="168"/>
      <c r="M96" s="171"/>
      <c r="N96" s="166"/>
      <c r="O96" s="170"/>
      <c r="P96" s="169"/>
      <c r="Q96" s="171">
        <v>2</v>
      </c>
      <c r="R96" s="172"/>
      <c r="S96" s="170">
        <v>1</v>
      </c>
      <c r="T96" s="169">
        <v>1</v>
      </c>
      <c r="U96" s="171"/>
      <c r="V96" s="172">
        <v>1</v>
      </c>
      <c r="W96" s="170">
        <v>1</v>
      </c>
      <c r="X96" s="169">
        <v>1</v>
      </c>
      <c r="Y96" s="170">
        <v>1</v>
      </c>
      <c r="Z96" s="172">
        <v>1</v>
      </c>
      <c r="AA96" s="171">
        <v>2</v>
      </c>
      <c r="AB96" s="172">
        <v>1</v>
      </c>
      <c r="AC96" s="170">
        <v>1</v>
      </c>
      <c r="AD96" s="169">
        <v>1</v>
      </c>
      <c r="AE96" s="171">
        <v>1</v>
      </c>
      <c r="AF96" s="172"/>
      <c r="AG96" s="170">
        <v>2</v>
      </c>
      <c r="AH96" s="169">
        <v>2</v>
      </c>
      <c r="AI96" s="171">
        <v>2</v>
      </c>
      <c r="AJ96" s="172">
        <v>2</v>
      </c>
      <c r="AK96" s="170">
        <v>3</v>
      </c>
      <c r="AL96" s="169">
        <v>2</v>
      </c>
      <c r="AM96" s="170">
        <v>4</v>
      </c>
      <c r="AN96" s="173">
        <v>31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5</v>
      </c>
      <c r="D97" s="83">
        <f t="shared" si="14"/>
        <v>5</v>
      </c>
      <c r="E97" s="207">
        <f t="shared" si="14"/>
        <v>0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>
        <v>1</v>
      </c>
      <c r="Q97" s="213"/>
      <c r="R97" s="214">
        <v>1</v>
      </c>
      <c r="S97" s="212"/>
      <c r="T97" s="211"/>
      <c r="U97" s="213"/>
      <c r="V97" s="214"/>
      <c r="W97" s="212"/>
      <c r="X97" s="211">
        <v>1</v>
      </c>
      <c r="Y97" s="212"/>
      <c r="Z97" s="214"/>
      <c r="AA97" s="213"/>
      <c r="AB97" s="214">
        <v>1</v>
      </c>
      <c r="AC97" s="212"/>
      <c r="AD97" s="211"/>
      <c r="AE97" s="213"/>
      <c r="AF97" s="214">
        <v>1</v>
      </c>
      <c r="AG97" s="212"/>
      <c r="AH97" s="211"/>
      <c r="AI97" s="213"/>
      <c r="AJ97" s="214"/>
      <c r="AK97" s="212"/>
      <c r="AL97" s="211"/>
      <c r="AM97" s="212"/>
      <c r="AN97" s="215">
        <v>5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9</v>
      </c>
      <c r="D108" s="69">
        <f t="shared" si="18"/>
        <v>5</v>
      </c>
      <c r="E108" s="77">
        <f t="shared" si="18"/>
        <v>4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>
        <v>2</v>
      </c>
      <c r="AA108" s="241"/>
      <c r="AB108" s="240"/>
      <c r="AC108" s="241">
        <v>1</v>
      </c>
      <c r="AD108" s="242"/>
      <c r="AE108" s="243"/>
      <c r="AF108" s="240">
        <v>2</v>
      </c>
      <c r="AG108" s="241">
        <v>1</v>
      </c>
      <c r="AH108" s="242"/>
      <c r="AI108" s="243">
        <v>1</v>
      </c>
      <c r="AJ108" s="240"/>
      <c r="AK108" s="241"/>
      <c r="AL108" s="242">
        <v>1</v>
      </c>
      <c r="AM108" s="241">
        <v>1</v>
      </c>
      <c r="AN108" s="244">
        <v>9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6</v>
      </c>
      <c r="D109" s="83">
        <f t="shared" si="18"/>
        <v>1</v>
      </c>
      <c r="E109" s="50">
        <f t="shared" si="18"/>
        <v>5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>
        <v>1</v>
      </c>
      <c r="Z109" s="245"/>
      <c r="AA109" s="246"/>
      <c r="AB109" s="245"/>
      <c r="AC109" s="246"/>
      <c r="AD109" s="247"/>
      <c r="AE109" s="248"/>
      <c r="AF109" s="245"/>
      <c r="AG109" s="246">
        <v>1</v>
      </c>
      <c r="AH109" s="247">
        <v>1</v>
      </c>
      <c r="AI109" s="248"/>
      <c r="AJ109" s="245"/>
      <c r="AK109" s="246">
        <v>2</v>
      </c>
      <c r="AL109" s="247"/>
      <c r="AM109" s="246">
        <v>1</v>
      </c>
      <c r="AN109" s="249">
        <v>6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1</v>
      </c>
      <c r="D113" s="92">
        <f>SUM(F113+H113+J113+L113+N113+P113+R113+T113+V113)</f>
        <v>0</v>
      </c>
      <c r="E113" s="25">
        <f>SUM(G113+I113+K113+M113+O113+Q113+S113+U113+W113)</f>
        <v>1</v>
      </c>
      <c r="F113" s="160"/>
      <c r="G113" s="260"/>
      <c r="H113" s="159"/>
      <c r="I113" s="162"/>
      <c r="J113" s="160"/>
      <c r="K113" s="260"/>
      <c r="L113" s="159"/>
      <c r="M113" s="162"/>
      <c r="N113" s="160"/>
      <c r="O113" s="260">
        <v>1</v>
      </c>
      <c r="P113" s="159"/>
      <c r="Q113" s="162"/>
      <c r="R113" s="160"/>
      <c r="S113" s="260"/>
      <c r="T113" s="159"/>
      <c r="U113" s="162"/>
      <c r="V113" s="160"/>
      <c r="W113" s="261"/>
      <c r="X113" s="161"/>
      <c r="Y113" s="262">
        <v>1</v>
      </c>
      <c r="Z113" s="159"/>
      <c r="AA113" s="263"/>
      <c r="AB113" s="264"/>
      <c r="AC113" s="261">
        <v>1</v>
      </c>
      <c r="AD113" s="265"/>
      <c r="AE113" s="262"/>
      <c r="AF113" s="163"/>
      <c r="AG113" s="163"/>
      <c r="AH113" s="163"/>
      <c r="AI113" s="163">
        <v>1</v>
      </c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68</v>
      </c>
      <c r="D114" s="267">
        <f>SUM(F114+H114+J114+L114+N114+P114+R114+T114+V114)</f>
        <v>40</v>
      </c>
      <c r="E114" s="268">
        <f>SUM(G114+I114+K114+M114+O114+Q114+S114+U114+W114)</f>
        <v>28</v>
      </c>
      <c r="F114" s="269"/>
      <c r="G114" s="270">
        <v>1</v>
      </c>
      <c r="H114" s="271">
        <v>4</v>
      </c>
      <c r="I114" s="272">
        <v>3</v>
      </c>
      <c r="J114" s="269">
        <v>5</v>
      </c>
      <c r="K114" s="270">
        <v>8</v>
      </c>
      <c r="L114" s="271">
        <v>12</v>
      </c>
      <c r="M114" s="272">
        <v>8</v>
      </c>
      <c r="N114" s="269">
        <v>10</v>
      </c>
      <c r="O114" s="270">
        <v>5</v>
      </c>
      <c r="P114" s="271">
        <v>7</v>
      </c>
      <c r="Q114" s="272">
        <v>2</v>
      </c>
      <c r="R114" s="269">
        <v>1</v>
      </c>
      <c r="S114" s="270">
        <v>1</v>
      </c>
      <c r="T114" s="271">
        <v>1</v>
      </c>
      <c r="U114" s="272"/>
      <c r="V114" s="269"/>
      <c r="W114" s="273"/>
      <c r="X114" s="274"/>
      <c r="Y114" s="275"/>
      <c r="Z114" s="276"/>
      <c r="AA114" s="277">
        <v>24</v>
      </c>
      <c r="AB114" s="277">
        <v>44</v>
      </c>
      <c r="AC114" s="274">
        <v>28</v>
      </c>
      <c r="AD114" s="278">
        <v>40</v>
      </c>
      <c r="AE114" s="279">
        <v>22</v>
      </c>
      <c r="AF114" s="280"/>
      <c r="AG114" s="280">
        <v>30</v>
      </c>
      <c r="AH114" s="280">
        <v>4</v>
      </c>
      <c r="AI114" s="280">
        <v>12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1</v>
      </c>
      <c r="D119" s="58"/>
      <c r="E119" s="58"/>
      <c r="F119" s="54"/>
      <c r="G119" s="289"/>
      <c r="H119" s="289"/>
      <c r="I119" s="289"/>
      <c r="J119" s="289">
        <v>1</v>
      </c>
      <c r="K119" s="289"/>
      <c r="L119" s="58"/>
      <c r="M119" s="59"/>
      <c r="N119" s="57"/>
      <c r="O119" s="52">
        <v>1</v>
      </c>
      <c r="P119" s="85">
        <v>1</v>
      </c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4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>
        <v>0</v>
      </c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6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5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>
        <v>0</v>
      </c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>
        <v>0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>
        <v>0</v>
      </c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0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9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31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138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194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276</v>
      </c>
      <c r="E156" s="39">
        <v>276</v>
      </c>
      <c r="F156" s="339"/>
      <c r="G156" s="43">
        <v>276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176</v>
      </c>
      <c r="E159" s="39">
        <v>176</v>
      </c>
      <c r="F159" s="339"/>
      <c r="G159" s="43">
        <v>176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2</v>
      </c>
      <c r="E173" s="92">
        <f t="shared" ref="E173:F178" si="22">SUM(G173+I173+K173+M173+O173+Q173+S173+U173)</f>
        <v>0</v>
      </c>
      <c r="F173" s="25">
        <f t="shared" si="22"/>
        <v>2</v>
      </c>
      <c r="G173" s="159"/>
      <c r="H173" s="162"/>
      <c r="I173" s="159"/>
      <c r="J173" s="162"/>
      <c r="K173" s="159"/>
      <c r="L173" s="162"/>
      <c r="M173" s="159"/>
      <c r="N173" s="162"/>
      <c r="O173" s="159"/>
      <c r="P173" s="162"/>
      <c r="Q173" s="159"/>
      <c r="R173" s="162">
        <v>1</v>
      </c>
      <c r="S173" s="159"/>
      <c r="T173" s="162">
        <v>1</v>
      </c>
      <c r="U173" s="160"/>
      <c r="V173" s="260"/>
      <c r="W173" s="163">
        <v>1</v>
      </c>
      <c r="X173" s="159"/>
      <c r="Y173" s="373">
        <v>2</v>
      </c>
      <c r="Z173" s="373">
        <v>1</v>
      </c>
      <c r="AA173" s="162">
        <v>1</v>
      </c>
      <c r="AB173" s="159"/>
      <c r="AC173" s="162"/>
      <c r="AD173" s="260">
        <v>2</v>
      </c>
      <c r="AE173" s="162"/>
      <c r="AF173" s="159">
        <v>2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1</v>
      </c>
      <c r="E174" s="69">
        <f t="shared" si="22"/>
        <v>0</v>
      </c>
      <c r="F174" s="77">
        <f t="shared" si="22"/>
        <v>1</v>
      </c>
      <c r="G174" s="240"/>
      <c r="H174" s="241"/>
      <c r="I174" s="240"/>
      <c r="J174" s="241"/>
      <c r="K174" s="240"/>
      <c r="L174" s="241">
        <v>1</v>
      </c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>
        <v>0</v>
      </c>
      <c r="X174" s="240"/>
      <c r="Y174" s="376">
        <v>1</v>
      </c>
      <c r="Z174" s="376"/>
      <c r="AA174" s="241"/>
      <c r="AB174" s="240"/>
      <c r="AC174" s="241">
        <v>1</v>
      </c>
      <c r="AD174" s="243"/>
      <c r="AE174" s="241"/>
      <c r="AF174" s="377">
        <v>1</v>
      </c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1</v>
      </c>
      <c r="E175" s="49">
        <f t="shared" si="22"/>
        <v>0</v>
      </c>
      <c r="F175" s="378">
        <f t="shared" si="22"/>
        <v>1</v>
      </c>
      <c r="G175" s="377"/>
      <c r="H175" s="379"/>
      <c r="I175" s="377"/>
      <c r="J175" s="379"/>
      <c r="K175" s="377"/>
      <c r="L175" s="379"/>
      <c r="M175" s="377"/>
      <c r="N175" s="379">
        <v>1</v>
      </c>
      <c r="O175" s="377"/>
      <c r="P175" s="379"/>
      <c r="Q175" s="377"/>
      <c r="R175" s="379"/>
      <c r="S175" s="377"/>
      <c r="T175" s="379"/>
      <c r="U175" s="380"/>
      <c r="V175" s="381"/>
      <c r="W175" s="382">
        <v>0</v>
      </c>
      <c r="X175" s="377"/>
      <c r="Y175" s="383">
        <v>1</v>
      </c>
      <c r="Z175" s="383"/>
      <c r="AA175" s="379"/>
      <c r="AB175" s="377"/>
      <c r="AC175" s="379">
        <v>1</v>
      </c>
      <c r="AD175" s="381"/>
      <c r="AE175" s="379"/>
      <c r="AF175" s="245">
        <v>1</v>
      </c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2</v>
      </c>
      <c r="E176" s="234">
        <f t="shared" si="22"/>
        <v>2</v>
      </c>
      <c r="F176" s="70">
        <f t="shared" si="22"/>
        <v>0</v>
      </c>
      <c r="G176" s="159">
        <v>2</v>
      </c>
      <c r="H176" s="162"/>
      <c r="I176" s="159"/>
      <c r="J176" s="162"/>
      <c r="K176" s="159"/>
      <c r="L176" s="162"/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>
        <v>0</v>
      </c>
      <c r="X176" s="159"/>
      <c r="Y176" s="373"/>
      <c r="Z176" s="373"/>
      <c r="AA176" s="162"/>
      <c r="AB176" s="159"/>
      <c r="AC176" s="162">
        <v>1</v>
      </c>
      <c r="AD176" s="260">
        <v>1</v>
      </c>
      <c r="AE176" s="162"/>
      <c r="AF176" s="159">
        <v>2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0</v>
      </c>
      <c r="E177" s="69">
        <f t="shared" si="22"/>
        <v>0</v>
      </c>
      <c r="F177" s="77">
        <f t="shared" si="22"/>
        <v>0</v>
      </c>
      <c r="G177" s="240"/>
      <c r="H177" s="241"/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>
        <v>0</v>
      </c>
      <c r="X177" s="240"/>
      <c r="Y177" s="376"/>
      <c r="Z177" s="376"/>
      <c r="AA177" s="241"/>
      <c r="AB177" s="240"/>
      <c r="AC177" s="241"/>
      <c r="AD177" s="243"/>
      <c r="AE177" s="241"/>
      <c r="AF177" s="240"/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1</v>
      </c>
      <c r="E178" s="49">
        <f t="shared" si="22"/>
        <v>0</v>
      </c>
      <c r="F178" s="50">
        <f t="shared" si="22"/>
        <v>1</v>
      </c>
      <c r="G178" s="245"/>
      <c r="H178" s="246"/>
      <c r="I178" s="245"/>
      <c r="J178" s="246"/>
      <c r="K178" s="245"/>
      <c r="L178" s="246">
        <v>1</v>
      </c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>
        <v>0</v>
      </c>
      <c r="X178" s="245"/>
      <c r="Y178" s="387">
        <v>1</v>
      </c>
      <c r="Z178" s="387"/>
      <c r="AA178" s="246"/>
      <c r="AB178" s="245"/>
      <c r="AC178" s="246"/>
      <c r="AD178" s="248">
        <v>1</v>
      </c>
      <c r="AE178" s="246"/>
      <c r="AF178" s="245">
        <v>1</v>
      </c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7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21</v>
      </c>
      <c r="C188" s="392">
        <f>SUM(E188+G188+I188+K188+M188+O188+Q188+S188+U188)</f>
        <v>4</v>
      </c>
      <c r="D188" s="129">
        <f>SUM(F188+H188+J188+L188+N188+P188+R188+T188+V188)</f>
        <v>17</v>
      </c>
      <c r="E188" s="393">
        <v>1</v>
      </c>
      <c r="F188" s="394"/>
      <c r="G188" s="393"/>
      <c r="H188" s="394">
        <v>6</v>
      </c>
      <c r="I188" s="393"/>
      <c r="J188" s="394">
        <v>1</v>
      </c>
      <c r="K188" s="393">
        <v>2</v>
      </c>
      <c r="L188" s="395">
        <v>7</v>
      </c>
      <c r="M188" s="393"/>
      <c r="N188" s="395">
        <v>2</v>
      </c>
      <c r="O188" s="393"/>
      <c r="P188" s="395">
        <v>1</v>
      </c>
      <c r="Q188" s="393">
        <v>1</v>
      </c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10</v>
      </c>
      <c r="C193" s="407">
        <f t="shared" ref="C193:D198" si="24">+E193+G193+I193+K193</f>
        <v>4</v>
      </c>
      <c r="D193" s="408">
        <f t="shared" si="24"/>
        <v>6</v>
      </c>
      <c r="E193" s="409">
        <f t="shared" ref="E193:O193" si="25">SUM(E194:E198)</f>
        <v>1</v>
      </c>
      <c r="F193" s="410">
        <f t="shared" si="25"/>
        <v>0</v>
      </c>
      <c r="G193" s="409">
        <f t="shared" si="25"/>
        <v>0</v>
      </c>
      <c r="H193" s="410">
        <f t="shared" si="25"/>
        <v>1</v>
      </c>
      <c r="I193" s="409">
        <f t="shared" si="25"/>
        <v>0</v>
      </c>
      <c r="J193" s="411">
        <f t="shared" si="25"/>
        <v>1</v>
      </c>
      <c r="K193" s="412">
        <f t="shared" si="25"/>
        <v>3</v>
      </c>
      <c r="L193" s="413">
        <f t="shared" si="25"/>
        <v>4</v>
      </c>
      <c r="M193" s="414">
        <f t="shared" si="25"/>
        <v>5</v>
      </c>
      <c r="N193" s="410">
        <f t="shared" si="25"/>
        <v>5</v>
      </c>
      <c r="O193" s="415">
        <f t="shared" si="25"/>
        <v>5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9</v>
      </c>
      <c r="C194" s="417">
        <f t="shared" si="24"/>
        <v>3</v>
      </c>
      <c r="D194" s="418">
        <f t="shared" si="24"/>
        <v>6</v>
      </c>
      <c r="E194" s="419">
        <v>1</v>
      </c>
      <c r="F194" s="420"/>
      <c r="G194" s="419"/>
      <c r="H194" s="420">
        <v>1</v>
      </c>
      <c r="I194" s="419"/>
      <c r="J194" s="421">
        <v>1</v>
      </c>
      <c r="K194" s="419">
        <v>2</v>
      </c>
      <c r="L194" s="422">
        <v>4</v>
      </c>
      <c r="M194" s="423">
        <v>5</v>
      </c>
      <c r="N194" s="420">
        <v>4</v>
      </c>
      <c r="O194" s="424">
        <v>4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0</v>
      </c>
      <c r="C195" s="426">
        <f t="shared" si="24"/>
        <v>0</v>
      </c>
      <c r="D195" s="427">
        <f t="shared" si="24"/>
        <v>0</v>
      </c>
      <c r="E195" s="428"/>
      <c r="F195" s="429"/>
      <c r="G195" s="428"/>
      <c r="H195" s="429"/>
      <c r="I195" s="428"/>
      <c r="J195" s="430"/>
      <c r="K195" s="428"/>
      <c r="L195" s="431"/>
      <c r="M195" s="432"/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1</v>
      </c>
      <c r="C198" s="441">
        <f t="shared" si="24"/>
        <v>1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>
        <v>1</v>
      </c>
      <c r="L198" s="445"/>
      <c r="M198" s="446"/>
      <c r="N198" s="444">
        <v>1</v>
      </c>
      <c r="O198" s="447">
        <v>1</v>
      </c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14468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1" workbookViewId="0">
      <selection activeCell="A15" sqref="A15:M15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1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",[4]NOMBRE!B6," - ","( ",[4]NOMBRE!C6,[4]NOMBRE!D6," )")</f>
        <v>MES: OCTUBRE - ( 10 )</v>
      </c>
    </row>
    <row r="5" spans="1:91" ht="16.149999999999999" customHeight="1" x14ac:dyDescent="0.2">
      <c r="A5" s="1" t="str">
        <f>CONCATENATE("AÑO: ",[4]NOMBRE!B7)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5073</v>
      </c>
      <c r="C12" s="24">
        <f t="shared" ref="C12:D14" si="0">SUM(E12+G12+I12+K12+M12+O12+Q12+S12+U12+W12+Y12+AA12+AC12+AE12+AG12+AI12+AK12)</f>
        <v>2585</v>
      </c>
      <c r="D12" s="25">
        <f t="shared" si="0"/>
        <v>2488</v>
      </c>
      <c r="E12" s="26">
        <v>510</v>
      </c>
      <c r="F12" s="27">
        <v>484</v>
      </c>
      <c r="G12" s="26">
        <v>252</v>
      </c>
      <c r="H12" s="27">
        <v>236</v>
      </c>
      <c r="I12" s="26">
        <v>229</v>
      </c>
      <c r="J12" s="28">
        <v>191</v>
      </c>
      <c r="K12" s="26">
        <v>132</v>
      </c>
      <c r="L12" s="28">
        <v>153</v>
      </c>
      <c r="M12" s="26">
        <v>104</v>
      </c>
      <c r="N12" s="28">
        <v>119</v>
      </c>
      <c r="O12" s="26">
        <v>131</v>
      </c>
      <c r="P12" s="28">
        <v>106</v>
      </c>
      <c r="Q12" s="26">
        <v>108</v>
      </c>
      <c r="R12" s="28">
        <v>98</v>
      </c>
      <c r="S12" s="26">
        <v>100</v>
      </c>
      <c r="T12" s="28">
        <v>95</v>
      </c>
      <c r="U12" s="26">
        <v>113</v>
      </c>
      <c r="V12" s="28">
        <v>93</v>
      </c>
      <c r="W12" s="26">
        <v>96</v>
      </c>
      <c r="X12" s="28">
        <v>91</v>
      </c>
      <c r="Y12" s="26">
        <v>120</v>
      </c>
      <c r="Z12" s="28">
        <v>109</v>
      </c>
      <c r="AA12" s="26">
        <v>114</v>
      </c>
      <c r="AB12" s="28">
        <v>134</v>
      </c>
      <c r="AC12" s="26">
        <v>110</v>
      </c>
      <c r="AD12" s="28">
        <v>100</v>
      </c>
      <c r="AE12" s="26">
        <v>117</v>
      </c>
      <c r="AF12" s="28">
        <v>90</v>
      </c>
      <c r="AG12" s="29">
        <v>113</v>
      </c>
      <c r="AH12" s="30">
        <v>109</v>
      </c>
      <c r="AI12" s="26">
        <v>81</v>
      </c>
      <c r="AJ12" s="28">
        <v>90</v>
      </c>
      <c r="AK12" s="31">
        <v>155</v>
      </c>
      <c r="AL12" s="28">
        <v>190</v>
      </c>
      <c r="AM12" s="31">
        <v>4865</v>
      </c>
      <c r="AN12" s="26">
        <v>76</v>
      </c>
      <c r="AO12" s="32"/>
      <c r="AP12" s="32">
        <v>243</v>
      </c>
      <c r="AQ12" s="28">
        <v>426</v>
      </c>
      <c r="AR12" s="28">
        <v>159</v>
      </c>
      <c r="AS12" s="28">
        <v>5877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435</v>
      </c>
      <c r="C13" s="37">
        <f t="shared" si="0"/>
        <v>0</v>
      </c>
      <c r="D13" s="38">
        <f t="shared" si="0"/>
        <v>435</v>
      </c>
      <c r="E13" s="39"/>
      <c r="F13" s="40"/>
      <c r="G13" s="41"/>
      <c r="H13" s="42"/>
      <c r="I13" s="41"/>
      <c r="J13" s="40">
        <v>4</v>
      </c>
      <c r="K13" s="39"/>
      <c r="L13" s="40">
        <v>44</v>
      </c>
      <c r="M13" s="39"/>
      <c r="N13" s="40">
        <v>84</v>
      </c>
      <c r="O13" s="39"/>
      <c r="P13" s="40">
        <v>101</v>
      </c>
      <c r="Q13" s="39"/>
      <c r="R13" s="40">
        <v>83</v>
      </c>
      <c r="S13" s="39"/>
      <c r="T13" s="40">
        <v>53</v>
      </c>
      <c r="U13" s="39"/>
      <c r="V13" s="40">
        <v>36</v>
      </c>
      <c r="W13" s="39"/>
      <c r="X13" s="40">
        <v>15</v>
      </c>
      <c r="Y13" s="39"/>
      <c r="Z13" s="40">
        <v>8</v>
      </c>
      <c r="AA13" s="39"/>
      <c r="AB13" s="40">
        <v>2</v>
      </c>
      <c r="AC13" s="39"/>
      <c r="AD13" s="40"/>
      <c r="AE13" s="39"/>
      <c r="AF13" s="40">
        <v>4</v>
      </c>
      <c r="AG13" s="43"/>
      <c r="AH13" s="44">
        <v>1</v>
      </c>
      <c r="AI13" s="39"/>
      <c r="AJ13" s="40"/>
      <c r="AK13" s="45"/>
      <c r="AL13" s="40"/>
      <c r="AM13" s="45">
        <v>424</v>
      </c>
      <c r="AN13" s="39">
        <v>10</v>
      </c>
      <c r="AO13" s="46"/>
      <c r="AP13" s="46">
        <v>5</v>
      </c>
      <c r="AQ13" s="40">
        <v>31</v>
      </c>
      <c r="AR13" s="40">
        <v>3</v>
      </c>
      <c r="AS13" s="40">
        <v>669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192</v>
      </c>
      <c r="C14" s="49">
        <f t="shared" si="0"/>
        <v>0</v>
      </c>
      <c r="D14" s="50">
        <f t="shared" si="0"/>
        <v>192</v>
      </c>
      <c r="E14" s="51"/>
      <c r="F14" s="52"/>
      <c r="G14" s="51"/>
      <c r="H14" s="52"/>
      <c r="I14" s="51"/>
      <c r="J14" s="53">
        <v>1</v>
      </c>
      <c r="K14" s="51"/>
      <c r="L14" s="53">
        <v>18</v>
      </c>
      <c r="M14" s="51"/>
      <c r="N14" s="53">
        <v>31</v>
      </c>
      <c r="O14" s="51"/>
      <c r="P14" s="53">
        <v>36</v>
      </c>
      <c r="Q14" s="51"/>
      <c r="R14" s="53">
        <v>36</v>
      </c>
      <c r="S14" s="51"/>
      <c r="T14" s="53">
        <v>21</v>
      </c>
      <c r="U14" s="51"/>
      <c r="V14" s="53">
        <v>19</v>
      </c>
      <c r="W14" s="51"/>
      <c r="X14" s="53">
        <v>6</v>
      </c>
      <c r="Y14" s="51"/>
      <c r="Z14" s="53">
        <v>10</v>
      </c>
      <c r="AA14" s="51"/>
      <c r="AB14" s="53">
        <v>3</v>
      </c>
      <c r="AC14" s="51"/>
      <c r="AD14" s="53">
        <v>4</v>
      </c>
      <c r="AE14" s="51"/>
      <c r="AF14" s="53">
        <v>1</v>
      </c>
      <c r="AG14" s="54"/>
      <c r="AH14" s="55">
        <v>2</v>
      </c>
      <c r="AI14" s="51"/>
      <c r="AJ14" s="53">
        <v>4</v>
      </c>
      <c r="AK14" s="56"/>
      <c r="AL14" s="53"/>
      <c r="AM14" s="56">
        <v>186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36</v>
      </c>
      <c r="C57" s="92">
        <f t="shared" ref="C57:D62" si="9">SUM(E57+G57+I57+K57+M57+O57+Q57+S57+U57+W57+Y57+AA57+AC57+AE57+AG57+AI57+AK57)</f>
        <v>18</v>
      </c>
      <c r="D57" s="25">
        <f t="shared" si="9"/>
        <v>18</v>
      </c>
      <c r="E57" s="26">
        <v>2</v>
      </c>
      <c r="F57" s="27">
        <v>1</v>
      </c>
      <c r="G57" s="26"/>
      <c r="H57" s="28"/>
      <c r="I57" s="26"/>
      <c r="J57" s="28"/>
      <c r="K57" s="26"/>
      <c r="L57" s="28"/>
      <c r="M57" s="26"/>
      <c r="N57" s="28"/>
      <c r="O57" s="26"/>
      <c r="P57" s="28"/>
      <c r="Q57" s="26">
        <v>1</v>
      </c>
      <c r="R57" s="28"/>
      <c r="S57" s="26"/>
      <c r="T57" s="28"/>
      <c r="U57" s="26"/>
      <c r="V57" s="30"/>
      <c r="W57" s="26"/>
      <c r="X57" s="28">
        <v>4</v>
      </c>
      <c r="Y57" s="26">
        <v>1</v>
      </c>
      <c r="Z57" s="28">
        <v>1</v>
      </c>
      <c r="AA57" s="26">
        <v>2</v>
      </c>
      <c r="AB57" s="28">
        <v>1</v>
      </c>
      <c r="AC57" s="26">
        <v>2</v>
      </c>
      <c r="AD57" s="28">
        <v>4</v>
      </c>
      <c r="AE57" s="26">
        <v>2</v>
      </c>
      <c r="AF57" s="28">
        <v>2</v>
      </c>
      <c r="AG57" s="26">
        <v>4</v>
      </c>
      <c r="AH57" s="28">
        <v>1</v>
      </c>
      <c r="AI57" s="26">
        <v>1</v>
      </c>
      <c r="AJ57" s="28">
        <v>2</v>
      </c>
      <c r="AK57" s="93">
        <v>3</v>
      </c>
      <c r="AL57" s="28">
        <v>2</v>
      </c>
      <c r="AM57" s="109"/>
      <c r="AN57" s="110">
        <v>36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670</v>
      </c>
      <c r="C58" s="69">
        <f t="shared" si="9"/>
        <v>359</v>
      </c>
      <c r="D58" s="77">
        <f t="shared" si="9"/>
        <v>311</v>
      </c>
      <c r="E58" s="39">
        <v>52</v>
      </c>
      <c r="F58" s="78">
        <v>58</v>
      </c>
      <c r="G58" s="39">
        <v>15</v>
      </c>
      <c r="H58" s="40">
        <v>12</v>
      </c>
      <c r="I58" s="39">
        <v>12</v>
      </c>
      <c r="J58" s="40">
        <v>10</v>
      </c>
      <c r="K58" s="39">
        <v>14</v>
      </c>
      <c r="L58" s="40">
        <v>12</v>
      </c>
      <c r="M58" s="39">
        <v>14</v>
      </c>
      <c r="N58" s="40">
        <v>12</v>
      </c>
      <c r="O58" s="39">
        <v>22</v>
      </c>
      <c r="P58" s="40">
        <v>11</v>
      </c>
      <c r="Q58" s="39">
        <v>17</v>
      </c>
      <c r="R58" s="40">
        <v>12</v>
      </c>
      <c r="S58" s="39">
        <v>8</v>
      </c>
      <c r="T58" s="40">
        <v>15</v>
      </c>
      <c r="U58" s="39">
        <v>24</v>
      </c>
      <c r="V58" s="44">
        <v>10</v>
      </c>
      <c r="W58" s="39">
        <v>15</v>
      </c>
      <c r="X58" s="40">
        <v>6</v>
      </c>
      <c r="Y58" s="39">
        <v>26</v>
      </c>
      <c r="Z58" s="40">
        <v>19</v>
      </c>
      <c r="AA58" s="39">
        <v>15</v>
      </c>
      <c r="AB58" s="40">
        <v>14</v>
      </c>
      <c r="AC58" s="39">
        <v>27</v>
      </c>
      <c r="AD58" s="40">
        <v>12</v>
      </c>
      <c r="AE58" s="39">
        <v>21</v>
      </c>
      <c r="AF58" s="40">
        <v>18</v>
      </c>
      <c r="AG58" s="39">
        <v>25</v>
      </c>
      <c r="AH58" s="40">
        <v>26</v>
      </c>
      <c r="AI58" s="39">
        <v>14</v>
      </c>
      <c r="AJ58" s="40">
        <v>17</v>
      </c>
      <c r="AK58" s="79">
        <v>38</v>
      </c>
      <c r="AL58" s="40">
        <v>47</v>
      </c>
      <c r="AM58" s="113"/>
      <c r="AN58" s="114">
        <v>670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3032</v>
      </c>
      <c r="C59" s="69">
        <f t="shared" si="9"/>
        <v>1580</v>
      </c>
      <c r="D59" s="77">
        <f t="shared" si="9"/>
        <v>1452</v>
      </c>
      <c r="E59" s="39">
        <v>312</v>
      </c>
      <c r="F59" s="78">
        <v>299</v>
      </c>
      <c r="G59" s="39">
        <v>140</v>
      </c>
      <c r="H59" s="40">
        <v>131</v>
      </c>
      <c r="I59" s="39">
        <v>123</v>
      </c>
      <c r="J59" s="40">
        <v>100</v>
      </c>
      <c r="K59" s="39">
        <v>65</v>
      </c>
      <c r="L59" s="40">
        <v>78</v>
      </c>
      <c r="M59" s="39">
        <v>72</v>
      </c>
      <c r="N59" s="40">
        <v>52</v>
      </c>
      <c r="O59" s="39">
        <v>79</v>
      </c>
      <c r="P59" s="40">
        <v>63</v>
      </c>
      <c r="Q59" s="39">
        <v>57</v>
      </c>
      <c r="R59" s="40">
        <v>57</v>
      </c>
      <c r="S59" s="39">
        <v>65</v>
      </c>
      <c r="T59" s="40">
        <v>55</v>
      </c>
      <c r="U59" s="39">
        <v>66</v>
      </c>
      <c r="V59" s="44">
        <v>56</v>
      </c>
      <c r="W59" s="39">
        <v>67</v>
      </c>
      <c r="X59" s="40">
        <v>54</v>
      </c>
      <c r="Y59" s="39">
        <v>74</v>
      </c>
      <c r="Z59" s="40">
        <v>57</v>
      </c>
      <c r="AA59" s="39">
        <v>82</v>
      </c>
      <c r="AB59" s="40">
        <v>84</v>
      </c>
      <c r="AC59" s="39">
        <v>68</v>
      </c>
      <c r="AD59" s="40">
        <v>59</v>
      </c>
      <c r="AE59" s="39">
        <v>77</v>
      </c>
      <c r="AF59" s="40">
        <v>53</v>
      </c>
      <c r="AG59" s="39">
        <v>70</v>
      </c>
      <c r="AH59" s="40">
        <v>64</v>
      </c>
      <c r="AI59" s="39">
        <v>59</v>
      </c>
      <c r="AJ59" s="40">
        <v>60</v>
      </c>
      <c r="AK59" s="79">
        <v>104</v>
      </c>
      <c r="AL59" s="40">
        <v>130</v>
      </c>
      <c r="AM59" s="113"/>
      <c r="AN59" s="114">
        <v>3032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1251</v>
      </c>
      <c r="C60" s="69">
        <f t="shared" si="9"/>
        <v>587</v>
      </c>
      <c r="D60" s="77">
        <f t="shared" si="9"/>
        <v>664</v>
      </c>
      <c r="E60" s="39">
        <v>139</v>
      </c>
      <c r="F60" s="78">
        <v>120</v>
      </c>
      <c r="G60" s="39">
        <v>96</v>
      </c>
      <c r="H60" s="40">
        <v>90</v>
      </c>
      <c r="I60" s="39">
        <v>88</v>
      </c>
      <c r="J60" s="40">
        <v>78</v>
      </c>
      <c r="K60" s="39">
        <v>49</v>
      </c>
      <c r="L60" s="40">
        <v>60</v>
      </c>
      <c r="M60" s="39">
        <v>15</v>
      </c>
      <c r="N60" s="40">
        <v>51</v>
      </c>
      <c r="O60" s="39">
        <v>26</v>
      </c>
      <c r="P60" s="40">
        <v>28</v>
      </c>
      <c r="Q60" s="39">
        <v>24</v>
      </c>
      <c r="R60" s="40">
        <v>26</v>
      </c>
      <c r="S60" s="39">
        <v>24</v>
      </c>
      <c r="T60" s="40">
        <v>23</v>
      </c>
      <c r="U60" s="39">
        <v>22</v>
      </c>
      <c r="V60" s="44">
        <v>25</v>
      </c>
      <c r="W60" s="39">
        <v>13</v>
      </c>
      <c r="X60" s="40">
        <v>23</v>
      </c>
      <c r="Y60" s="39">
        <v>18</v>
      </c>
      <c r="Z60" s="40">
        <v>31</v>
      </c>
      <c r="AA60" s="39">
        <v>15</v>
      </c>
      <c r="AB60" s="40">
        <v>35</v>
      </c>
      <c r="AC60" s="39">
        <v>13</v>
      </c>
      <c r="AD60" s="40">
        <v>23</v>
      </c>
      <c r="AE60" s="39">
        <v>16</v>
      </c>
      <c r="AF60" s="40">
        <v>15</v>
      </c>
      <c r="AG60" s="39">
        <v>12</v>
      </c>
      <c r="AH60" s="40">
        <v>17</v>
      </c>
      <c r="AI60" s="39">
        <v>7</v>
      </c>
      <c r="AJ60" s="40">
        <v>10</v>
      </c>
      <c r="AK60" s="79">
        <v>10</v>
      </c>
      <c r="AL60" s="40">
        <v>9</v>
      </c>
      <c r="AM60" s="113"/>
      <c r="AN60" s="114">
        <v>1251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84</v>
      </c>
      <c r="C61" s="117">
        <f t="shared" si="9"/>
        <v>41</v>
      </c>
      <c r="D61" s="118">
        <f t="shared" si="9"/>
        <v>43</v>
      </c>
      <c r="E61" s="119">
        <v>5</v>
      </c>
      <c r="F61" s="120">
        <v>6</v>
      </c>
      <c r="G61" s="119">
        <v>1</v>
      </c>
      <c r="H61" s="121">
        <v>3</v>
      </c>
      <c r="I61" s="119">
        <v>6</v>
      </c>
      <c r="J61" s="121">
        <v>3</v>
      </c>
      <c r="K61" s="119">
        <v>4</v>
      </c>
      <c r="L61" s="121">
        <v>3</v>
      </c>
      <c r="M61" s="119">
        <v>3</v>
      </c>
      <c r="N61" s="121">
        <v>4</v>
      </c>
      <c r="O61" s="119">
        <v>4</v>
      </c>
      <c r="P61" s="121">
        <v>4</v>
      </c>
      <c r="Q61" s="119">
        <v>9</v>
      </c>
      <c r="R61" s="121">
        <v>3</v>
      </c>
      <c r="S61" s="119">
        <v>3</v>
      </c>
      <c r="T61" s="121">
        <v>2</v>
      </c>
      <c r="U61" s="119">
        <v>1</v>
      </c>
      <c r="V61" s="122">
        <v>2</v>
      </c>
      <c r="W61" s="119">
        <v>1</v>
      </c>
      <c r="X61" s="121">
        <v>4</v>
      </c>
      <c r="Y61" s="119">
        <v>1</v>
      </c>
      <c r="Z61" s="121">
        <v>1</v>
      </c>
      <c r="AA61" s="119"/>
      <c r="AB61" s="121"/>
      <c r="AC61" s="119"/>
      <c r="AD61" s="121">
        <v>2</v>
      </c>
      <c r="AE61" s="119">
        <v>1</v>
      </c>
      <c r="AF61" s="121">
        <v>2</v>
      </c>
      <c r="AG61" s="119">
        <v>2</v>
      </c>
      <c r="AH61" s="121">
        <v>1</v>
      </c>
      <c r="AI61" s="119"/>
      <c r="AJ61" s="121">
        <v>1</v>
      </c>
      <c r="AK61" s="123"/>
      <c r="AL61" s="121">
        <v>2</v>
      </c>
      <c r="AM61" s="124"/>
      <c r="AN61" s="125">
        <v>84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5073</v>
      </c>
      <c r="C63" s="128">
        <f t="shared" si="10"/>
        <v>2585</v>
      </c>
      <c r="D63" s="129">
        <f t="shared" si="10"/>
        <v>2488</v>
      </c>
      <c r="E63" s="130">
        <f t="shared" si="10"/>
        <v>510</v>
      </c>
      <c r="F63" s="131">
        <f t="shared" si="10"/>
        <v>484</v>
      </c>
      <c r="G63" s="130">
        <f t="shared" si="10"/>
        <v>252</v>
      </c>
      <c r="H63" s="132">
        <f t="shared" si="10"/>
        <v>236</v>
      </c>
      <c r="I63" s="130">
        <f t="shared" si="10"/>
        <v>229</v>
      </c>
      <c r="J63" s="132">
        <f t="shared" si="10"/>
        <v>191</v>
      </c>
      <c r="K63" s="130">
        <f t="shared" si="10"/>
        <v>132</v>
      </c>
      <c r="L63" s="132">
        <f t="shared" si="10"/>
        <v>153</v>
      </c>
      <c r="M63" s="130">
        <f t="shared" si="10"/>
        <v>104</v>
      </c>
      <c r="N63" s="132">
        <f t="shared" si="10"/>
        <v>119</v>
      </c>
      <c r="O63" s="130">
        <f t="shared" si="10"/>
        <v>131</v>
      </c>
      <c r="P63" s="132">
        <f t="shared" si="10"/>
        <v>106</v>
      </c>
      <c r="Q63" s="130">
        <f t="shared" si="10"/>
        <v>108</v>
      </c>
      <c r="R63" s="132">
        <f t="shared" si="10"/>
        <v>98</v>
      </c>
      <c r="S63" s="130">
        <f t="shared" si="10"/>
        <v>100</v>
      </c>
      <c r="T63" s="132">
        <f t="shared" si="10"/>
        <v>95</v>
      </c>
      <c r="U63" s="133">
        <f t="shared" si="10"/>
        <v>113</v>
      </c>
      <c r="V63" s="134">
        <f t="shared" si="10"/>
        <v>93</v>
      </c>
      <c r="W63" s="130">
        <f t="shared" si="10"/>
        <v>96</v>
      </c>
      <c r="X63" s="132">
        <f t="shared" si="10"/>
        <v>91</v>
      </c>
      <c r="Y63" s="130">
        <f t="shared" si="10"/>
        <v>120</v>
      </c>
      <c r="Z63" s="132">
        <f t="shared" si="10"/>
        <v>109</v>
      </c>
      <c r="AA63" s="130">
        <f t="shared" si="10"/>
        <v>114</v>
      </c>
      <c r="AB63" s="132">
        <f t="shared" si="10"/>
        <v>134</v>
      </c>
      <c r="AC63" s="130">
        <f t="shared" si="10"/>
        <v>110</v>
      </c>
      <c r="AD63" s="132">
        <f t="shared" si="10"/>
        <v>100</v>
      </c>
      <c r="AE63" s="130">
        <f t="shared" si="10"/>
        <v>117</v>
      </c>
      <c r="AF63" s="132">
        <f t="shared" si="10"/>
        <v>90</v>
      </c>
      <c r="AG63" s="130">
        <f t="shared" si="10"/>
        <v>113</v>
      </c>
      <c r="AH63" s="132">
        <f t="shared" si="10"/>
        <v>109</v>
      </c>
      <c r="AI63" s="130">
        <f t="shared" si="10"/>
        <v>81</v>
      </c>
      <c r="AJ63" s="132">
        <f t="shared" si="10"/>
        <v>90</v>
      </c>
      <c r="AK63" s="135">
        <f t="shared" si="10"/>
        <v>155</v>
      </c>
      <c r="AL63" s="132">
        <f t="shared" si="10"/>
        <v>190</v>
      </c>
      <c r="AM63" s="136">
        <f>SUM(AM57:AM61)</f>
        <v>0</v>
      </c>
      <c r="AN63" s="137">
        <f>SUM(AN57:AN61)</f>
        <v>5073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303</v>
      </c>
      <c r="C69" s="80">
        <v>303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430</v>
      </c>
      <c r="C72" s="80">
        <v>430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0</v>
      </c>
      <c r="C73" s="80"/>
      <c r="D73" s="80"/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488</v>
      </c>
      <c r="C78" s="80">
        <v>488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274</v>
      </c>
      <c r="C80" s="80">
        <v>274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1495</v>
      </c>
      <c r="C85" s="152">
        <f>SUM(C66:C84)</f>
        <v>1495</v>
      </c>
      <c r="D85" s="152">
        <f>SUM(D66:D84)</f>
        <v>0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909</v>
      </c>
      <c r="D90" s="92">
        <f t="shared" si="12"/>
        <v>373</v>
      </c>
      <c r="E90" s="25">
        <f t="shared" si="12"/>
        <v>536</v>
      </c>
      <c r="F90" s="127">
        <f t="shared" si="12"/>
        <v>34</v>
      </c>
      <c r="G90" s="155">
        <f t="shared" si="12"/>
        <v>18</v>
      </c>
      <c r="H90" s="127">
        <f t="shared" si="12"/>
        <v>13</v>
      </c>
      <c r="I90" s="155">
        <f t="shared" si="12"/>
        <v>4</v>
      </c>
      <c r="J90" s="127">
        <f t="shared" si="12"/>
        <v>18</v>
      </c>
      <c r="K90" s="155">
        <f t="shared" si="12"/>
        <v>11</v>
      </c>
      <c r="L90" s="127">
        <f t="shared" si="12"/>
        <v>14</v>
      </c>
      <c r="M90" s="155">
        <f t="shared" si="12"/>
        <v>23</v>
      </c>
      <c r="N90" s="127">
        <f t="shared" si="12"/>
        <v>8</v>
      </c>
      <c r="O90" s="155">
        <f t="shared" si="12"/>
        <v>45</v>
      </c>
      <c r="P90" s="127">
        <f t="shared" si="12"/>
        <v>15</v>
      </c>
      <c r="Q90" s="155">
        <f t="shared" si="12"/>
        <v>51</v>
      </c>
      <c r="R90" s="127">
        <f t="shared" si="12"/>
        <v>8</v>
      </c>
      <c r="S90" s="155">
        <f t="shared" si="12"/>
        <v>57</v>
      </c>
      <c r="T90" s="127">
        <f t="shared" si="12"/>
        <v>13</v>
      </c>
      <c r="U90" s="155">
        <f t="shared" si="12"/>
        <v>42</v>
      </c>
      <c r="V90" s="127">
        <f t="shared" si="12"/>
        <v>18</v>
      </c>
      <c r="W90" s="155">
        <f t="shared" si="12"/>
        <v>34</v>
      </c>
      <c r="X90" s="127">
        <f t="shared" si="12"/>
        <v>11</v>
      </c>
      <c r="Y90" s="155">
        <f t="shared" si="12"/>
        <v>18</v>
      </c>
      <c r="Z90" s="127">
        <f t="shared" si="12"/>
        <v>24</v>
      </c>
      <c r="AA90" s="155">
        <f t="shared" si="12"/>
        <v>31</v>
      </c>
      <c r="AB90" s="127">
        <f t="shared" si="12"/>
        <v>18</v>
      </c>
      <c r="AC90" s="155">
        <f t="shared" si="12"/>
        <v>17</v>
      </c>
      <c r="AD90" s="127">
        <f t="shared" si="12"/>
        <v>31</v>
      </c>
      <c r="AE90" s="155">
        <f t="shared" si="12"/>
        <v>17</v>
      </c>
      <c r="AF90" s="127">
        <f t="shared" si="12"/>
        <v>31</v>
      </c>
      <c r="AG90" s="155">
        <f t="shared" si="12"/>
        <v>32</v>
      </c>
      <c r="AH90" s="127">
        <f t="shared" si="12"/>
        <v>40</v>
      </c>
      <c r="AI90" s="155">
        <f t="shared" si="12"/>
        <v>34</v>
      </c>
      <c r="AJ90" s="127">
        <f t="shared" si="12"/>
        <v>27</v>
      </c>
      <c r="AK90" s="155">
        <f t="shared" si="12"/>
        <v>27</v>
      </c>
      <c r="AL90" s="127">
        <f t="shared" si="12"/>
        <v>50</v>
      </c>
      <c r="AM90" s="155">
        <f t="shared" si="12"/>
        <v>75</v>
      </c>
      <c r="AN90" s="156">
        <f t="shared" si="12"/>
        <v>866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848</v>
      </c>
      <c r="D91" s="92">
        <f t="shared" ref="D91:E97" si="14">SUM(F91+H91+J91+L91+N91+P91+R91+T91+V91+X91+Z91+AB91+AD91+AF91+AH91+AJ91+AL91)</f>
        <v>348</v>
      </c>
      <c r="E91" s="25">
        <f t="shared" si="14"/>
        <v>500</v>
      </c>
      <c r="F91" s="159">
        <v>34</v>
      </c>
      <c r="G91" s="160">
        <v>16</v>
      </c>
      <c r="H91" s="161">
        <v>13</v>
      </c>
      <c r="I91" s="162">
        <v>4</v>
      </c>
      <c r="J91" s="161">
        <v>18</v>
      </c>
      <c r="K91" s="162">
        <v>11</v>
      </c>
      <c r="L91" s="159">
        <v>12</v>
      </c>
      <c r="M91" s="160">
        <v>21</v>
      </c>
      <c r="N91" s="161">
        <v>8</v>
      </c>
      <c r="O91" s="162">
        <v>44</v>
      </c>
      <c r="P91" s="161">
        <v>15</v>
      </c>
      <c r="Q91" s="162">
        <v>51</v>
      </c>
      <c r="R91" s="161">
        <v>7</v>
      </c>
      <c r="S91" s="162">
        <v>57</v>
      </c>
      <c r="T91" s="161">
        <v>10</v>
      </c>
      <c r="U91" s="162">
        <v>41</v>
      </c>
      <c r="V91" s="161">
        <v>17</v>
      </c>
      <c r="W91" s="162">
        <v>31</v>
      </c>
      <c r="X91" s="161">
        <v>11</v>
      </c>
      <c r="Y91" s="162">
        <v>16</v>
      </c>
      <c r="Z91" s="161">
        <v>21</v>
      </c>
      <c r="AA91" s="162">
        <v>29</v>
      </c>
      <c r="AB91" s="161">
        <v>16</v>
      </c>
      <c r="AC91" s="162">
        <v>17</v>
      </c>
      <c r="AD91" s="161">
        <v>28</v>
      </c>
      <c r="AE91" s="162">
        <v>15</v>
      </c>
      <c r="AF91" s="161">
        <v>28</v>
      </c>
      <c r="AG91" s="162">
        <v>26</v>
      </c>
      <c r="AH91" s="161">
        <v>35</v>
      </c>
      <c r="AI91" s="162">
        <v>33</v>
      </c>
      <c r="AJ91" s="161">
        <v>26</v>
      </c>
      <c r="AK91" s="162">
        <v>24</v>
      </c>
      <c r="AL91" s="161">
        <v>49</v>
      </c>
      <c r="AM91" s="162">
        <v>64</v>
      </c>
      <c r="AN91" s="163">
        <v>809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7</v>
      </c>
      <c r="D92" s="37">
        <f t="shared" si="14"/>
        <v>3</v>
      </c>
      <c r="E92" s="165">
        <f t="shared" si="14"/>
        <v>4</v>
      </c>
      <c r="F92" s="166"/>
      <c r="G92" s="167"/>
      <c r="H92" s="168"/>
      <c r="I92" s="169"/>
      <c r="J92" s="166"/>
      <c r="K92" s="170"/>
      <c r="L92" s="168">
        <v>1</v>
      </c>
      <c r="M92" s="171"/>
      <c r="N92" s="166"/>
      <c r="O92" s="170"/>
      <c r="P92" s="169"/>
      <c r="Q92" s="171"/>
      <c r="R92" s="172"/>
      <c r="S92" s="170"/>
      <c r="T92" s="169"/>
      <c r="U92" s="171"/>
      <c r="V92" s="172"/>
      <c r="W92" s="170"/>
      <c r="X92" s="169"/>
      <c r="Y92" s="170"/>
      <c r="Z92" s="172"/>
      <c r="AA92" s="171"/>
      <c r="AB92" s="172"/>
      <c r="AC92" s="170"/>
      <c r="AD92" s="169"/>
      <c r="AE92" s="171"/>
      <c r="AF92" s="172">
        <v>1</v>
      </c>
      <c r="AG92" s="170">
        <v>2</v>
      </c>
      <c r="AH92" s="169">
        <v>1</v>
      </c>
      <c r="AI92" s="171">
        <v>1</v>
      </c>
      <c r="AJ92" s="172"/>
      <c r="AK92" s="170"/>
      <c r="AL92" s="169"/>
      <c r="AM92" s="170">
        <v>1</v>
      </c>
      <c r="AN92" s="173">
        <v>7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2</v>
      </c>
      <c r="D93" s="176">
        <f t="shared" si="14"/>
        <v>0</v>
      </c>
      <c r="E93" s="177">
        <f t="shared" si="14"/>
        <v>2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/>
      <c r="AF93" s="184"/>
      <c r="AG93" s="182">
        <v>2</v>
      </c>
      <c r="AH93" s="181"/>
      <c r="AI93" s="183"/>
      <c r="AJ93" s="184"/>
      <c r="AK93" s="182"/>
      <c r="AL93" s="181"/>
      <c r="AM93" s="182"/>
      <c r="AN93" s="185">
        <v>2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>
        <f t="shared" si="17"/>
        <v>0</v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8</v>
      </c>
      <c r="D94" s="187">
        <f t="shared" si="14"/>
        <v>3</v>
      </c>
      <c r="E94" s="188">
        <f t="shared" si="14"/>
        <v>5</v>
      </c>
      <c r="F94" s="189"/>
      <c r="G94" s="190">
        <v>1</v>
      </c>
      <c r="H94" s="191"/>
      <c r="I94" s="192"/>
      <c r="J94" s="193"/>
      <c r="K94" s="190"/>
      <c r="L94" s="191"/>
      <c r="M94" s="194"/>
      <c r="N94" s="193"/>
      <c r="O94" s="190"/>
      <c r="P94" s="192"/>
      <c r="Q94" s="194"/>
      <c r="R94" s="195"/>
      <c r="S94" s="190"/>
      <c r="T94" s="192"/>
      <c r="U94" s="194">
        <v>1</v>
      </c>
      <c r="V94" s="195"/>
      <c r="W94" s="190">
        <v>2</v>
      </c>
      <c r="X94" s="192"/>
      <c r="Y94" s="190"/>
      <c r="Z94" s="195">
        <v>1</v>
      </c>
      <c r="AA94" s="194"/>
      <c r="AB94" s="195">
        <v>1</v>
      </c>
      <c r="AC94" s="190"/>
      <c r="AD94" s="192"/>
      <c r="AE94" s="194"/>
      <c r="AF94" s="195">
        <v>1</v>
      </c>
      <c r="AG94" s="190"/>
      <c r="AH94" s="192"/>
      <c r="AI94" s="194"/>
      <c r="AJ94" s="195"/>
      <c r="AK94" s="190">
        <v>1</v>
      </c>
      <c r="AL94" s="192"/>
      <c r="AM94" s="190"/>
      <c r="AN94" s="196">
        <v>7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10</v>
      </c>
      <c r="D95" s="69">
        <f t="shared" si="14"/>
        <v>6</v>
      </c>
      <c r="E95" s="197">
        <f t="shared" si="14"/>
        <v>4</v>
      </c>
      <c r="F95" s="198"/>
      <c r="G95" s="199"/>
      <c r="H95" s="200"/>
      <c r="I95" s="201"/>
      <c r="J95" s="189"/>
      <c r="K95" s="202"/>
      <c r="L95" s="200"/>
      <c r="M95" s="203"/>
      <c r="N95" s="189"/>
      <c r="O95" s="202"/>
      <c r="P95" s="201"/>
      <c r="Q95" s="203"/>
      <c r="R95" s="204"/>
      <c r="S95" s="202"/>
      <c r="T95" s="201">
        <v>1</v>
      </c>
      <c r="U95" s="203"/>
      <c r="V95" s="204"/>
      <c r="W95" s="202"/>
      <c r="X95" s="201"/>
      <c r="Y95" s="202">
        <v>1</v>
      </c>
      <c r="Z95" s="204"/>
      <c r="AA95" s="203"/>
      <c r="AB95" s="204"/>
      <c r="AC95" s="202"/>
      <c r="AD95" s="201">
        <v>1</v>
      </c>
      <c r="AE95" s="203">
        <v>1</v>
      </c>
      <c r="AF95" s="204">
        <v>1</v>
      </c>
      <c r="AG95" s="202">
        <v>1</v>
      </c>
      <c r="AH95" s="201">
        <v>3</v>
      </c>
      <c r="AI95" s="203"/>
      <c r="AJ95" s="204"/>
      <c r="AK95" s="202"/>
      <c r="AL95" s="201"/>
      <c r="AM95" s="202">
        <v>1</v>
      </c>
      <c r="AN95" s="205">
        <v>9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31</v>
      </c>
      <c r="D96" s="37">
        <f t="shared" si="14"/>
        <v>10</v>
      </c>
      <c r="E96" s="206">
        <f t="shared" si="14"/>
        <v>21</v>
      </c>
      <c r="F96" s="166"/>
      <c r="G96" s="167">
        <v>1</v>
      </c>
      <c r="H96" s="168"/>
      <c r="I96" s="169"/>
      <c r="J96" s="166"/>
      <c r="K96" s="170"/>
      <c r="L96" s="168">
        <v>1</v>
      </c>
      <c r="M96" s="171">
        <v>2</v>
      </c>
      <c r="N96" s="166"/>
      <c r="O96" s="170">
        <v>1</v>
      </c>
      <c r="P96" s="169"/>
      <c r="Q96" s="171"/>
      <c r="R96" s="172"/>
      <c r="S96" s="170"/>
      <c r="T96" s="169">
        <v>1</v>
      </c>
      <c r="U96" s="171"/>
      <c r="V96" s="172">
        <v>1</v>
      </c>
      <c r="W96" s="170">
        <v>1</v>
      </c>
      <c r="X96" s="169"/>
      <c r="Y96" s="170">
        <v>1</v>
      </c>
      <c r="Z96" s="172">
        <v>2</v>
      </c>
      <c r="AA96" s="171">
        <v>2</v>
      </c>
      <c r="AB96" s="172"/>
      <c r="AC96" s="170"/>
      <c r="AD96" s="169">
        <v>2</v>
      </c>
      <c r="AE96" s="171">
        <v>1</v>
      </c>
      <c r="AF96" s="172"/>
      <c r="AG96" s="170">
        <v>1</v>
      </c>
      <c r="AH96" s="169">
        <v>1</v>
      </c>
      <c r="AI96" s="171"/>
      <c r="AJ96" s="172">
        <v>1</v>
      </c>
      <c r="AK96" s="170">
        <v>2</v>
      </c>
      <c r="AL96" s="169">
        <v>1</v>
      </c>
      <c r="AM96" s="170">
        <v>9</v>
      </c>
      <c r="AN96" s="173">
        <v>29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3</v>
      </c>
      <c r="D97" s="83">
        <f t="shared" si="14"/>
        <v>3</v>
      </c>
      <c r="E97" s="207">
        <f t="shared" si="14"/>
        <v>0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>
        <v>1</v>
      </c>
      <c r="S97" s="212"/>
      <c r="T97" s="211">
        <v>1</v>
      </c>
      <c r="U97" s="213"/>
      <c r="V97" s="214"/>
      <c r="W97" s="212"/>
      <c r="X97" s="211"/>
      <c r="Y97" s="212"/>
      <c r="Z97" s="214"/>
      <c r="AA97" s="213"/>
      <c r="AB97" s="214">
        <v>1</v>
      </c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3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11</v>
      </c>
      <c r="D108" s="69">
        <f t="shared" si="18"/>
        <v>6</v>
      </c>
      <c r="E108" s="77">
        <f t="shared" si="18"/>
        <v>5</v>
      </c>
      <c r="F108" s="240">
        <v>1</v>
      </c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>
        <v>1</v>
      </c>
      <c r="AA108" s="241"/>
      <c r="AB108" s="240">
        <v>1</v>
      </c>
      <c r="AC108" s="241"/>
      <c r="AD108" s="242">
        <v>1</v>
      </c>
      <c r="AE108" s="243">
        <v>1</v>
      </c>
      <c r="AF108" s="240"/>
      <c r="AG108" s="241"/>
      <c r="AH108" s="242"/>
      <c r="AI108" s="243">
        <v>2</v>
      </c>
      <c r="AJ108" s="240">
        <v>2</v>
      </c>
      <c r="AK108" s="241"/>
      <c r="AL108" s="242"/>
      <c r="AM108" s="241">
        <v>2</v>
      </c>
      <c r="AN108" s="244">
        <v>11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2</v>
      </c>
      <c r="D109" s="83">
        <f t="shared" si="18"/>
        <v>1</v>
      </c>
      <c r="E109" s="50">
        <f t="shared" si="18"/>
        <v>1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/>
      <c r="AD109" s="247"/>
      <c r="AE109" s="248"/>
      <c r="AF109" s="245">
        <v>1</v>
      </c>
      <c r="AG109" s="246"/>
      <c r="AH109" s="247"/>
      <c r="AI109" s="248">
        <v>1</v>
      </c>
      <c r="AJ109" s="245"/>
      <c r="AK109" s="246"/>
      <c r="AL109" s="247"/>
      <c r="AM109" s="246"/>
      <c r="AN109" s="249">
        <v>2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3</v>
      </c>
      <c r="D113" s="92">
        <f>SUM(F113+H113+J113+L113+N113+P113+R113+T113+V113)</f>
        <v>1</v>
      </c>
      <c r="E113" s="25">
        <f>SUM(G113+I113+K113+M113+O113+Q113+S113+U113+W113)</f>
        <v>2</v>
      </c>
      <c r="F113" s="160"/>
      <c r="G113" s="260"/>
      <c r="H113" s="159"/>
      <c r="I113" s="162">
        <v>1</v>
      </c>
      <c r="J113" s="160"/>
      <c r="K113" s="260">
        <v>1</v>
      </c>
      <c r="L113" s="159">
        <v>1</v>
      </c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>
        <v>0</v>
      </c>
      <c r="Y113" s="262">
        <v>2</v>
      </c>
      <c r="Z113" s="159">
        <v>1</v>
      </c>
      <c r="AA113" s="263"/>
      <c r="AB113" s="264"/>
      <c r="AC113" s="261">
        <v>2</v>
      </c>
      <c r="AD113" s="265">
        <v>1</v>
      </c>
      <c r="AE113" s="262">
        <v>1</v>
      </c>
      <c r="AF113" s="163"/>
      <c r="AG113" s="163">
        <v>1</v>
      </c>
      <c r="AH113" s="163"/>
      <c r="AI113" s="163">
        <v>1</v>
      </c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65</v>
      </c>
      <c r="D114" s="267">
        <f>SUM(F114+H114+J114+L114+N114+P114+R114+T114+V114)</f>
        <v>46</v>
      </c>
      <c r="E114" s="268">
        <f>SUM(G114+I114+K114+M114+O114+Q114+S114+U114+W114)</f>
        <v>19</v>
      </c>
      <c r="F114" s="269"/>
      <c r="G114" s="270"/>
      <c r="H114" s="271">
        <v>8</v>
      </c>
      <c r="I114" s="272">
        <v>6</v>
      </c>
      <c r="J114" s="269">
        <v>13</v>
      </c>
      <c r="K114" s="270">
        <v>5</v>
      </c>
      <c r="L114" s="271">
        <v>12</v>
      </c>
      <c r="M114" s="272">
        <v>5</v>
      </c>
      <c r="N114" s="269">
        <v>8</v>
      </c>
      <c r="O114" s="270">
        <v>1</v>
      </c>
      <c r="P114" s="271">
        <v>4</v>
      </c>
      <c r="Q114" s="272"/>
      <c r="R114" s="269">
        <v>1</v>
      </c>
      <c r="S114" s="270">
        <v>1</v>
      </c>
      <c r="T114" s="271"/>
      <c r="U114" s="272">
        <v>1</v>
      </c>
      <c r="V114" s="269"/>
      <c r="W114" s="273"/>
      <c r="X114" s="274">
        <v>0</v>
      </c>
      <c r="Y114" s="275"/>
      <c r="Z114" s="276"/>
      <c r="AA114" s="277">
        <v>26</v>
      </c>
      <c r="AB114" s="277">
        <v>39</v>
      </c>
      <c r="AC114" s="274">
        <v>19</v>
      </c>
      <c r="AD114" s="278">
        <v>46</v>
      </c>
      <c r="AE114" s="279">
        <v>15</v>
      </c>
      <c r="AF114" s="280"/>
      <c r="AG114" s="280">
        <v>33</v>
      </c>
      <c r="AH114" s="280">
        <v>13</v>
      </c>
      <c r="AI114" s="280">
        <v>4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2</v>
      </c>
      <c r="D119" s="58"/>
      <c r="E119" s="58"/>
      <c r="F119" s="54">
        <v>2</v>
      </c>
      <c r="G119" s="289"/>
      <c r="H119" s="289"/>
      <c r="I119" s="289"/>
      <c r="J119" s="289"/>
      <c r="K119" s="289"/>
      <c r="L119" s="58"/>
      <c r="M119" s="59"/>
      <c r="N119" s="57"/>
      <c r="O119" s="52">
        <v>2</v>
      </c>
      <c r="P119" s="85">
        <v>2</v>
      </c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5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>
        <v>0</v>
      </c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9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6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>
        <v>0</v>
      </c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>
        <v>3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>
        <v>0</v>
      </c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3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11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39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83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160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258</v>
      </c>
      <c r="E156" s="39">
        <v>258</v>
      </c>
      <c r="F156" s="339"/>
      <c r="G156" s="43">
        <v>258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161</v>
      </c>
      <c r="E159" s="39">
        <v>161</v>
      </c>
      <c r="F159" s="339"/>
      <c r="G159" s="43">
        <v>161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2</v>
      </c>
      <c r="E173" s="92">
        <f t="shared" ref="E173:F178" si="22">SUM(G173+I173+K173+M173+O173+Q173+S173+U173)</f>
        <v>0</v>
      </c>
      <c r="F173" s="25">
        <f t="shared" si="22"/>
        <v>2</v>
      </c>
      <c r="G173" s="159"/>
      <c r="H173" s="162">
        <v>1</v>
      </c>
      <c r="I173" s="159"/>
      <c r="J173" s="162"/>
      <c r="K173" s="159"/>
      <c r="L173" s="162">
        <v>1</v>
      </c>
      <c r="M173" s="159"/>
      <c r="N173" s="162"/>
      <c r="O173" s="159"/>
      <c r="P173" s="162"/>
      <c r="Q173" s="159"/>
      <c r="R173" s="162"/>
      <c r="S173" s="159"/>
      <c r="T173" s="162"/>
      <c r="U173" s="160"/>
      <c r="V173" s="260"/>
      <c r="W173" s="163"/>
      <c r="X173" s="159"/>
      <c r="Y173" s="373">
        <v>2</v>
      </c>
      <c r="Z173" s="373">
        <v>1</v>
      </c>
      <c r="AA173" s="162">
        <v>1</v>
      </c>
      <c r="AB173" s="159"/>
      <c r="AC173" s="162"/>
      <c r="AD173" s="260">
        <v>2</v>
      </c>
      <c r="AE173" s="162"/>
      <c r="AF173" s="159">
        <v>2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/>
      <c r="X174" s="240"/>
      <c r="Y174" s="376"/>
      <c r="Z174" s="376"/>
      <c r="AA174" s="241"/>
      <c r="AB174" s="240"/>
      <c r="AC174" s="241"/>
      <c r="AD174" s="243"/>
      <c r="AE174" s="241"/>
      <c r="AF174" s="377"/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2</v>
      </c>
      <c r="E175" s="49">
        <f t="shared" si="22"/>
        <v>0</v>
      </c>
      <c r="F175" s="378">
        <f t="shared" si="22"/>
        <v>2</v>
      </c>
      <c r="G175" s="377"/>
      <c r="H175" s="379"/>
      <c r="I175" s="377"/>
      <c r="J175" s="379"/>
      <c r="K175" s="377"/>
      <c r="L175" s="379">
        <v>1</v>
      </c>
      <c r="M175" s="377"/>
      <c r="N175" s="379">
        <v>1</v>
      </c>
      <c r="O175" s="377"/>
      <c r="P175" s="379"/>
      <c r="Q175" s="377"/>
      <c r="R175" s="379"/>
      <c r="S175" s="377"/>
      <c r="T175" s="379"/>
      <c r="U175" s="380"/>
      <c r="V175" s="381"/>
      <c r="W175" s="382"/>
      <c r="X175" s="377"/>
      <c r="Y175" s="383">
        <v>2</v>
      </c>
      <c r="Z175" s="383"/>
      <c r="AA175" s="379"/>
      <c r="AB175" s="377"/>
      <c r="AC175" s="379"/>
      <c r="AD175" s="381">
        <v>2</v>
      </c>
      <c r="AE175" s="379"/>
      <c r="AF175" s="245">
        <v>2</v>
      </c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1</v>
      </c>
      <c r="E176" s="234">
        <f t="shared" si="22"/>
        <v>0</v>
      </c>
      <c r="F176" s="70">
        <f t="shared" si="22"/>
        <v>1</v>
      </c>
      <c r="G176" s="159"/>
      <c r="H176" s="162"/>
      <c r="I176" s="159"/>
      <c r="J176" s="162">
        <v>1</v>
      </c>
      <c r="K176" s="159"/>
      <c r="L176" s="162"/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/>
      <c r="X176" s="159"/>
      <c r="Y176" s="373">
        <v>1</v>
      </c>
      <c r="Z176" s="373"/>
      <c r="AA176" s="162"/>
      <c r="AB176" s="159"/>
      <c r="AC176" s="162"/>
      <c r="AD176" s="260"/>
      <c r="AE176" s="162">
        <v>1</v>
      </c>
      <c r="AF176" s="159">
        <v>1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1</v>
      </c>
      <c r="E177" s="69">
        <f t="shared" si="22"/>
        <v>0</v>
      </c>
      <c r="F177" s="77">
        <f t="shared" si="22"/>
        <v>1</v>
      </c>
      <c r="G177" s="240"/>
      <c r="H177" s="241">
        <v>1</v>
      </c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/>
      <c r="X177" s="240"/>
      <c r="Y177" s="376">
        <v>1</v>
      </c>
      <c r="Z177" s="376"/>
      <c r="AA177" s="241"/>
      <c r="AB177" s="240"/>
      <c r="AC177" s="241"/>
      <c r="AD177" s="243">
        <v>1</v>
      </c>
      <c r="AE177" s="241"/>
      <c r="AF177" s="240">
        <v>1</v>
      </c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0</v>
      </c>
      <c r="E178" s="49">
        <f t="shared" si="22"/>
        <v>0</v>
      </c>
      <c r="F178" s="50">
        <f t="shared" si="22"/>
        <v>0</v>
      </c>
      <c r="G178" s="245"/>
      <c r="H178" s="246"/>
      <c r="I178" s="245"/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/>
      <c r="X178" s="245"/>
      <c r="Y178" s="387"/>
      <c r="Z178" s="387"/>
      <c r="AA178" s="246"/>
      <c r="AB178" s="245"/>
      <c r="AC178" s="246"/>
      <c r="AD178" s="248"/>
      <c r="AE178" s="246"/>
      <c r="AF178" s="245"/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10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24</v>
      </c>
      <c r="C188" s="392">
        <f>SUM(E188+G188+I188+K188+M188+O188+Q188+S188+U188)</f>
        <v>10</v>
      </c>
      <c r="D188" s="129">
        <f>SUM(F188+H188+J188+L188+N188+P188+R188+T188+V188)</f>
        <v>14</v>
      </c>
      <c r="E188" s="393"/>
      <c r="F188" s="394">
        <v>1</v>
      </c>
      <c r="G188" s="393">
        <v>4</v>
      </c>
      <c r="H188" s="394">
        <v>5</v>
      </c>
      <c r="I188" s="393">
        <v>2</v>
      </c>
      <c r="J188" s="394">
        <v>1</v>
      </c>
      <c r="K188" s="393">
        <v>3</v>
      </c>
      <c r="L188" s="395">
        <v>5</v>
      </c>
      <c r="M188" s="393">
        <v>1</v>
      </c>
      <c r="N188" s="395">
        <v>1</v>
      </c>
      <c r="O188" s="393"/>
      <c r="P188" s="395">
        <v>1</v>
      </c>
      <c r="Q188" s="393"/>
      <c r="R188" s="394"/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14</v>
      </c>
      <c r="C193" s="407">
        <f t="shared" ref="C193:D198" si="24">+E193+G193+I193+K193</f>
        <v>9</v>
      </c>
      <c r="D193" s="408">
        <f t="shared" si="24"/>
        <v>5</v>
      </c>
      <c r="E193" s="409">
        <f t="shared" ref="E193:O193" si="25">SUM(E194:E198)</f>
        <v>0</v>
      </c>
      <c r="F193" s="410">
        <f t="shared" si="25"/>
        <v>0</v>
      </c>
      <c r="G193" s="409">
        <f t="shared" si="25"/>
        <v>3</v>
      </c>
      <c r="H193" s="410">
        <f t="shared" si="25"/>
        <v>0</v>
      </c>
      <c r="I193" s="409">
        <f t="shared" si="25"/>
        <v>1</v>
      </c>
      <c r="J193" s="411">
        <f t="shared" si="25"/>
        <v>1</v>
      </c>
      <c r="K193" s="412">
        <f t="shared" si="25"/>
        <v>5</v>
      </c>
      <c r="L193" s="413">
        <f t="shared" si="25"/>
        <v>4</v>
      </c>
      <c r="M193" s="414">
        <f t="shared" si="25"/>
        <v>13</v>
      </c>
      <c r="N193" s="410">
        <f t="shared" si="25"/>
        <v>1</v>
      </c>
      <c r="O193" s="415">
        <f t="shared" si="25"/>
        <v>7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13</v>
      </c>
      <c r="C194" s="417">
        <f t="shared" si="24"/>
        <v>9</v>
      </c>
      <c r="D194" s="418">
        <f t="shared" si="24"/>
        <v>4</v>
      </c>
      <c r="E194" s="419"/>
      <c r="F194" s="420"/>
      <c r="G194" s="419">
        <v>3</v>
      </c>
      <c r="H194" s="420"/>
      <c r="I194" s="419">
        <v>1</v>
      </c>
      <c r="J194" s="421">
        <v>1</v>
      </c>
      <c r="K194" s="419">
        <v>5</v>
      </c>
      <c r="L194" s="422">
        <v>3</v>
      </c>
      <c r="M194" s="423">
        <v>12</v>
      </c>
      <c r="N194" s="420">
        <v>1</v>
      </c>
      <c r="O194" s="424">
        <v>7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1</v>
      </c>
      <c r="C195" s="426">
        <f t="shared" si="24"/>
        <v>0</v>
      </c>
      <c r="D195" s="427">
        <f t="shared" si="24"/>
        <v>1</v>
      </c>
      <c r="E195" s="428"/>
      <c r="F195" s="429"/>
      <c r="G195" s="428"/>
      <c r="H195" s="429"/>
      <c r="I195" s="428"/>
      <c r="J195" s="430"/>
      <c r="K195" s="428"/>
      <c r="L195" s="431">
        <v>1</v>
      </c>
      <c r="M195" s="432">
        <v>1</v>
      </c>
      <c r="N195" s="429"/>
      <c r="O195" s="433"/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14816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73" workbookViewId="0">
      <selection activeCell="G19" sqref="G19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1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",[3]NOMBRE!B6," - ","( ",[3]NOMBRE!C6,[3]NOMBRE!D6," )")</f>
        <v>MES: NOVIEMBRE - ( 11 )</v>
      </c>
    </row>
    <row r="5" spans="1:91" ht="16.149999999999999" customHeight="1" x14ac:dyDescent="0.2">
      <c r="A5" s="1" t="str">
        <f>CONCATENATE("AÑO: ",[3]NOMBRE!B7)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4890</v>
      </c>
      <c r="C12" s="24">
        <f t="shared" ref="C12:D14" si="0">SUM(E12+G12+I12+K12+M12+O12+Q12+S12+U12+W12+Y12+AA12+AC12+AE12+AG12+AI12+AK12)</f>
        <v>2553</v>
      </c>
      <c r="D12" s="25">
        <f t="shared" si="0"/>
        <v>2337</v>
      </c>
      <c r="E12" s="26">
        <v>489</v>
      </c>
      <c r="F12" s="27">
        <v>383</v>
      </c>
      <c r="G12" s="26">
        <v>224</v>
      </c>
      <c r="H12" s="27">
        <v>220</v>
      </c>
      <c r="I12" s="26">
        <v>222</v>
      </c>
      <c r="J12" s="28">
        <v>169</v>
      </c>
      <c r="K12" s="26">
        <v>131</v>
      </c>
      <c r="L12" s="28">
        <v>148</v>
      </c>
      <c r="M12" s="26">
        <v>120</v>
      </c>
      <c r="N12" s="28">
        <v>122</v>
      </c>
      <c r="O12" s="26">
        <v>111</v>
      </c>
      <c r="P12" s="28">
        <v>98</v>
      </c>
      <c r="Q12" s="26">
        <v>102</v>
      </c>
      <c r="R12" s="28">
        <v>112</v>
      </c>
      <c r="S12" s="26">
        <v>109</v>
      </c>
      <c r="T12" s="28">
        <v>93</v>
      </c>
      <c r="U12" s="26">
        <v>94</v>
      </c>
      <c r="V12" s="28">
        <v>104</v>
      </c>
      <c r="W12" s="26">
        <v>98</v>
      </c>
      <c r="X12" s="28">
        <v>101</v>
      </c>
      <c r="Y12" s="26">
        <v>118</v>
      </c>
      <c r="Z12" s="28">
        <v>106</v>
      </c>
      <c r="AA12" s="26">
        <v>130</v>
      </c>
      <c r="AB12" s="28">
        <v>112</v>
      </c>
      <c r="AC12" s="26">
        <v>116</v>
      </c>
      <c r="AD12" s="28">
        <v>112</v>
      </c>
      <c r="AE12" s="26">
        <v>128</v>
      </c>
      <c r="AF12" s="28">
        <v>96</v>
      </c>
      <c r="AG12" s="29">
        <v>106</v>
      </c>
      <c r="AH12" s="30">
        <v>108</v>
      </c>
      <c r="AI12" s="26">
        <v>99</v>
      </c>
      <c r="AJ12" s="28">
        <v>77</v>
      </c>
      <c r="AK12" s="31">
        <v>156</v>
      </c>
      <c r="AL12" s="28">
        <v>176</v>
      </c>
      <c r="AM12" s="31">
        <v>4670</v>
      </c>
      <c r="AN12" s="26">
        <v>71</v>
      </c>
      <c r="AO12" s="32"/>
      <c r="AP12" s="32">
        <v>251</v>
      </c>
      <c r="AQ12" s="28">
        <v>500</v>
      </c>
      <c r="AR12" s="28">
        <v>164</v>
      </c>
      <c r="AS12" s="28">
        <v>5707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452</v>
      </c>
      <c r="C13" s="37">
        <f t="shared" si="0"/>
        <v>0</v>
      </c>
      <c r="D13" s="38">
        <f t="shared" si="0"/>
        <v>452</v>
      </c>
      <c r="E13" s="39"/>
      <c r="F13" s="40"/>
      <c r="G13" s="41"/>
      <c r="H13" s="42"/>
      <c r="I13" s="41"/>
      <c r="J13" s="40">
        <v>4</v>
      </c>
      <c r="K13" s="39"/>
      <c r="L13" s="40">
        <v>33</v>
      </c>
      <c r="M13" s="39"/>
      <c r="N13" s="40">
        <v>96</v>
      </c>
      <c r="O13" s="39"/>
      <c r="P13" s="40">
        <v>112</v>
      </c>
      <c r="Q13" s="39"/>
      <c r="R13" s="40">
        <v>73</v>
      </c>
      <c r="S13" s="39"/>
      <c r="T13" s="40">
        <v>70</v>
      </c>
      <c r="U13" s="39"/>
      <c r="V13" s="40">
        <v>21</v>
      </c>
      <c r="W13" s="39"/>
      <c r="X13" s="40">
        <v>17</v>
      </c>
      <c r="Y13" s="39"/>
      <c r="Z13" s="40">
        <v>14</v>
      </c>
      <c r="AA13" s="39"/>
      <c r="AB13" s="40">
        <v>4</v>
      </c>
      <c r="AC13" s="39"/>
      <c r="AD13" s="40">
        <v>2</v>
      </c>
      <c r="AE13" s="39"/>
      <c r="AF13" s="40">
        <v>2</v>
      </c>
      <c r="AG13" s="43"/>
      <c r="AH13" s="44">
        <v>1</v>
      </c>
      <c r="AI13" s="39"/>
      <c r="AJ13" s="40"/>
      <c r="AK13" s="45"/>
      <c r="AL13" s="40">
        <v>3</v>
      </c>
      <c r="AM13" s="45">
        <v>440</v>
      </c>
      <c r="AN13" s="39">
        <v>5</v>
      </c>
      <c r="AO13" s="46"/>
      <c r="AP13" s="46">
        <v>7</v>
      </c>
      <c r="AQ13" s="40">
        <v>37</v>
      </c>
      <c r="AR13" s="40">
        <v>10</v>
      </c>
      <c r="AS13" s="40">
        <v>737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243</v>
      </c>
      <c r="C14" s="49">
        <f t="shared" si="0"/>
        <v>0</v>
      </c>
      <c r="D14" s="50">
        <f t="shared" si="0"/>
        <v>243</v>
      </c>
      <c r="E14" s="51"/>
      <c r="F14" s="52"/>
      <c r="G14" s="51"/>
      <c r="H14" s="52"/>
      <c r="I14" s="51"/>
      <c r="J14" s="53"/>
      <c r="K14" s="51"/>
      <c r="L14" s="53">
        <v>14</v>
      </c>
      <c r="M14" s="51"/>
      <c r="N14" s="53">
        <v>50</v>
      </c>
      <c r="O14" s="51"/>
      <c r="P14" s="53">
        <v>60</v>
      </c>
      <c r="Q14" s="51"/>
      <c r="R14" s="53">
        <v>40</v>
      </c>
      <c r="S14" s="51"/>
      <c r="T14" s="53">
        <v>42</v>
      </c>
      <c r="U14" s="51"/>
      <c r="V14" s="53">
        <v>14</v>
      </c>
      <c r="W14" s="51"/>
      <c r="X14" s="53">
        <v>11</v>
      </c>
      <c r="Y14" s="51"/>
      <c r="Z14" s="53">
        <v>6</v>
      </c>
      <c r="AA14" s="51"/>
      <c r="AB14" s="53"/>
      <c r="AC14" s="51"/>
      <c r="AD14" s="53">
        <v>1</v>
      </c>
      <c r="AE14" s="51"/>
      <c r="AF14" s="53">
        <v>1</v>
      </c>
      <c r="AG14" s="54"/>
      <c r="AH14" s="55">
        <v>2</v>
      </c>
      <c r="AI14" s="51"/>
      <c r="AJ14" s="53"/>
      <c r="AK14" s="56"/>
      <c r="AL14" s="53">
        <v>2</v>
      </c>
      <c r="AM14" s="56">
        <v>237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41</v>
      </c>
      <c r="C57" s="92">
        <f t="shared" ref="C57:D62" si="9">SUM(E57+G57+I57+K57+M57+O57+Q57+S57+U57+W57+Y57+AA57+AC57+AE57+AG57+AI57+AK57)</f>
        <v>25</v>
      </c>
      <c r="D57" s="25">
        <f t="shared" si="9"/>
        <v>16</v>
      </c>
      <c r="E57" s="26">
        <v>2</v>
      </c>
      <c r="F57" s="27">
        <v>1</v>
      </c>
      <c r="G57" s="26">
        <v>1</v>
      </c>
      <c r="H57" s="28"/>
      <c r="I57" s="26"/>
      <c r="J57" s="28"/>
      <c r="K57" s="26"/>
      <c r="L57" s="28"/>
      <c r="M57" s="26">
        <v>1</v>
      </c>
      <c r="N57" s="28"/>
      <c r="O57" s="26"/>
      <c r="P57" s="28">
        <v>1</v>
      </c>
      <c r="Q57" s="26"/>
      <c r="R57" s="28"/>
      <c r="S57" s="26">
        <v>1</v>
      </c>
      <c r="T57" s="28"/>
      <c r="U57" s="26">
        <v>1</v>
      </c>
      <c r="V57" s="30"/>
      <c r="W57" s="26">
        <v>1</v>
      </c>
      <c r="X57" s="28">
        <v>1</v>
      </c>
      <c r="Y57" s="26">
        <v>3</v>
      </c>
      <c r="Z57" s="28"/>
      <c r="AA57" s="26">
        <v>2</v>
      </c>
      <c r="AB57" s="28"/>
      <c r="AC57" s="26">
        <v>1</v>
      </c>
      <c r="AD57" s="28">
        <v>3</v>
      </c>
      <c r="AE57" s="26">
        <v>3</v>
      </c>
      <c r="AF57" s="28">
        <v>1</v>
      </c>
      <c r="AG57" s="26">
        <v>4</v>
      </c>
      <c r="AH57" s="28">
        <v>2</v>
      </c>
      <c r="AI57" s="26">
        <v>3</v>
      </c>
      <c r="AJ57" s="28">
        <v>2</v>
      </c>
      <c r="AK57" s="93">
        <v>2</v>
      </c>
      <c r="AL57" s="28">
        <v>5</v>
      </c>
      <c r="AM57" s="109"/>
      <c r="AN57" s="110">
        <v>41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611</v>
      </c>
      <c r="C58" s="69">
        <f t="shared" si="9"/>
        <v>334</v>
      </c>
      <c r="D58" s="77">
        <f t="shared" si="9"/>
        <v>277</v>
      </c>
      <c r="E58" s="39">
        <v>37</v>
      </c>
      <c r="F58" s="78">
        <v>54</v>
      </c>
      <c r="G58" s="39">
        <v>11</v>
      </c>
      <c r="H58" s="40">
        <v>12</v>
      </c>
      <c r="I58" s="39">
        <v>7</v>
      </c>
      <c r="J58" s="40">
        <v>13</v>
      </c>
      <c r="K58" s="39">
        <v>11</v>
      </c>
      <c r="L58" s="40">
        <v>15</v>
      </c>
      <c r="M58" s="39">
        <v>17</v>
      </c>
      <c r="N58" s="40">
        <v>11</v>
      </c>
      <c r="O58" s="39">
        <v>12</v>
      </c>
      <c r="P58" s="40">
        <v>11</v>
      </c>
      <c r="Q58" s="39">
        <v>18</v>
      </c>
      <c r="R58" s="40">
        <v>11</v>
      </c>
      <c r="S58" s="39">
        <v>10</v>
      </c>
      <c r="T58" s="40">
        <v>5</v>
      </c>
      <c r="U58" s="39">
        <v>22</v>
      </c>
      <c r="V58" s="44">
        <v>10</v>
      </c>
      <c r="W58" s="39">
        <v>22</v>
      </c>
      <c r="X58" s="40">
        <v>9</v>
      </c>
      <c r="Y58" s="39">
        <v>17</v>
      </c>
      <c r="Z58" s="40">
        <v>9</v>
      </c>
      <c r="AA58" s="39">
        <v>22</v>
      </c>
      <c r="AB58" s="40">
        <v>10</v>
      </c>
      <c r="AC58" s="39">
        <v>26</v>
      </c>
      <c r="AD58" s="40">
        <v>14</v>
      </c>
      <c r="AE58" s="39">
        <v>25</v>
      </c>
      <c r="AF58" s="40">
        <v>18</v>
      </c>
      <c r="AG58" s="39">
        <v>26</v>
      </c>
      <c r="AH58" s="40">
        <v>19</v>
      </c>
      <c r="AI58" s="39">
        <v>17</v>
      </c>
      <c r="AJ58" s="40">
        <v>13</v>
      </c>
      <c r="AK58" s="79">
        <v>34</v>
      </c>
      <c r="AL58" s="40">
        <v>43</v>
      </c>
      <c r="AM58" s="113"/>
      <c r="AN58" s="114">
        <v>611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2850</v>
      </c>
      <c r="C59" s="69">
        <f t="shared" si="9"/>
        <v>1522</v>
      </c>
      <c r="D59" s="77">
        <f t="shared" si="9"/>
        <v>1328</v>
      </c>
      <c r="E59" s="39">
        <v>292</v>
      </c>
      <c r="F59" s="78">
        <v>221</v>
      </c>
      <c r="G59" s="39">
        <v>125</v>
      </c>
      <c r="H59" s="40">
        <v>97</v>
      </c>
      <c r="I59" s="39">
        <v>112</v>
      </c>
      <c r="J59" s="40">
        <v>73</v>
      </c>
      <c r="K59" s="39">
        <v>67</v>
      </c>
      <c r="L59" s="40">
        <v>66</v>
      </c>
      <c r="M59" s="39">
        <v>74</v>
      </c>
      <c r="N59" s="40">
        <v>65</v>
      </c>
      <c r="O59" s="39">
        <v>68</v>
      </c>
      <c r="P59" s="40">
        <v>56</v>
      </c>
      <c r="Q59" s="39">
        <v>53</v>
      </c>
      <c r="R59" s="40">
        <v>60</v>
      </c>
      <c r="S59" s="39">
        <v>75</v>
      </c>
      <c r="T59" s="40">
        <v>54</v>
      </c>
      <c r="U59" s="39">
        <v>44</v>
      </c>
      <c r="V59" s="44">
        <v>56</v>
      </c>
      <c r="W59" s="39">
        <v>52</v>
      </c>
      <c r="X59" s="40">
        <v>64</v>
      </c>
      <c r="Y59" s="39">
        <v>76</v>
      </c>
      <c r="Z59" s="40">
        <v>69</v>
      </c>
      <c r="AA59" s="39">
        <v>86</v>
      </c>
      <c r="AB59" s="40">
        <v>73</v>
      </c>
      <c r="AC59" s="39">
        <v>75</v>
      </c>
      <c r="AD59" s="40">
        <v>67</v>
      </c>
      <c r="AE59" s="39">
        <v>81</v>
      </c>
      <c r="AF59" s="40">
        <v>69</v>
      </c>
      <c r="AG59" s="39">
        <v>64</v>
      </c>
      <c r="AH59" s="40">
        <v>70</v>
      </c>
      <c r="AI59" s="39">
        <v>63</v>
      </c>
      <c r="AJ59" s="40">
        <v>53</v>
      </c>
      <c r="AK59" s="79">
        <v>115</v>
      </c>
      <c r="AL59" s="40">
        <v>115</v>
      </c>
      <c r="AM59" s="113"/>
      <c r="AN59" s="114">
        <v>2850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1300</v>
      </c>
      <c r="C60" s="69">
        <f t="shared" si="9"/>
        <v>633</v>
      </c>
      <c r="D60" s="77">
        <f t="shared" si="9"/>
        <v>667</v>
      </c>
      <c r="E60" s="39">
        <v>149</v>
      </c>
      <c r="F60" s="78">
        <v>102</v>
      </c>
      <c r="G60" s="39">
        <v>83</v>
      </c>
      <c r="H60" s="40">
        <v>106</v>
      </c>
      <c r="I60" s="39">
        <v>101</v>
      </c>
      <c r="J60" s="40">
        <v>80</v>
      </c>
      <c r="K60" s="39">
        <v>50</v>
      </c>
      <c r="L60" s="40">
        <v>61</v>
      </c>
      <c r="M60" s="39">
        <v>26</v>
      </c>
      <c r="N60" s="40">
        <v>38</v>
      </c>
      <c r="O60" s="39">
        <v>27</v>
      </c>
      <c r="P60" s="40">
        <v>26</v>
      </c>
      <c r="Q60" s="39">
        <v>29</v>
      </c>
      <c r="R60" s="40">
        <v>36</v>
      </c>
      <c r="S60" s="39">
        <v>17</v>
      </c>
      <c r="T60" s="40">
        <v>33</v>
      </c>
      <c r="U60" s="39">
        <v>24</v>
      </c>
      <c r="V60" s="44">
        <v>35</v>
      </c>
      <c r="W60" s="39">
        <v>23</v>
      </c>
      <c r="X60" s="40">
        <v>25</v>
      </c>
      <c r="Y60" s="39">
        <v>22</v>
      </c>
      <c r="Z60" s="40">
        <v>26</v>
      </c>
      <c r="AA60" s="39">
        <v>20</v>
      </c>
      <c r="AB60" s="40">
        <v>28</v>
      </c>
      <c r="AC60" s="39">
        <v>13</v>
      </c>
      <c r="AD60" s="40">
        <v>25</v>
      </c>
      <c r="AE60" s="39">
        <v>18</v>
      </c>
      <c r="AF60" s="40">
        <v>7</v>
      </c>
      <c r="AG60" s="39">
        <v>11</v>
      </c>
      <c r="AH60" s="40">
        <v>17</v>
      </c>
      <c r="AI60" s="39">
        <v>15</v>
      </c>
      <c r="AJ60" s="40">
        <v>9</v>
      </c>
      <c r="AK60" s="79">
        <v>5</v>
      </c>
      <c r="AL60" s="40">
        <v>13</v>
      </c>
      <c r="AM60" s="113"/>
      <c r="AN60" s="114">
        <v>1300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88</v>
      </c>
      <c r="C61" s="117">
        <f t="shared" si="9"/>
        <v>39</v>
      </c>
      <c r="D61" s="118">
        <f t="shared" si="9"/>
        <v>49</v>
      </c>
      <c r="E61" s="119">
        <v>9</v>
      </c>
      <c r="F61" s="120">
        <v>5</v>
      </c>
      <c r="G61" s="119">
        <v>4</v>
      </c>
      <c r="H61" s="121">
        <v>5</v>
      </c>
      <c r="I61" s="119">
        <v>2</v>
      </c>
      <c r="J61" s="121">
        <v>3</v>
      </c>
      <c r="K61" s="119">
        <v>3</v>
      </c>
      <c r="L61" s="121">
        <v>6</v>
      </c>
      <c r="M61" s="119">
        <v>2</v>
      </c>
      <c r="N61" s="121">
        <v>8</v>
      </c>
      <c r="O61" s="119">
        <v>4</v>
      </c>
      <c r="P61" s="121">
        <v>4</v>
      </c>
      <c r="Q61" s="119">
        <v>2</v>
      </c>
      <c r="R61" s="121">
        <v>5</v>
      </c>
      <c r="S61" s="119">
        <v>6</v>
      </c>
      <c r="T61" s="121">
        <v>1</v>
      </c>
      <c r="U61" s="119">
        <v>3</v>
      </c>
      <c r="V61" s="122">
        <v>3</v>
      </c>
      <c r="W61" s="119"/>
      <c r="X61" s="121">
        <v>2</v>
      </c>
      <c r="Y61" s="119"/>
      <c r="Z61" s="121">
        <v>2</v>
      </c>
      <c r="AA61" s="119"/>
      <c r="AB61" s="121">
        <v>1</v>
      </c>
      <c r="AC61" s="119">
        <v>1</v>
      </c>
      <c r="AD61" s="121">
        <v>3</v>
      </c>
      <c r="AE61" s="119">
        <v>1</v>
      </c>
      <c r="AF61" s="121">
        <v>1</v>
      </c>
      <c r="AG61" s="119">
        <v>1</v>
      </c>
      <c r="AH61" s="121"/>
      <c r="AI61" s="119">
        <v>1</v>
      </c>
      <c r="AJ61" s="121"/>
      <c r="AK61" s="123"/>
      <c r="AL61" s="121"/>
      <c r="AM61" s="124"/>
      <c r="AN61" s="125">
        <v>88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4890</v>
      </c>
      <c r="C63" s="128">
        <f t="shared" si="10"/>
        <v>2553</v>
      </c>
      <c r="D63" s="129">
        <f t="shared" si="10"/>
        <v>2337</v>
      </c>
      <c r="E63" s="130">
        <f t="shared" si="10"/>
        <v>489</v>
      </c>
      <c r="F63" s="131">
        <f t="shared" si="10"/>
        <v>383</v>
      </c>
      <c r="G63" s="130">
        <f t="shared" si="10"/>
        <v>224</v>
      </c>
      <c r="H63" s="132">
        <f t="shared" si="10"/>
        <v>220</v>
      </c>
      <c r="I63" s="130">
        <f t="shared" si="10"/>
        <v>222</v>
      </c>
      <c r="J63" s="132">
        <f t="shared" si="10"/>
        <v>169</v>
      </c>
      <c r="K63" s="130">
        <f t="shared" si="10"/>
        <v>131</v>
      </c>
      <c r="L63" s="132">
        <f t="shared" si="10"/>
        <v>148</v>
      </c>
      <c r="M63" s="130">
        <f t="shared" si="10"/>
        <v>120</v>
      </c>
      <c r="N63" s="132">
        <f t="shared" si="10"/>
        <v>122</v>
      </c>
      <c r="O63" s="130">
        <f t="shared" si="10"/>
        <v>111</v>
      </c>
      <c r="P63" s="132">
        <f t="shared" si="10"/>
        <v>98</v>
      </c>
      <c r="Q63" s="130">
        <f t="shared" si="10"/>
        <v>102</v>
      </c>
      <c r="R63" s="132">
        <f t="shared" si="10"/>
        <v>112</v>
      </c>
      <c r="S63" s="130">
        <f t="shared" si="10"/>
        <v>109</v>
      </c>
      <c r="T63" s="132">
        <f t="shared" si="10"/>
        <v>93</v>
      </c>
      <c r="U63" s="133">
        <f t="shared" si="10"/>
        <v>94</v>
      </c>
      <c r="V63" s="134">
        <f t="shared" si="10"/>
        <v>104</v>
      </c>
      <c r="W63" s="130">
        <f t="shared" si="10"/>
        <v>98</v>
      </c>
      <c r="X63" s="132">
        <f t="shared" si="10"/>
        <v>101</v>
      </c>
      <c r="Y63" s="130">
        <f t="shared" si="10"/>
        <v>118</v>
      </c>
      <c r="Z63" s="132">
        <f t="shared" si="10"/>
        <v>106</v>
      </c>
      <c r="AA63" s="130">
        <f t="shared" si="10"/>
        <v>130</v>
      </c>
      <c r="AB63" s="132">
        <f t="shared" si="10"/>
        <v>112</v>
      </c>
      <c r="AC63" s="130">
        <f t="shared" si="10"/>
        <v>116</v>
      </c>
      <c r="AD63" s="132">
        <f t="shared" si="10"/>
        <v>112</v>
      </c>
      <c r="AE63" s="130">
        <f t="shared" si="10"/>
        <v>128</v>
      </c>
      <c r="AF63" s="132">
        <f t="shared" si="10"/>
        <v>96</v>
      </c>
      <c r="AG63" s="130">
        <f t="shared" si="10"/>
        <v>106</v>
      </c>
      <c r="AH63" s="132">
        <f t="shared" si="10"/>
        <v>108</v>
      </c>
      <c r="AI63" s="130">
        <f t="shared" si="10"/>
        <v>99</v>
      </c>
      <c r="AJ63" s="132">
        <f t="shared" si="10"/>
        <v>77</v>
      </c>
      <c r="AK63" s="135">
        <f t="shared" si="10"/>
        <v>156</v>
      </c>
      <c r="AL63" s="132">
        <f t="shared" si="10"/>
        <v>176</v>
      </c>
      <c r="AM63" s="136">
        <f>SUM(AM57:AM61)</f>
        <v>0</v>
      </c>
      <c r="AN63" s="137">
        <f>SUM(AN57:AN61)</f>
        <v>4890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283</v>
      </c>
      <c r="C69" s="80">
        <v>283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624</v>
      </c>
      <c r="C72" s="80">
        <v>624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0</v>
      </c>
      <c r="C73" s="80"/>
      <c r="D73" s="80"/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633</v>
      </c>
      <c r="C78" s="80">
        <v>633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245</v>
      </c>
      <c r="C80" s="80">
        <v>245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1785</v>
      </c>
      <c r="C85" s="152">
        <f>SUM(C66:C84)</f>
        <v>1785</v>
      </c>
      <c r="D85" s="152">
        <f>SUM(D66:D84)</f>
        <v>0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845</v>
      </c>
      <c r="D90" s="92">
        <f t="shared" si="12"/>
        <v>339</v>
      </c>
      <c r="E90" s="25">
        <f t="shared" si="12"/>
        <v>506</v>
      </c>
      <c r="F90" s="127">
        <f t="shared" si="12"/>
        <v>24</v>
      </c>
      <c r="G90" s="155">
        <f t="shared" si="12"/>
        <v>18</v>
      </c>
      <c r="H90" s="127">
        <f t="shared" si="12"/>
        <v>12</v>
      </c>
      <c r="I90" s="155">
        <f t="shared" si="12"/>
        <v>9</v>
      </c>
      <c r="J90" s="127">
        <f t="shared" si="12"/>
        <v>19</v>
      </c>
      <c r="K90" s="155">
        <f t="shared" si="12"/>
        <v>6</v>
      </c>
      <c r="L90" s="127">
        <f t="shared" si="12"/>
        <v>10</v>
      </c>
      <c r="M90" s="155">
        <f t="shared" si="12"/>
        <v>26</v>
      </c>
      <c r="N90" s="127">
        <f t="shared" si="12"/>
        <v>13</v>
      </c>
      <c r="O90" s="155">
        <f t="shared" si="12"/>
        <v>49</v>
      </c>
      <c r="P90" s="127">
        <f t="shared" si="12"/>
        <v>9</v>
      </c>
      <c r="Q90" s="155">
        <f t="shared" si="12"/>
        <v>62</v>
      </c>
      <c r="R90" s="127">
        <f t="shared" si="12"/>
        <v>8</v>
      </c>
      <c r="S90" s="155">
        <f t="shared" si="12"/>
        <v>47</v>
      </c>
      <c r="T90" s="127">
        <f t="shared" si="12"/>
        <v>12</v>
      </c>
      <c r="U90" s="155">
        <f t="shared" si="12"/>
        <v>48</v>
      </c>
      <c r="V90" s="127">
        <f t="shared" si="12"/>
        <v>11</v>
      </c>
      <c r="W90" s="155">
        <f t="shared" si="12"/>
        <v>15</v>
      </c>
      <c r="X90" s="127">
        <f t="shared" si="12"/>
        <v>13</v>
      </c>
      <c r="Y90" s="155">
        <f t="shared" si="12"/>
        <v>23</v>
      </c>
      <c r="Z90" s="127">
        <f t="shared" si="12"/>
        <v>20</v>
      </c>
      <c r="AA90" s="155">
        <f t="shared" si="12"/>
        <v>17</v>
      </c>
      <c r="AB90" s="127">
        <f t="shared" si="12"/>
        <v>33</v>
      </c>
      <c r="AC90" s="155">
        <f t="shared" si="12"/>
        <v>14</v>
      </c>
      <c r="AD90" s="127">
        <f t="shared" si="12"/>
        <v>26</v>
      </c>
      <c r="AE90" s="155">
        <f t="shared" si="12"/>
        <v>22</v>
      </c>
      <c r="AF90" s="127">
        <f t="shared" si="12"/>
        <v>38</v>
      </c>
      <c r="AG90" s="155">
        <f t="shared" si="12"/>
        <v>26</v>
      </c>
      <c r="AH90" s="127">
        <f t="shared" si="12"/>
        <v>30</v>
      </c>
      <c r="AI90" s="155">
        <f t="shared" si="12"/>
        <v>38</v>
      </c>
      <c r="AJ90" s="127">
        <f t="shared" si="12"/>
        <v>23</v>
      </c>
      <c r="AK90" s="155">
        <f t="shared" si="12"/>
        <v>20</v>
      </c>
      <c r="AL90" s="127">
        <f t="shared" si="12"/>
        <v>38</v>
      </c>
      <c r="AM90" s="155">
        <f t="shared" si="12"/>
        <v>66</v>
      </c>
      <c r="AN90" s="156">
        <f t="shared" si="12"/>
        <v>809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757</v>
      </c>
      <c r="D91" s="92">
        <f t="shared" ref="D91:E97" si="14">SUM(F91+H91+J91+L91+N91+P91+R91+T91+V91+X91+Z91+AB91+AD91+AF91+AH91+AJ91+AL91)</f>
        <v>294</v>
      </c>
      <c r="E91" s="25">
        <f t="shared" si="14"/>
        <v>463</v>
      </c>
      <c r="F91" s="159">
        <v>22</v>
      </c>
      <c r="G91" s="160">
        <v>18</v>
      </c>
      <c r="H91" s="161">
        <v>10</v>
      </c>
      <c r="I91" s="162">
        <v>9</v>
      </c>
      <c r="J91" s="161">
        <v>16</v>
      </c>
      <c r="K91" s="162">
        <v>6</v>
      </c>
      <c r="L91" s="159">
        <v>8</v>
      </c>
      <c r="M91" s="160">
        <v>23</v>
      </c>
      <c r="N91" s="161">
        <v>10</v>
      </c>
      <c r="O91" s="162">
        <v>46</v>
      </c>
      <c r="P91" s="161">
        <v>9</v>
      </c>
      <c r="Q91" s="162">
        <v>60</v>
      </c>
      <c r="R91" s="161">
        <v>7</v>
      </c>
      <c r="S91" s="162">
        <v>44</v>
      </c>
      <c r="T91" s="161">
        <v>8</v>
      </c>
      <c r="U91" s="162">
        <v>47</v>
      </c>
      <c r="V91" s="161">
        <v>10</v>
      </c>
      <c r="W91" s="162">
        <v>15</v>
      </c>
      <c r="X91" s="161">
        <v>12</v>
      </c>
      <c r="Y91" s="162">
        <v>21</v>
      </c>
      <c r="Z91" s="161">
        <v>19</v>
      </c>
      <c r="AA91" s="162">
        <v>16</v>
      </c>
      <c r="AB91" s="161">
        <v>25</v>
      </c>
      <c r="AC91" s="162">
        <v>11</v>
      </c>
      <c r="AD91" s="161">
        <v>23</v>
      </c>
      <c r="AE91" s="162">
        <v>19</v>
      </c>
      <c r="AF91" s="161">
        <v>33</v>
      </c>
      <c r="AG91" s="162">
        <v>22</v>
      </c>
      <c r="AH91" s="161">
        <v>26</v>
      </c>
      <c r="AI91" s="162">
        <v>31</v>
      </c>
      <c r="AJ91" s="161">
        <v>20</v>
      </c>
      <c r="AK91" s="162">
        <v>18</v>
      </c>
      <c r="AL91" s="161">
        <v>36</v>
      </c>
      <c r="AM91" s="162">
        <v>57</v>
      </c>
      <c r="AN91" s="163">
        <v>725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12</v>
      </c>
      <c r="D92" s="37">
        <f t="shared" si="14"/>
        <v>7</v>
      </c>
      <c r="E92" s="165">
        <f t="shared" si="14"/>
        <v>5</v>
      </c>
      <c r="F92" s="166"/>
      <c r="G92" s="167"/>
      <c r="H92" s="168"/>
      <c r="I92" s="169"/>
      <c r="J92" s="166"/>
      <c r="K92" s="170"/>
      <c r="L92" s="168"/>
      <c r="M92" s="171"/>
      <c r="N92" s="166"/>
      <c r="O92" s="170">
        <v>1</v>
      </c>
      <c r="P92" s="169"/>
      <c r="Q92" s="171">
        <v>1</v>
      </c>
      <c r="R92" s="172"/>
      <c r="S92" s="170"/>
      <c r="T92" s="169">
        <v>1</v>
      </c>
      <c r="U92" s="171"/>
      <c r="V92" s="172"/>
      <c r="W92" s="170"/>
      <c r="X92" s="169"/>
      <c r="Y92" s="170"/>
      <c r="Z92" s="172"/>
      <c r="AA92" s="171"/>
      <c r="AB92" s="172">
        <v>3</v>
      </c>
      <c r="AC92" s="170"/>
      <c r="AD92" s="169"/>
      <c r="AE92" s="171"/>
      <c r="AF92" s="172">
        <v>1</v>
      </c>
      <c r="AG92" s="170">
        <v>1</v>
      </c>
      <c r="AH92" s="169"/>
      <c r="AI92" s="171">
        <v>1</v>
      </c>
      <c r="AJ92" s="172">
        <v>1</v>
      </c>
      <c r="AK92" s="170">
        <v>1</v>
      </c>
      <c r="AL92" s="169">
        <v>1</v>
      </c>
      <c r="AM92" s="170"/>
      <c r="AN92" s="173">
        <v>12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0</v>
      </c>
      <c r="D93" s="176">
        <f t="shared" si="14"/>
        <v>0</v>
      </c>
      <c r="E93" s="177">
        <f t="shared" si="14"/>
        <v>0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/>
      <c r="AF93" s="184"/>
      <c r="AG93" s="182"/>
      <c r="AH93" s="181"/>
      <c r="AI93" s="183"/>
      <c r="AJ93" s="184"/>
      <c r="AK93" s="182"/>
      <c r="AL93" s="181"/>
      <c r="AM93" s="182"/>
      <c r="AN93" s="185"/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 t="str">
        <f t="shared" si="17"/>
        <v/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14</v>
      </c>
      <c r="D94" s="187">
        <f t="shared" si="14"/>
        <v>8</v>
      </c>
      <c r="E94" s="188">
        <f t="shared" si="14"/>
        <v>6</v>
      </c>
      <c r="F94" s="189">
        <v>1</v>
      </c>
      <c r="G94" s="190"/>
      <c r="H94" s="191">
        <v>1</v>
      </c>
      <c r="I94" s="192"/>
      <c r="J94" s="193">
        <v>1</v>
      </c>
      <c r="K94" s="190"/>
      <c r="L94" s="191"/>
      <c r="M94" s="194"/>
      <c r="N94" s="193">
        <v>1</v>
      </c>
      <c r="O94" s="190">
        <v>2</v>
      </c>
      <c r="P94" s="192"/>
      <c r="Q94" s="194"/>
      <c r="R94" s="195"/>
      <c r="S94" s="190">
        <v>1</v>
      </c>
      <c r="T94" s="192">
        <v>2</v>
      </c>
      <c r="U94" s="194">
        <v>1</v>
      </c>
      <c r="V94" s="195"/>
      <c r="W94" s="190"/>
      <c r="X94" s="192"/>
      <c r="Y94" s="190">
        <v>1</v>
      </c>
      <c r="Z94" s="195">
        <v>1</v>
      </c>
      <c r="AA94" s="194"/>
      <c r="AB94" s="195"/>
      <c r="AC94" s="190"/>
      <c r="AD94" s="192"/>
      <c r="AE94" s="194"/>
      <c r="AF94" s="195"/>
      <c r="AG94" s="190"/>
      <c r="AH94" s="192">
        <v>1</v>
      </c>
      <c r="AI94" s="194"/>
      <c r="AJ94" s="195"/>
      <c r="AK94" s="190"/>
      <c r="AL94" s="192"/>
      <c r="AM94" s="190">
        <v>1</v>
      </c>
      <c r="AN94" s="196">
        <v>14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16</v>
      </c>
      <c r="D95" s="69">
        <f t="shared" si="14"/>
        <v>10</v>
      </c>
      <c r="E95" s="197">
        <f t="shared" si="14"/>
        <v>6</v>
      </c>
      <c r="F95" s="198">
        <v>1</v>
      </c>
      <c r="G95" s="199"/>
      <c r="H95" s="200">
        <v>1</v>
      </c>
      <c r="I95" s="201"/>
      <c r="J95" s="189">
        <v>1</v>
      </c>
      <c r="K95" s="202"/>
      <c r="L95" s="200"/>
      <c r="M95" s="203">
        <v>2</v>
      </c>
      <c r="N95" s="189">
        <v>1</v>
      </c>
      <c r="O95" s="202"/>
      <c r="P95" s="201"/>
      <c r="Q95" s="203">
        <v>1</v>
      </c>
      <c r="R95" s="204">
        <v>1</v>
      </c>
      <c r="S95" s="202"/>
      <c r="T95" s="201"/>
      <c r="U95" s="203"/>
      <c r="V95" s="204"/>
      <c r="W95" s="202"/>
      <c r="X95" s="201"/>
      <c r="Y95" s="202"/>
      <c r="Z95" s="204"/>
      <c r="AA95" s="203"/>
      <c r="AB95" s="204">
        <v>3</v>
      </c>
      <c r="AC95" s="202">
        <v>1</v>
      </c>
      <c r="AD95" s="201"/>
      <c r="AE95" s="203"/>
      <c r="AF95" s="204">
        <v>2</v>
      </c>
      <c r="AG95" s="202"/>
      <c r="AH95" s="201"/>
      <c r="AI95" s="203">
        <v>2</v>
      </c>
      <c r="AJ95" s="204"/>
      <c r="AK95" s="202"/>
      <c r="AL95" s="201"/>
      <c r="AM95" s="202"/>
      <c r="AN95" s="205">
        <v>13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44</v>
      </c>
      <c r="D96" s="37">
        <f t="shared" si="14"/>
        <v>19</v>
      </c>
      <c r="E96" s="206">
        <f t="shared" si="14"/>
        <v>25</v>
      </c>
      <c r="F96" s="166"/>
      <c r="G96" s="167"/>
      <c r="H96" s="168"/>
      <c r="I96" s="169"/>
      <c r="J96" s="166">
        <v>1</v>
      </c>
      <c r="K96" s="170"/>
      <c r="L96" s="168">
        <v>2</v>
      </c>
      <c r="M96" s="171">
        <v>1</v>
      </c>
      <c r="N96" s="166">
        <v>1</v>
      </c>
      <c r="O96" s="170"/>
      <c r="P96" s="169"/>
      <c r="Q96" s="171"/>
      <c r="R96" s="172"/>
      <c r="S96" s="170">
        <v>1</v>
      </c>
      <c r="T96" s="169">
        <v>1</v>
      </c>
      <c r="U96" s="171"/>
      <c r="V96" s="172"/>
      <c r="W96" s="170"/>
      <c r="X96" s="169">
        <v>1</v>
      </c>
      <c r="Y96" s="170">
        <v>1</v>
      </c>
      <c r="Z96" s="172"/>
      <c r="AA96" s="171">
        <v>1</v>
      </c>
      <c r="AB96" s="172">
        <v>2</v>
      </c>
      <c r="AC96" s="170">
        <v>2</v>
      </c>
      <c r="AD96" s="169">
        <v>3</v>
      </c>
      <c r="AE96" s="171">
        <v>3</v>
      </c>
      <c r="AF96" s="172">
        <v>2</v>
      </c>
      <c r="AG96" s="170">
        <v>3</v>
      </c>
      <c r="AH96" s="169">
        <v>3</v>
      </c>
      <c r="AI96" s="171">
        <v>4</v>
      </c>
      <c r="AJ96" s="172">
        <v>2</v>
      </c>
      <c r="AK96" s="170">
        <v>1</v>
      </c>
      <c r="AL96" s="169">
        <v>1</v>
      </c>
      <c r="AM96" s="170">
        <v>8</v>
      </c>
      <c r="AN96" s="173">
        <v>43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2</v>
      </c>
      <c r="D97" s="83">
        <f t="shared" si="14"/>
        <v>1</v>
      </c>
      <c r="E97" s="207">
        <f t="shared" si="14"/>
        <v>1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/>
      <c r="S97" s="212">
        <v>1</v>
      </c>
      <c r="T97" s="211"/>
      <c r="U97" s="213"/>
      <c r="V97" s="214">
        <v>1</v>
      </c>
      <c r="W97" s="212"/>
      <c r="X97" s="211"/>
      <c r="Y97" s="212"/>
      <c r="Z97" s="214"/>
      <c r="AA97" s="213"/>
      <c r="AB97" s="214"/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2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5</v>
      </c>
      <c r="D108" s="69">
        <f t="shared" si="18"/>
        <v>3</v>
      </c>
      <c r="E108" s="77">
        <f t="shared" si="18"/>
        <v>2</v>
      </c>
      <c r="F108" s="240"/>
      <c r="G108" s="241"/>
      <c r="H108" s="240"/>
      <c r="I108" s="241"/>
      <c r="J108" s="240"/>
      <c r="K108" s="241"/>
      <c r="L108" s="240"/>
      <c r="M108" s="241"/>
      <c r="N108" s="240">
        <v>1</v>
      </c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>
        <v>1</v>
      </c>
      <c r="Z108" s="240"/>
      <c r="AA108" s="241"/>
      <c r="AB108" s="240"/>
      <c r="AC108" s="241"/>
      <c r="AD108" s="242">
        <v>1</v>
      </c>
      <c r="AE108" s="243">
        <v>1</v>
      </c>
      <c r="AF108" s="240"/>
      <c r="AG108" s="241"/>
      <c r="AH108" s="242"/>
      <c r="AI108" s="243"/>
      <c r="AJ108" s="240">
        <v>1</v>
      </c>
      <c r="AK108" s="241"/>
      <c r="AL108" s="242"/>
      <c r="AM108" s="241"/>
      <c r="AN108" s="244">
        <v>5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7</v>
      </c>
      <c r="D109" s="83">
        <f t="shared" si="18"/>
        <v>4</v>
      </c>
      <c r="E109" s="50">
        <f t="shared" si="18"/>
        <v>3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>
        <v>1</v>
      </c>
      <c r="V109" s="245"/>
      <c r="W109" s="246"/>
      <c r="X109" s="245"/>
      <c r="Y109" s="246"/>
      <c r="Z109" s="245">
        <v>2</v>
      </c>
      <c r="AA109" s="246"/>
      <c r="AB109" s="245"/>
      <c r="AC109" s="246"/>
      <c r="AD109" s="247"/>
      <c r="AE109" s="248">
        <v>1</v>
      </c>
      <c r="AF109" s="245">
        <v>1</v>
      </c>
      <c r="AG109" s="246"/>
      <c r="AH109" s="247"/>
      <c r="AI109" s="248">
        <v>1</v>
      </c>
      <c r="AJ109" s="245"/>
      <c r="AK109" s="246"/>
      <c r="AL109" s="247">
        <v>1</v>
      </c>
      <c r="AM109" s="246"/>
      <c r="AN109" s="249">
        <v>7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4</v>
      </c>
      <c r="D113" s="92">
        <f>SUM(F113+H113+J113+L113+N113+P113+R113+T113+V113)</f>
        <v>3</v>
      </c>
      <c r="E113" s="25">
        <f>SUM(G113+I113+K113+M113+O113+Q113+S113+U113+W113)</f>
        <v>1</v>
      </c>
      <c r="F113" s="160"/>
      <c r="G113" s="260"/>
      <c r="H113" s="159">
        <v>2</v>
      </c>
      <c r="I113" s="162"/>
      <c r="J113" s="160"/>
      <c r="K113" s="260">
        <v>1</v>
      </c>
      <c r="L113" s="159">
        <v>1</v>
      </c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>
        <v>0</v>
      </c>
      <c r="Y113" s="262">
        <v>2</v>
      </c>
      <c r="Z113" s="159">
        <v>2</v>
      </c>
      <c r="AA113" s="263"/>
      <c r="AB113" s="264"/>
      <c r="AC113" s="261">
        <v>1</v>
      </c>
      <c r="AD113" s="265">
        <v>3</v>
      </c>
      <c r="AE113" s="262">
        <v>1</v>
      </c>
      <c r="AF113" s="163"/>
      <c r="AG113" s="163">
        <v>2</v>
      </c>
      <c r="AH113" s="163"/>
      <c r="AI113" s="163">
        <v>1</v>
      </c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105</v>
      </c>
      <c r="D114" s="267">
        <f>SUM(F114+H114+J114+L114+N114+P114+R114+T114+V114)</f>
        <v>71</v>
      </c>
      <c r="E114" s="268">
        <f>SUM(G114+I114+K114+M114+O114+Q114+S114+U114+W114)</f>
        <v>34</v>
      </c>
      <c r="F114" s="269">
        <v>1</v>
      </c>
      <c r="G114" s="270"/>
      <c r="H114" s="271">
        <v>10</v>
      </c>
      <c r="I114" s="272">
        <v>3</v>
      </c>
      <c r="J114" s="269">
        <v>13</v>
      </c>
      <c r="K114" s="270">
        <v>13</v>
      </c>
      <c r="L114" s="271">
        <v>18</v>
      </c>
      <c r="M114" s="272">
        <v>13</v>
      </c>
      <c r="N114" s="269">
        <v>16</v>
      </c>
      <c r="O114" s="270">
        <v>4</v>
      </c>
      <c r="P114" s="271">
        <v>12</v>
      </c>
      <c r="Q114" s="272">
        <v>1</v>
      </c>
      <c r="R114" s="269"/>
      <c r="S114" s="270"/>
      <c r="T114" s="271">
        <v>1</v>
      </c>
      <c r="U114" s="272"/>
      <c r="V114" s="269"/>
      <c r="W114" s="273"/>
      <c r="X114" s="274">
        <v>3</v>
      </c>
      <c r="Y114" s="275"/>
      <c r="Z114" s="276"/>
      <c r="AA114" s="277">
        <v>34</v>
      </c>
      <c r="AB114" s="277">
        <v>71</v>
      </c>
      <c r="AC114" s="274">
        <v>34</v>
      </c>
      <c r="AD114" s="278">
        <v>71</v>
      </c>
      <c r="AE114" s="279">
        <v>20</v>
      </c>
      <c r="AF114" s="280"/>
      <c r="AG114" s="280">
        <v>53</v>
      </c>
      <c r="AH114" s="280">
        <v>8</v>
      </c>
      <c r="AI114" s="280">
        <v>24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0</v>
      </c>
      <c r="D118" s="284"/>
      <c r="E118" s="284"/>
      <c r="F118" s="32"/>
      <c r="G118" s="32"/>
      <c r="H118" s="32"/>
      <c r="I118" s="32"/>
      <c r="J118" s="32"/>
      <c r="K118" s="32"/>
      <c r="L118" s="284"/>
      <c r="M118" s="285"/>
      <c r="N118" s="286"/>
      <c r="O118" s="27"/>
      <c r="P118" s="94"/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3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>
        <v>0</v>
      </c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12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10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>
        <v>1</v>
      </c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>
        <v>2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>
        <v>0</v>
      </c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1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15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92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21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158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298</v>
      </c>
      <c r="E156" s="39">
        <v>298</v>
      </c>
      <c r="F156" s="339"/>
      <c r="G156" s="43">
        <v>298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148</v>
      </c>
      <c r="E159" s="39">
        <v>148</v>
      </c>
      <c r="F159" s="339"/>
      <c r="G159" s="43">
        <v>148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4</v>
      </c>
      <c r="E173" s="92">
        <f t="shared" ref="E173:F178" si="22">SUM(G173+I173+K173+M173+O173+Q173+S173+U173)</f>
        <v>0</v>
      </c>
      <c r="F173" s="25">
        <f t="shared" si="22"/>
        <v>4</v>
      </c>
      <c r="G173" s="159"/>
      <c r="H173" s="162"/>
      <c r="I173" s="159"/>
      <c r="J173" s="162"/>
      <c r="K173" s="159"/>
      <c r="L173" s="162">
        <v>1</v>
      </c>
      <c r="M173" s="159"/>
      <c r="N173" s="162"/>
      <c r="O173" s="159"/>
      <c r="P173" s="162">
        <v>1</v>
      </c>
      <c r="Q173" s="159"/>
      <c r="R173" s="162">
        <v>2</v>
      </c>
      <c r="S173" s="159"/>
      <c r="T173" s="162"/>
      <c r="U173" s="160"/>
      <c r="V173" s="260"/>
      <c r="W173" s="163">
        <v>0</v>
      </c>
      <c r="X173" s="159">
        <v>2</v>
      </c>
      <c r="Y173" s="373">
        <v>2</v>
      </c>
      <c r="Z173" s="373">
        <v>1</v>
      </c>
      <c r="AA173" s="162">
        <v>3</v>
      </c>
      <c r="AB173" s="159">
        <v>1</v>
      </c>
      <c r="AC173" s="162"/>
      <c r="AD173" s="260">
        <v>2</v>
      </c>
      <c r="AE173" s="162">
        <v>1</v>
      </c>
      <c r="AF173" s="159">
        <v>4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>
        <v>0</v>
      </c>
      <c r="X174" s="240"/>
      <c r="Y174" s="376"/>
      <c r="Z174" s="376"/>
      <c r="AA174" s="241"/>
      <c r="AB174" s="240"/>
      <c r="AC174" s="241"/>
      <c r="AD174" s="243"/>
      <c r="AE174" s="241"/>
      <c r="AF174" s="377"/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2</v>
      </c>
      <c r="E175" s="49">
        <f t="shared" si="22"/>
        <v>0</v>
      </c>
      <c r="F175" s="378">
        <f t="shared" si="22"/>
        <v>2</v>
      </c>
      <c r="G175" s="377"/>
      <c r="H175" s="379"/>
      <c r="I175" s="377"/>
      <c r="J175" s="379"/>
      <c r="K175" s="377"/>
      <c r="L175" s="379">
        <v>2</v>
      </c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>
        <v>0</v>
      </c>
      <c r="X175" s="377"/>
      <c r="Y175" s="383">
        <v>2</v>
      </c>
      <c r="Z175" s="383"/>
      <c r="AA175" s="379"/>
      <c r="AB175" s="377"/>
      <c r="AC175" s="379">
        <v>1</v>
      </c>
      <c r="AD175" s="381">
        <v>1</v>
      </c>
      <c r="AE175" s="379"/>
      <c r="AF175" s="245">
        <v>2</v>
      </c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0</v>
      </c>
      <c r="E176" s="234">
        <f t="shared" si="22"/>
        <v>0</v>
      </c>
      <c r="F176" s="70">
        <f t="shared" si="22"/>
        <v>0</v>
      </c>
      <c r="G176" s="159"/>
      <c r="H176" s="162"/>
      <c r="I176" s="159"/>
      <c r="J176" s="162"/>
      <c r="K176" s="159"/>
      <c r="L176" s="162"/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>
        <v>0</v>
      </c>
      <c r="X176" s="159"/>
      <c r="Y176" s="373"/>
      <c r="Z176" s="373"/>
      <c r="AA176" s="162"/>
      <c r="AB176" s="159"/>
      <c r="AC176" s="162"/>
      <c r="AD176" s="260"/>
      <c r="AE176" s="162"/>
      <c r="AF176" s="159"/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1</v>
      </c>
      <c r="E177" s="69">
        <f t="shared" si="22"/>
        <v>0</v>
      </c>
      <c r="F177" s="77">
        <f t="shared" si="22"/>
        <v>1</v>
      </c>
      <c r="G177" s="240"/>
      <c r="H177" s="241">
        <v>1</v>
      </c>
      <c r="I177" s="240"/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>
        <v>0</v>
      </c>
      <c r="X177" s="240"/>
      <c r="Y177" s="376">
        <v>1</v>
      </c>
      <c r="Z177" s="376"/>
      <c r="AA177" s="241"/>
      <c r="AB177" s="240"/>
      <c r="AC177" s="241"/>
      <c r="AD177" s="243"/>
      <c r="AE177" s="241">
        <v>1</v>
      </c>
      <c r="AF177" s="240">
        <v>1</v>
      </c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1</v>
      </c>
      <c r="E178" s="49">
        <f t="shared" si="22"/>
        <v>0</v>
      </c>
      <c r="F178" s="50">
        <f t="shared" si="22"/>
        <v>1</v>
      </c>
      <c r="G178" s="245"/>
      <c r="H178" s="246"/>
      <c r="I178" s="245"/>
      <c r="J178" s="246"/>
      <c r="K178" s="245"/>
      <c r="L178" s="246">
        <v>1</v>
      </c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>
        <v>0</v>
      </c>
      <c r="X178" s="245"/>
      <c r="Y178" s="387">
        <v>1</v>
      </c>
      <c r="Z178" s="387"/>
      <c r="AA178" s="246"/>
      <c r="AB178" s="245"/>
      <c r="AC178" s="246"/>
      <c r="AD178" s="248">
        <v>1</v>
      </c>
      <c r="AE178" s="246"/>
      <c r="AF178" s="245">
        <v>1</v>
      </c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7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2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27</v>
      </c>
      <c r="C188" s="392">
        <f>SUM(E188+G188+I188+K188+M188+O188+Q188+S188+U188)</f>
        <v>7</v>
      </c>
      <c r="D188" s="129">
        <f>SUM(F188+H188+J188+L188+N188+P188+R188+T188+V188)</f>
        <v>20</v>
      </c>
      <c r="E188" s="393"/>
      <c r="F188" s="394"/>
      <c r="G188" s="393">
        <v>2</v>
      </c>
      <c r="H188" s="394">
        <v>11</v>
      </c>
      <c r="I188" s="393">
        <v>1</v>
      </c>
      <c r="J188" s="394">
        <v>1</v>
      </c>
      <c r="K188" s="393">
        <v>3</v>
      </c>
      <c r="L188" s="395">
        <v>7</v>
      </c>
      <c r="M188" s="393"/>
      <c r="N188" s="395">
        <v>1</v>
      </c>
      <c r="O188" s="393"/>
      <c r="P188" s="395"/>
      <c r="Q188" s="393"/>
      <c r="R188" s="394"/>
      <c r="S188" s="393">
        <v>1</v>
      </c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25</v>
      </c>
      <c r="C193" s="407">
        <f t="shared" ref="C193:D198" si="24">+E193+G193+I193+K193</f>
        <v>13</v>
      </c>
      <c r="D193" s="408">
        <f t="shared" si="24"/>
        <v>12</v>
      </c>
      <c r="E193" s="409">
        <f t="shared" ref="E193:O193" si="25">SUM(E194:E198)</f>
        <v>5</v>
      </c>
      <c r="F193" s="410">
        <f t="shared" si="25"/>
        <v>2</v>
      </c>
      <c r="G193" s="409">
        <f t="shared" si="25"/>
        <v>2</v>
      </c>
      <c r="H193" s="410">
        <f t="shared" si="25"/>
        <v>2</v>
      </c>
      <c r="I193" s="409">
        <f t="shared" si="25"/>
        <v>2</v>
      </c>
      <c r="J193" s="411">
        <f t="shared" si="25"/>
        <v>1</v>
      </c>
      <c r="K193" s="412">
        <f t="shared" si="25"/>
        <v>4</v>
      </c>
      <c r="L193" s="413">
        <f t="shared" si="25"/>
        <v>7</v>
      </c>
      <c r="M193" s="414">
        <f t="shared" si="25"/>
        <v>14</v>
      </c>
      <c r="N193" s="410">
        <f t="shared" si="25"/>
        <v>11</v>
      </c>
      <c r="O193" s="415">
        <f t="shared" si="25"/>
        <v>8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18</v>
      </c>
      <c r="C194" s="417">
        <f t="shared" si="24"/>
        <v>9</v>
      </c>
      <c r="D194" s="418">
        <f t="shared" si="24"/>
        <v>9</v>
      </c>
      <c r="E194" s="419">
        <v>5</v>
      </c>
      <c r="F194" s="420">
        <v>2</v>
      </c>
      <c r="G194" s="419">
        <v>2</v>
      </c>
      <c r="H194" s="420">
        <v>2</v>
      </c>
      <c r="I194" s="419">
        <v>1</v>
      </c>
      <c r="J194" s="421"/>
      <c r="K194" s="419">
        <v>1</v>
      </c>
      <c r="L194" s="422">
        <v>5</v>
      </c>
      <c r="M194" s="423">
        <v>9</v>
      </c>
      <c r="N194" s="420">
        <v>9</v>
      </c>
      <c r="O194" s="424">
        <v>7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6</v>
      </c>
      <c r="C195" s="426">
        <f t="shared" si="24"/>
        <v>4</v>
      </c>
      <c r="D195" s="427">
        <f t="shared" si="24"/>
        <v>2</v>
      </c>
      <c r="E195" s="428"/>
      <c r="F195" s="429"/>
      <c r="G195" s="428"/>
      <c r="H195" s="429"/>
      <c r="I195" s="428">
        <v>1</v>
      </c>
      <c r="J195" s="430">
        <v>1</v>
      </c>
      <c r="K195" s="428">
        <v>3</v>
      </c>
      <c r="L195" s="431">
        <v>1</v>
      </c>
      <c r="M195" s="432">
        <v>4</v>
      </c>
      <c r="N195" s="429">
        <v>2</v>
      </c>
      <c r="O195" s="433">
        <v>1</v>
      </c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1</v>
      </c>
      <c r="C196" s="426">
        <f t="shared" si="24"/>
        <v>0</v>
      </c>
      <c r="D196" s="427">
        <f t="shared" si="24"/>
        <v>1</v>
      </c>
      <c r="E196" s="428"/>
      <c r="F196" s="429"/>
      <c r="G196" s="428"/>
      <c r="H196" s="429"/>
      <c r="I196" s="428"/>
      <c r="J196" s="430"/>
      <c r="K196" s="428"/>
      <c r="L196" s="431">
        <v>1</v>
      </c>
      <c r="M196" s="432">
        <v>1</v>
      </c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14769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7"/>
  <sheetViews>
    <sheetView topLeftCell="A167" workbookViewId="0">
      <selection activeCell="E17" sqref="E17:F17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5703125" style="2" customWidth="1"/>
    <col min="5" max="6" width="10.5703125" style="2" customWidth="1"/>
    <col min="7" max="7" width="11.85546875" style="2" customWidth="1"/>
    <col min="8" max="8" width="11" style="2" customWidth="1"/>
    <col min="9" max="23" width="11.42578125" style="2"/>
    <col min="24" max="24" width="17.5703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/>
    <col min="35" max="35" width="14" style="2" customWidth="1"/>
    <col min="36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5703125" style="3" customWidth="1"/>
    <col min="79" max="104" width="15.5703125" style="4" hidden="1" customWidth="1"/>
    <col min="105" max="16384" width="11.42578125" style="2"/>
  </cols>
  <sheetData>
    <row r="1" spans="1:91" ht="16.149999999999999" customHeight="1" x14ac:dyDescent="0.2">
      <c r="A1" s="1" t="s">
        <v>0</v>
      </c>
    </row>
    <row r="2" spans="1:91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1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1" ht="16.149999999999999" customHeight="1" x14ac:dyDescent="0.2">
      <c r="A4" s="1" t="str">
        <f>CONCATENATE("MES: ",[2]NOMBRE!B6," - ","( ",[2]NOMBRE!C6,[2]NOMBRE!D6," )")</f>
        <v>MES: DICIEMBRE - ( 12 )</v>
      </c>
    </row>
    <row r="5" spans="1:91" ht="16.149999999999999" customHeight="1" x14ac:dyDescent="0.2">
      <c r="A5" s="1" t="str">
        <f>CONCATENATE("AÑO: ",[2]NOMBRE!B7)</f>
        <v>AÑO: 2019</v>
      </c>
      <c r="AP5" s="5"/>
    </row>
    <row r="6" spans="1:91" ht="15" x14ac:dyDescent="0.2">
      <c r="A6" s="616" t="s">
        <v>1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1.9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1.9" customHeight="1" x14ac:dyDescent="0.2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X8" s="2"/>
      <c r="BY8" s="2"/>
      <c r="BZ8" s="2"/>
      <c r="CG8" s="14"/>
      <c r="CH8" s="14"/>
      <c r="CI8" s="14"/>
      <c r="CJ8" s="14"/>
      <c r="CK8" s="14"/>
      <c r="CL8" s="14"/>
      <c r="CM8" s="14"/>
    </row>
    <row r="9" spans="1:91" ht="31.9" customHeight="1" x14ac:dyDescent="0.2">
      <c r="A9" s="500" t="s">
        <v>4</v>
      </c>
      <c r="B9" s="588" t="s">
        <v>5</v>
      </c>
      <c r="C9" s="591"/>
      <c r="D9" s="520"/>
      <c r="E9" s="559" t="s">
        <v>6</v>
      </c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58"/>
      <c r="AM9" s="499" t="s">
        <v>7</v>
      </c>
      <c r="AN9" s="559" t="s">
        <v>8</v>
      </c>
      <c r="AO9" s="573"/>
      <c r="AP9" s="573"/>
      <c r="AQ9" s="558"/>
      <c r="AR9" s="499" t="s">
        <v>9</v>
      </c>
      <c r="AS9" s="612" t="s">
        <v>10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CG9" s="14"/>
      <c r="CH9" s="14"/>
      <c r="CI9" s="14"/>
      <c r="CJ9" s="14"/>
      <c r="CK9" s="14"/>
      <c r="CL9" s="14"/>
      <c r="CM9" s="14"/>
    </row>
    <row r="10" spans="1:91" ht="16.149999999999999" customHeight="1" x14ac:dyDescent="0.2">
      <c r="A10" s="503"/>
      <c r="B10" s="590"/>
      <c r="C10" s="592"/>
      <c r="D10" s="521"/>
      <c r="E10" s="559" t="s">
        <v>11</v>
      </c>
      <c r="F10" s="558"/>
      <c r="G10" s="559" t="s">
        <v>12</v>
      </c>
      <c r="H10" s="558"/>
      <c r="I10" s="559" t="s">
        <v>13</v>
      </c>
      <c r="J10" s="558"/>
      <c r="K10" s="559" t="s">
        <v>14</v>
      </c>
      <c r="L10" s="558"/>
      <c r="M10" s="559" t="s">
        <v>15</v>
      </c>
      <c r="N10" s="558"/>
      <c r="O10" s="533" t="s">
        <v>16</v>
      </c>
      <c r="P10" s="515"/>
      <c r="Q10" s="533" t="s">
        <v>17</v>
      </c>
      <c r="R10" s="515"/>
      <c r="S10" s="533" t="s">
        <v>18</v>
      </c>
      <c r="T10" s="515"/>
      <c r="U10" s="533" t="s">
        <v>19</v>
      </c>
      <c r="V10" s="515"/>
      <c r="W10" s="533" t="s">
        <v>20</v>
      </c>
      <c r="X10" s="515"/>
      <c r="Y10" s="533" t="s">
        <v>21</v>
      </c>
      <c r="Z10" s="515"/>
      <c r="AA10" s="533" t="s">
        <v>22</v>
      </c>
      <c r="AB10" s="515"/>
      <c r="AC10" s="533" t="s">
        <v>23</v>
      </c>
      <c r="AD10" s="515"/>
      <c r="AE10" s="533" t="s">
        <v>24</v>
      </c>
      <c r="AF10" s="515"/>
      <c r="AG10" s="534" t="s">
        <v>25</v>
      </c>
      <c r="AH10" s="534"/>
      <c r="AI10" s="533" t="s">
        <v>26</v>
      </c>
      <c r="AJ10" s="515"/>
      <c r="AK10" s="534" t="s">
        <v>27</v>
      </c>
      <c r="AL10" s="515"/>
      <c r="AM10" s="569"/>
      <c r="AN10" s="518" t="s">
        <v>28</v>
      </c>
      <c r="AO10" s="538" t="s">
        <v>29</v>
      </c>
      <c r="AP10" s="538" t="s">
        <v>30</v>
      </c>
      <c r="AQ10" s="541" t="s">
        <v>31</v>
      </c>
      <c r="AR10" s="569"/>
      <c r="AS10" s="6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CG10" s="14"/>
      <c r="CH10" s="14"/>
      <c r="CI10" s="14"/>
      <c r="CJ10" s="14"/>
      <c r="CK10" s="14"/>
      <c r="CL10" s="14"/>
      <c r="CM10" s="14"/>
    </row>
    <row r="11" spans="1:91" ht="31.9" customHeight="1" x14ac:dyDescent="0.2">
      <c r="A11" s="501"/>
      <c r="B11" s="15" t="s">
        <v>32</v>
      </c>
      <c r="C11" s="16" t="s">
        <v>33</v>
      </c>
      <c r="D11" s="464" t="s">
        <v>34</v>
      </c>
      <c r="E11" s="463" t="s">
        <v>33</v>
      </c>
      <c r="F11" s="454" t="s">
        <v>34</v>
      </c>
      <c r="G11" s="463" t="s">
        <v>33</v>
      </c>
      <c r="H11" s="454" t="s">
        <v>34</v>
      </c>
      <c r="I11" s="463" t="s">
        <v>33</v>
      </c>
      <c r="J11" s="454" t="s">
        <v>34</v>
      </c>
      <c r="K11" s="463" t="s">
        <v>33</v>
      </c>
      <c r="L11" s="454" t="s">
        <v>34</v>
      </c>
      <c r="M11" s="463" t="s">
        <v>33</v>
      </c>
      <c r="N11" s="454" t="s">
        <v>34</v>
      </c>
      <c r="O11" s="463" t="s">
        <v>33</v>
      </c>
      <c r="P11" s="454" t="s">
        <v>34</v>
      </c>
      <c r="Q11" s="463" t="s">
        <v>33</v>
      </c>
      <c r="R11" s="454" t="s">
        <v>34</v>
      </c>
      <c r="S11" s="463" t="s">
        <v>33</v>
      </c>
      <c r="T11" s="454" t="s">
        <v>34</v>
      </c>
      <c r="U11" s="463" t="s">
        <v>33</v>
      </c>
      <c r="V11" s="454" t="s">
        <v>34</v>
      </c>
      <c r="W11" s="463" t="s">
        <v>33</v>
      </c>
      <c r="X11" s="454" t="s">
        <v>34</v>
      </c>
      <c r="Y11" s="463" t="s">
        <v>33</v>
      </c>
      <c r="Z11" s="454" t="s">
        <v>34</v>
      </c>
      <c r="AA11" s="463" t="s">
        <v>33</v>
      </c>
      <c r="AB11" s="454" t="s">
        <v>34</v>
      </c>
      <c r="AC11" s="463" t="s">
        <v>33</v>
      </c>
      <c r="AD11" s="454" t="s">
        <v>34</v>
      </c>
      <c r="AE11" s="463" t="s">
        <v>33</v>
      </c>
      <c r="AF11" s="454" t="s">
        <v>34</v>
      </c>
      <c r="AG11" s="466" t="s">
        <v>33</v>
      </c>
      <c r="AH11" s="453" t="s">
        <v>34</v>
      </c>
      <c r="AI11" s="463" t="s">
        <v>33</v>
      </c>
      <c r="AJ11" s="454" t="s">
        <v>34</v>
      </c>
      <c r="AK11" s="466" t="s">
        <v>33</v>
      </c>
      <c r="AL11" s="454" t="s">
        <v>34</v>
      </c>
      <c r="AM11" s="502"/>
      <c r="AN11" s="519"/>
      <c r="AO11" s="540"/>
      <c r="AP11" s="540"/>
      <c r="AQ11" s="543"/>
      <c r="AR11" s="502"/>
      <c r="AS11" s="614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CG11" s="14"/>
      <c r="CH11" s="14"/>
      <c r="CI11" s="14"/>
      <c r="CJ11" s="14"/>
      <c r="CK11" s="14"/>
      <c r="CL11" s="14"/>
      <c r="CM11" s="14"/>
    </row>
    <row r="12" spans="1:91" ht="16.149999999999999" customHeight="1" x14ac:dyDescent="0.2">
      <c r="A12" s="22" t="s">
        <v>35</v>
      </c>
      <c r="B12" s="23">
        <f>SUM(C12+D12)</f>
        <v>4937</v>
      </c>
      <c r="C12" s="24">
        <f t="shared" ref="C12:D14" si="0">SUM(E12+G12+I12+K12+M12+O12+Q12+S12+U12+W12+Y12+AA12+AC12+AE12+AG12+AI12+AK12)</f>
        <v>2534</v>
      </c>
      <c r="D12" s="25">
        <f t="shared" si="0"/>
        <v>2403</v>
      </c>
      <c r="E12" s="26">
        <v>488</v>
      </c>
      <c r="F12" s="27">
        <v>444</v>
      </c>
      <c r="G12" s="26">
        <v>207</v>
      </c>
      <c r="H12" s="27">
        <v>185</v>
      </c>
      <c r="I12" s="26">
        <v>141</v>
      </c>
      <c r="J12" s="28">
        <v>136</v>
      </c>
      <c r="K12" s="26">
        <v>103</v>
      </c>
      <c r="L12" s="28">
        <v>108</v>
      </c>
      <c r="M12" s="26">
        <v>129</v>
      </c>
      <c r="N12" s="28">
        <v>128</v>
      </c>
      <c r="O12" s="26">
        <v>139</v>
      </c>
      <c r="P12" s="28">
        <v>110</v>
      </c>
      <c r="Q12" s="26">
        <v>123</v>
      </c>
      <c r="R12" s="28">
        <v>114</v>
      </c>
      <c r="S12" s="26">
        <v>135</v>
      </c>
      <c r="T12" s="28">
        <v>109</v>
      </c>
      <c r="U12" s="26">
        <v>94</v>
      </c>
      <c r="V12" s="28">
        <v>111</v>
      </c>
      <c r="W12" s="26">
        <v>103</v>
      </c>
      <c r="X12" s="28">
        <v>113</v>
      </c>
      <c r="Y12" s="26">
        <v>124</v>
      </c>
      <c r="Z12" s="28">
        <v>124</v>
      </c>
      <c r="AA12" s="26">
        <v>143</v>
      </c>
      <c r="AB12" s="28">
        <v>133</v>
      </c>
      <c r="AC12" s="26">
        <v>115</v>
      </c>
      <c r="AD12" s="28">
        <v>120</v>
      </c>
      <c r="AE12" s="26">
        <v>138</v>
      </c>
      <c r="AF12" s="28">
        <v>130</v>
      </c>
      <c r="AG12" s="29">
        <v>118</v>
      </c>
      <c r="AH12" s="30">
        <v>90</v>
      </c>
      <c r="AI12" s="26">
        <v>105</v>
      </c>
      <c r="AJ12" s="28">
        <v>80</v>
      </c>
      <c r="AK12" s="31">
        <v>129</v>
      </c>
      <c r="AL12" s="28">
        <v>168</v>
      </c>
      <c r="AM12" s="31">
        <v>4718</v>
      </c>
      <c r="AN12" s="26">
        <v>89</v>
      </c>
      <c r="AO12" s="32">
        <v>0</v>
      </c>
      <c r="AP12" s="32">
        <v>225</v>
      </c>
      <c r="AQ12" s="28">
        <v>489</v>
      </c>
      <c r="AR12" s="28">
        <v>158</v>
      </c>
      <c r="AS12" s="28">
        <v>5774</v>
      </c>
      <c r="AT12" s="33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13"/>
      <c r="BF12" s="13"/>
      <c r="BG12" s="13"/>
      <c r="CG12" s="14">
        <v>0</v>
      </c>
      <c r="CH12" s="14">
        <v>0</v>
      </c>
      <c r="CI12" s="14">
        <v>0</v>
      </c>
      <c r="CJ12" s="14">
        <v>0</v>
      </c>
      <c r="CK12" s="14"/>
      <c r="CL12" s="14"/>
      <c r="CM12" s="14"/>
    </row>
    <row r="13" spans="1:91" ht="16.149999999999999" customHeight="1" x14ac:dyDescent="0.2">
      <c r="A13" s="35" t="s">
        <v>36</v>
      </c>
      <c r="B13" s="36">
        <f>SUM(C13+D13)</f>
        <v>361</v>
      </c>
      <c r="C13" s="37">
        <f t="shared" si="0"/>
        <v>0</v>
      </c>
      <c r="D13" s="38">
        <f t="shared" si="0"/>
        <v>361</v>
      </c>
      <c r="E13" s="39"/>
      <c r="F13" s="40"/>
      <c r="G13" s="41"/>
      <c r="H13" s="42"/>
      <c r="I13" s="41"/>
      <c r="J13" s="40">
        <v>3</v>
      </c>
      <c r="K13" s="39"/>
      <c r="L13" s="40">
        <v>25</v>
      </c>
      <c r="M13" s="39"/>
      <c r="N13" s="40">
        <v>74</v>
      </c>
      <c r="O13" s="39"/>
      <c r="P13" s="40">
        <v>94</v>
      </c>
      <c r="Q13" s="39"/>
      <c r="R13" s="40">
        <v>68</v>
      </c>
      <c r="S13" s="39"/>
      <c r="T13" s="40">
        <v>51</v>
      </c>
      <c r="U13" s="39"/>
      <c r="V13" s="40">
        <v>15</v>
      </c>
      <c r="W13" s="39"/>
      <c r="X13" s="40">
        <v>15</v>
      </c>
      <c r="Y13" s="39"/>
      <c r="Z13" s="40">
        <v>7</v>
      </c>
      <c r="AA13" s="39"/>
      <c r="AB13" s="40">
        <v>1</v>
      </c>
      <c r="AC13" s="39"/>
      <c r="AD13" s="40">
        <v>1</v>
      </c>
      <c r="AE13" s="39"/>
      <c r="AF13" s="40">
        <v>6</v>
      </c>
      <c r="AG13" s="43"/>
      <c r="AH13" s="44">
        <v>1</v>
      </c>
      <c r="AI13" s="39"/>
      <c r="AJ13" s="40"/>
      <c r="AK13" s="45"/>
      <c r="AL13" s="40"/>
      <c r="AM13" s="45">
        <v>351</v>
      </c>
      <c r="AN13" s="39">
        <v>8</v>
      </c>
      <c r="AO13" s="46">
        <v>0</v>
      </c>
      <c r="AP13" s="46">
        <v>4</v>
      </c>
      <c r="AQ13" s="40">
        <v>39</v>
      </c>
      <c r="AR13" s="40">
        <v>3</v>
      </c>
      <c r="AS13" s="40">
        <v>636</v>
      </c>
      <c r="AT13" s="33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13"/>
      <c r="BF13" s="13"/>
      <c r="BG13" s="13"/>
      <c r="CG13" s="14">
        <v>0</v>
      </c>
      <c r="CH13" s="14">
        <v>0</v>
      </c>
      <c r="CI13" s="14">
        <v>0</v>
      </c>
      <c r="CJ13" s="14">
        <v>0</v>
      </c>
      <c r="CK13" s="14"/>
      <c r="CL13" s="14"/>
      <c r="CM13" s="14"/>
    </row>
    <row r="14" spans="1:91" ht="16.149999999999999" customHeight="1" x14ac:dyDescent="0.2">
      <c r="A14" s="47" t="s">
        <v>37</v>
      </c>
      <c r="B14" s="48">
        <f>SUM(C14+D14)</f>
        <v>232</v>
      </c>
      <c r="C14" s="49">
        <f t="shared" si="0"/>
        <v>0</v>
      </c>
      <c r="D14" s="50">
        <f t="shared" si="0"/>
        <v>232</v>
      </c>
      <c r="E14" s="51"/>
      <c r="F14" s="52"/>
      <c r="G14" s="51"/>
      <c r="H14" s="52"/>
      <c r="I14" s="51"/>
      <c r="J14" s="53">
        <v>3</v>
      </c>
      <c r="K14" s="51"/>
      <c r="L14" s="53">
        <v>15</v>
      </c>
      <c r="M14" s="51"/>
      <c r="N14" s="53">
        <v>54</v>
      </c>
      <c r="O14" s="51"/>
      <c r="P14" s="53">
        <v>54</v>
      </c>
      <c r="Q14" s="51"/>
      <c r="R14" s="53">
        <v>39</v>
      </c>
      <c r="S14" s="51"/>
      <c r="T14" s="53">
        <v>24</v>
      </c>
      <c r="U14" s="51"/>
      <c r="V14" s="53">
        <v>14</v>
      </c>
      <c r="W14" s="51"/>
      <c r="X14" s="53">
        <v>4</v>
      </c>
      <c r="Y14" s="51"/>
      <c r="Z14" s="53">
        <v>5</v>
      </c>
      <c r="AA14" s="51"/>
      <c r="AB14" s="53">
        <v>4</v>
      </c>
      <c r="AC14" s="51"/>
      <c r="AD14" s="53">
        <v>7</v>
      </c>
      <c r="AE14" s="51"/>
      <c r="AF14" s="53">
        <v>2</v>
      </c>
      <c r="AG14" s="54"/>
      <c r="AH14" s="55">
        <v>6</v>
      </c>
      <c r="AI14" s="51"/>
      <c r="AJ14" s="53">
        <v>1</v>
      </c>
      <c r="AK14" s="56"/>
      <c r="AL14" s="53"/>
      <c r="AM14" s="56">
        <v>229</v>
      </c>
      <c r="AN14" s="57"/>
      <c r="AO14" s="58"/>
      <c r="AP14" s="58"/>
      <c r="AQ14" s="59"/>
      <c r="AR14" s="59"/>
      <c r="AS14" s="59"/>
      <c r="AT14" s="33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13"/>
      <c r="BF14" s="13"/>
      <c r="BG14" s="13"/>
      <c r="CG14" s="14">
        <v>0</v>
      </c>
      <c r="CH14" s="14">
        <v>0</v>
      </c>
      <c r="CI14" s="14"/>
      <c r="CJ14" s="14"/>
      <c r="CK14" s="14"/>
      <c r="CL14" s="14"/>
      <c r="CM14" s="14"/>
    </row>
    <row r="15" spans="1:91" ht="31.9" customHeight="1" x14ac:dyDescent="0.2">
      <c r="A15" s="615" t="s">
        <v>38</v>
      </c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X15" s="2"/>
      <c r="BY15" s="2"/>
      <c r="BZ15" s="2"/>
      <c r="CG15" s="14"/>
      <c r="CH15" s="14"/>
      <c r="CI15" s="14"/>
      <c r="CJ15" s="14"/>
      <c r="CK15" s="14"/>
      <c r="CL15" s="14"/>
      <c r="CM15" s="14"/>
    </row>
    <row r="16" spans="1:91" ht="16.149999999999999" customHeight="1" x14ac:dyDescent="0.2">
      <c r="A16" s="500" t="s">
        <v>39</v>
      </c>
      <c r="B16" s="588" t="s">
        <v>5</v>
      </c>
      <c r="C16" s="591"/>
      <c r="D16" s="520"/>
      <c r="E16" s="559" t="s">
        <v>6</v>
      </c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58"/>
      <c r="AM16" s="499" t="s">
        <v>7</v>
      </c>
      <c r="AN16" s="612" t="s">
        <v>10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CG16" s="14"/>
      <c r="CH16" s="14"/>
      <c r="CI16" s="14"/>
      <c r="CJ16" s="14"/>
      <c r="CK16" s="14"/>
      <c r="CL16" s="14"/>
      <c r="CM16" s="14"/>
    </row>
    <row r="17" spans="1:91" ht="16.149999999999999" customHeight="1" x14ac:dyDescent="0.2">
      <c r="A17" s="503"/>
      <c r="B17" s="590"/>
      <c r="C17" s="592"/>
      <c r="D17" s="521"/>
      <c r="E17" s="559" t="s">
        <v>11</v>
      </c>
      <c r="F17" s="558"/>
      <c r="G17" s="559" t="s">
        <v>12</v>
      </c>
      <c r="H17" s="558"/>
      <c r="I17" s="559" t="s">
        <v>13</v>
      </c>
      <c r="J17" s="558"/>
      <c r="K17" s="559" t="s">
        <v>14</v>
      </c>
      <c r="L17" s="558"/>
      <c r="M17" s="559" t="s">
        <v>15</v>
      </c>
      <c r="N17" s="558"/>
      <c r="O17" s="533" t="s">
        <v>16</v>
      </c>
      <c r="P17" s="515"/>
      <c r="Q17" s="533" t="s">
        <v>17</v>
      </c>
      <c r="R17" s="515"/>
      <c r="S17" s="533" t="s">
        <v>18</v>
      </c>
      <c r="T17" s="515"/>
      <c r="U17" s="533" t="s">
        <v>19</v>
      </c>
      <c r="V17" s="515"/>
      <c r="W17" s="533" t="s">
        <v>20</v>
      </c>
      <c r="X17" s="515"/>
      <c r="Y17" s="533" t="s">
        <v>21</v>
      </c>
      <c r="Z17" s="515"/>
      <c r="AA17" s="533" t="s">
        <v>22</v>
      </c>
      <c r="AB17" s="515"/>
      <c r="AC17" s="533" t="s">
        <v>23</v>
      </c>
      <c r="AD17" s="515"/>
      <c r="AE17" s="533" t="s">
        <v>24</v>
      </c>
      <c r="AF17" s="515"/>
      <c r="AG17" s="533" t="s">
        <v>25</v>
      </c>
      <c r="AH17" s="515"/>
      <c r="AI17" s="533" t="s">
        <v>26</v>
      </c>
      <c r="AJ17" s="515"/>
      <c r="AK17" s="533" t="s">
        <v>27</v>
      </c>
      <c r="AL17" s="515"/>
      <c r="AM17" s="569"/>
      <c r="AN17" s="6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CG17" s="14"/>
      <c r="CH17" s="14"/>
      <c r="CI17" s="14"/>
      <c r="CJ17" s="14"/>
      <c r="CK17" s="14"/>
      <c r="CL17" s="14"/>
      <c r="CM17" s="14"/>
    </row>
    <row r="18" spans="1:91" ht="16.149999999999999" customHeight="1" x14ac:dyDescent="0.2">
      <c r="A18" s="501"/>
      <c r="B18" s="63" t="s">
        <v>32</v>
      </c>
      <c r="C18" s="64" t="s">
        <v>40</v>
      </c>
      <c r="D18" s="457" t="s">
        <v>34</v>
      </c>
      <c r="E18" s="472" t="s">
        <v>40</v>
      </c>
      <c r="F18" s="457" t="s">
        <v>34</v>
      </c>
      <c r="G18" s="472" t="s">
        <v>40</v>
      </c>
      <c r="H18" s="457" t="s">
        <v>34</v>
      </c>
      <c r="I18" s="472" t="s">
        <v>40</v>
      </c>
      <c r="J18" s="457" t="s">
        <v>34</v>
      </c>
      <c r="K18" s="472" t="s">
        <v>40</v>
      </c>
      <c r="L18" s="457" t="s">
        <v>34</v>
      </c>
      <c r="M18" s="472" t="s">
        <v>40</v>
      </c>
      <c r="N18" s="457" t="s">
        <v>34</v>
      </c>
      <c r="O18" s="472" t="s">
        <v>40</v>
      </c>
      <c r="P18" s="457" t="s">
        <v>34</v>
      </c>
      <c r="Q18" s="472" t="s">
        <v>40</v>
      </c>
      <c r="R18" s="457" t="s">
        <v>34</v>
      </c>
      <c r="S18" s="472" t="s">
        <v>40</v>
      </c>
      <c r="T18" s="457" t="s">
        <v>34</v>
      </c>
      <c r="U18" s="472" t="s">
        <v>40</v>
      </c>
      <c r="V18" s="457" t="s">
        <v>34</v>
      </c>
      <c r="W18" s="472" t="s">
        <v>40</v>
      </c>
      <c r="X18" s="457" t="s">
        <v>34</v>
      </c>
      <c r="Y18" s="472" t="s">
        <v>40</v>
      </c>
      <c r="Z18" s="457" t="s">
        <v>34</v>
      </c>
      <c r="AA18" s="472" t="s">
        <v>40</v>
      </c>
      <c r="AB18" s="457" t="s">
        <v>34</v>
      </c>
      <c r="AC18" s="472" t="s">
        <v>40</v>
      </c>
      <c r="AD18" s="457" t="s">
        <v>34</v>
      </c>
      <c r="AE18" s="472" t="s">
        <v>40</v>
      </c>
      <c r="AF18" s="457" t="s">
        <v>34</v>
      </c>
      <c r="AG18" s="472" t="s">
        <v>40</v>
      </c>
      <c r="AH18" s="457" t="s">
        <v>34</v>
      </c>
      <c r="AI18" s="472" t="s">
        <v>40</v>
      </c>
      <c r="AJ18" s="457" t="s">
        <v>34</v>
      </c>
      <c r="AK18" s="472" t="s">
        <v>40</v>
      </c>
      <c r="AL18" s="457" t="s">
        <v>34</v>
      </c>
      <c r="AM18" s="502"/>
      <c r="AN18" s="614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CG18" s="14"/>
      <c r="CH18" s="14"/>
      <c r="CI18" s="14"/>
      <c r="CJ18" s="14"/>
      <c r="CK18" s="14"/>
      <c r="CL18" s="14"/>
      <c r="CM18" s="14"/>
    </row>
    <row r="19" spans="1:91" ht="16.149999999999999" customHeight="1" x14ac:dyDescent="0.2">
      <c r="A19" s="67" t="s">
        <v>41</v>
      </c>
      <c r="B19" s="68">
        <f>SUM(C19+D19)</f>
        <v>0</v>
      </c>
      <c r="C19" s="69">
        <f t="shared" ref="C19:D22" si="1">SUM(E19+G19+I19+K19+M19+O19+Q19+S19+U19+W19+Y19+AA19+AC19+AE19+AG19+AI19+AK19)</f>
        <v>0</v>
      </c>
      <c r="D19" s="70">
        <f t="shared" si="1"/>
        <v>0</v>
      </c>
      <c r="E19" s="71"/>
      <c r="F19" s="72"/>
      <c r="G19" s="71"/>
      <c r="H19" s="72"/>
      <c r="I19" s="71"/>
      <c r="J19" s="73"/>
      <c r="K19" s="71"/>
      <c r="L19" s="73"/>
      <c r="M19" s="71"/>
      <c r="N19" s="73"/>
      <c r="O19" s="74"/>
      <c r="P19" s="73"/>
      <c r="Q19" s="74"/>
      <c r="R19" s="73"/>
      <c r="S19" s="74"/>
      <c r="T19" s="73"/>
      <c r="U19" s="74"/>
      <c r="V19" s="73"/>
      <c r="W19" s="74"/>
      <c r="X19" s="73"/>
      <c r="Y19" s="74"/>
      <c r="Z19" s="73"/>
      <c r="AA19" s="74"/>
      <c r="AB19" s="73"/>
      <c r="AC19" s="74"/>
      <c r="AD19" s="73"/>
      <c r="AE19" s="74"/>
      <c r="AF19" s="73"/>
      <c r="AG19" s="74"/>
      <c r="AH19" s="73"/>
      <c r="AI19" s="74"/>
      <c r="AJ19" s="73"/>
      <c r="AK19" s="74"/>
      <c r="AL19" s="73"/>
      <c r="AM19" s="75"/>
      <c r="AN19" s="75"/>
      <c r="AO19" s="33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CG19" s="14">
        <v>0</v>
      </c>
      <c r="CH19" s="14">
        <v>0</v>
      </c>
      <c r="CI19" s="14"/>
      <c r="CJ19" s="14"/>
      <c r="CK19" s="14"/>
      <c r="CL19" s="14"/>
      <c r="CM19" s="14"/>
    </row>
    <row r="20" spans="1:91" ht="16.149999999999999" customHeight="1" x14ac:dyDescent="0.2">
      <c r="A20" s="76" t="s">
        <v>42</v>
      </c>
      <c r="B20" s="68">
        <f>SUM(C20+D20)</f>
        <v>0</v>
      </c>
      <c r="C20" s="69">
        <f t="shared" si="1"/>
        <v>0</v>
      </c>
      <c r="D20" s="77">
        <f t="shared" si="1"/>
        <v>0</v>
      </c>
      <c r="E20" s="39"/>
      <c r="F20" s="78"/>
      <c r="G20" s="39"/>
      <c r="H20" s="78"/>
      <c r="I20" s="39"/>
      <c r="J20" s="40"/>
      <c r="K20" s="39"/>
      <c r="L20" s="40"/>
      <c r="M20" s="39"/>
      <c r="N20" s="40"/>
      <c r="O20" s="79"/>
      <c r="P20" s="40"/>
      <c r="Q20" s="79"/>
      <c r="R20" s="40"/>
      <c r="S20" s="79"/>
      <c r="T20" s="40"/>
      <c r="U20" s="79"/>
      <c r="V20" s="40"/>
      <c r="W20" s="79"/>
      <c r="X20" s="40"/>
      <c r="Y20" s="79"/>
      <c r="Z20" s="40"/>
      <c r="AA20" s="79"/>
      <c r="AB20" s="40"/>
      <c r="AC20" s="79"/>
      <c r="AD20" s="40"/>
      <c r="AE20" s="79"/>
      <c r="AF20" s="40"/>
      <c r="AG20" s="79"/>
      <c r="AH20" s="40"/>
      <c r="AI20" s="79"/>
      <c r="AJ20" s="40"/>
      <c r="AK20" s="79"/>
      <c r="AL20" s="40"/>
      <c r="AM20" s="80"/>
      <c r="AN20" s="80"/>
      <c r="AO20" s="33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CG20" s="14">
        <v>0</v>
      </c>
      <c r="CH20" s="14">
        <v>0</v>
      </c>
      <c r="CI20" s="14"/>
      <c r="CJ20" s="14"/>
      <c r="CK20" s="14"/>
      <c r="CL20" s="14"/>
      <c r="CM20" s="14"/>
    </row>
    <row r="21" spans="1:91" ht="16.149999999999999" customHeight="1" x14ac:dyDescent="0.2">
      <c r="A21" s="76" t="s">
        <v>43</v>
      </c>
      <c r="B21" s="68">
        <f>SUM(C21+D21)</f>
        <v>0</v>
      </c>
      <c r="C21" s="69">
        <f t="shared" si="1"/>
        <v>0</v>
      </c>
      <c r="D21" s="77">
        <f t="shared" si="1"/>
        <v>0</v>
      </c>
      <c r="E21" s="39"/>
      <c r="F21" s="78"/>
      <c r="G21" s="39"/>
      <c r="H21" s="78"/>
      <c r="I21" s="39"/>
      <c r="J21" s="40"/>
      <c r="K21" s="39"/>
      <c r="L21" s="40"/>
      <c r="M21" s="39"/>
      <c r="N21" s="40"/>
      <c r="O21" s="79"/>
      <c r="P21" s="40"/>
      <c r="Q21" s="79"/>
      <c r="R21" s="40"/>
      <c r="S21" s="79"/>
      <c r="T21" s="40"/>
      <c r="U21" s="79"/>
      <c r="V21" s="40"/>
      <c r="W21" s="79"/>
      <c r="X21" s="40"/>
      <c r="Y21" s="79"/>
      <c r="Z21" s="40"/>
      <c r="AA21" s="79"/>
      <c r="AB21" s="40"/>
      <c r="AC21" s="79"/>
      <c r="AD21" s="40"/>
      <c r="AE21" s="79"/>
      <c r="AF21" s="40"/>
      <c r="AG21" s="79"/>
      <c r="AH21" s="40"/>
      <c r="AI21" s="79"/>
      <c r="AJ21" s="40"/>
      <c r="AK21" s="79"/>
      <c r="AL21" s="40"/>
      <c r="AM21" s="80"/>
      <c r="AN21" s="80"/>
      <c r="AO21" s="33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CG21" s="14">
        <v>0</v>
      </c>
      <c r="CH21" s="14">
        <v>0</v>
      </c>
      <c r="CI21" s="14"/>
      <c r="CJ21" s="14"/>
      <c r="CK21" s="14"/>
      <c r="CL21" s="14"/>
      <c r="CM21" s="14"/>
    </row>
    <row r="22" spans="1:91" ht="16.149999999999999" customHeight="1" x14ac:dyDescent="0.2">
      <c r="A22" s="81" t="s">
        <v>44</v>
      </c>
      <c r="B22" s="82">
        <f>SUM(C22+D22)</f>
        <v>0</v>
      </c>
      <c r="C22" s="83">
        <f t="shared" si="1"/>
        <v>0</v>
      </c>
      <c r="D22" s="50">
        <f t="shared" si="1"/>
        <v>0</v>
      </c>
      <c r="E22" s="51"/>
      <c r="F22" s="52"/>
      <c r="G22" s="51"/>
      <c r="H22" s="52"/>
      <c r="I22" s="51"/>
      <c r="J22" s="53"/>
      <c r="K22" s="51"/>
      <c r="L22" s="53"/>
      <c r="M22" s="51"/>
      <c r="N22" s="53"/>
      <c r="O22" s="84"/>
      <c r="P22" s="53"/>
      <c r="Q22" s="84"/>
      <c r="R22" s="53"/>
      <c r="S22" s="84"/>
      <c r="T22" s="53"/>
      <c r="U22" s="84"/>
      <c r="V22" s="53"/>
      <c r="W22" s="84"/>
      <c r="X22" s="53"/>
      <c r="Y22" s="84"/>
      <c r="Z22" s="53"/>
      <c r="AA22" s="84"/>
      <c r="AB22" s="53"/>
      <c r="AC22" s="84"/>
      <c r="AD22" s="53"/>
      <c r="AE22" s="84"/>
      <c r="AF22" s="53"/>
      <c r="AG22" s="84"/>
      <c r="AH22" s="53"/>
      <c r="AI22" s="84"/>
      <c r="AJ22" s="53"/>
      <c r="AK22" s="84"/>
      <c r="AL22" s="53"/>
      <c r="AM22" s="85"/>
      <c r="AN22" s="85"/>
      <c r="AO22" s="33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CG22" s="14">
        <v>0</v>
      </c>
      <c r="CH22" s="14">
        <v>0</v>
      </c>
      <c r="CI22" s="14"/>
      <c r="CJ22" s="14"/>
      <c r="CK22" s="14"/>
      <c r="CL22" s="14"/>
      <c r="CM22" s="14"/>
    </row>
    <row r="23" spans="1:91" ht="31.9" customHeight="1" x14ac:dyDescent="0.2">
      <c r="A23" s="462" t="s">
        <v>45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12"/>
      <c r="N23" s="12"/>
      <c r="O23" s="8"/>
      <c r="P23" s="8"/>
      <c r="Q23" s="8"/>
      <c r="R23" s="8"/>
      <c r="S23" s="8"/>
      <c r="T23" s="8"/>
      <c r="U23" s="8"/>
      <c r="V23" s="8"/>
      <c r="W23" s="8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0"/>
      <c r="AN23" s="6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X23" s="2"/>
      <c r="BY23" s="2"/>
      <c r="BZ23" s="2"/>
      <c r="CG23" s="14"/>
      <c r="CH23" s="14"/>
      <c r="CI23" s="14"/>
      <c r="CJ23" s="14"/>
      <c r="CK23" s="14"/>
      <c r="CL23" s="14"/>
      <c r="CM23" s="14"/>
    </row>
    <row r="24" spans="1:91" ht="16.149999999999999" customHeight="1" x14ac:dyDescent="0.2">
      <c r="A24" s="504" t="s">
        <v>39</v>
      </c>
      <c r="B24" s="588" t="s">
        <v>5</v>
      </c>
      <c r="C24" s="591"/>
      <c r="D24" s="520"/>
      <c r="E24" s="559" t="s">
        <v>6</v>
      </c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58"/>
      <c r="AM24" s="499" t="s">
        <v>7</v>
      </c>
      <c r="AN24" s="612" t="s">
        <v>10</v>
      </c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CG24" s="14"/>
      <c r="CH24" s="14"/>
      <c r="CI24" s="14"/>
      <c r="CJ24" s="14"/>
      <c r="CK24" s="14"/>
      <c r="CL24" s="14"/>
      <c r="CM24" s="14"/>
    </row>
    <row r="25" spans="1:91" ht="16.149999999999999" customHeight="1" x14ac:dyDescent="0.2">
      <c r="A25" s="530"/>
      <c r="B25" s="590"/>
      <c r="C25" s="592"/>
      <c r="D25" s="521"/>
      <c r="E25" s="559" t="s">
        <v>11</v>
      </c>
      <c r="F25" s="558"/>
      <c r="G25" s="559" t="s">
        <v>12</v>
      </c>
      <c r="H25" s="558"/>
      <c r="I25" s="559" t="s">
        <v>13</v>
      </c>
      <c r="J25" s="558"/>
      <c r="K25" s="559" t="s">
        <v>14</v>
      </c>
      <c r="L25" s="558"/>
      <c r="M25" s="559" t="s">
        <v>15</v>
      </c>
      <c r="N25" s="558"/>
      <c r="O25" s="533" t="s">
        <v>16</v>
      </c>
      <c r="P25" s="515"/>
      <c r="Q25" s="533" t="s">
        <v>17</v>
      </c>
      <c r="R25" s="515"/>
      <c r="S25" s="533" t="s">
        <v>18</v>
      </c>
      <c r="T25" s="515"/>
      <c r="U25" s="533" t="s">
        <v>19</v>
      </c>
      <c r="V25" s="515"/>
      <c r="W25" s="533" t="s">
        <v>20</v>
      </c>
      <c r="X25" s="515"/>
      <c r="Y25" s="533" t="s">
        <v>21</v>
      </c>
      <c r="Z25" s="515"/>
      <c r="AA25" s="533" t="s">
        <v>22</v>
      </c>
      <c r="AB25" s="515"/>
      <c r="AC25" s="533" t="s">
        <v>23</v>
      </c>
      <c r="AD25" s="515"/>
      <c r="AE25" s="533" t="s">
        <v>24</v>
      </c>
      <c r="AF25" s="515"/>
      <c r="AG25" s="533" t="s">
        <v>25</v>
      </c>
      <c r="AH25" s="515"/>
      <c r="AI25" s="533" t="s">
        <v>26</v>
      </c>
      <c r="AJ25" s="515"/>
      <c r="AK25" s="533" t="s">
        <v>27</v>
      </c>
      <c r="AL25" s="515"/>
      <c r="AM25" s="569"/>
      <c r="AN25" s="6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CG25" s="14"/>
      <c r="CH25" s="14"/>
      <c r="CI25" s="14"/>
      <c r="CJ25" s="14"/>
      <c r="CK25" s="14"/>
      <c r="CL25" s="14"/>
      <c r="CM25" s="14"/>
    </row>
    <row r="26" spans="1:91" ht="16.149999999999999" customHeight="1" x14ac:dyDescent="0.2">
      <c r="A26" s="507"/>
      <c r="B26" s="63" t="s">
        <v>32</v>
      </c>
      <c r="C26" s="16" t="s">
        <v>40</v>
      </c>
      <c r="D26" s="464" t="s">
        <v>34</v>
      </c>
      <c r="E26" s="452" t="s">
        <v>40</v>
      </c>
      <c r="F26" s="454" t="s">
        <v>34</v>
      </c>
      <c r="G26" s="452" t="s">
        <v>40</v>
      </c>
      <c r="H26" s="454" t="s">
        <v>34</v>
      </c>
      <c r="I26" s="452" t="s">
        <v>40</v>
      </c>
      <c r="J26" s="454" t="s">
        <v>34</v>
      </c>
      <c r="K26" s="452" t="s">
        <v>40</v>
      </c>
      <c r="L26" s="454" t="s">
        <v>34</v>
      </c>
      <c r="M26" s="452" t="s">
        <v>40</v>
      </c>
      <c r="N26" s="454" t="s">
        <v>34</v>
      </c>
      <c r="O26" s="452" t="s">
        <v>40</v>
      </c>
      <c r="P26" s="454" t="s">
        <v>34</v>
      </c>
      <c r="Q26" s="452" t="s">
        <v>40</v>
      </c>
      <c r="R26" s="454" t="s">
        <v>34</v>
      </c>
      <c r="S26" s="452" t="s">
        <v>40</v>
      </c>
      <c r="T26" s="454" t="s">
        <v>34</v>
      </c>
      <c r="U26" s="452" t="s">
        <v>40</v>
      </c>
      <c r="V26" s="454" t="s">
        <v>34</v>
      </c>
      <c r="W26" s="452" t="s">
        <v>40</v>
      </c>
      <c r="X26" s="454" t="s">
        <v>34</v>
      </c>
      <c r="Y26" s="452" t="s">
        <v>40</v>
      </c>
      <c r="Z26" s="454" t="s">
        <v>34</v>
      </c>
      <c r="AA26" s="452" t="s">
        <v>40</v>
      </c>
      <c r="AB26" s="454" t="s">
        <v>34</v>
      </c>
      <c r="AC26" s="452" t="s">
        <v>40</v>
      </c>
      <c r="AD26" s="454" t="s">
        <v>34</v>
      </c>
      <c r="AE26" s="452" t="s">
        <v>40</v>
      </c>
      <c r="AF26" s="454" t="s">
        <v>34</v>
      </c>
      <c r="AG26" s="452" t="s">
        <v>40</v>
      </c>
      <c r="AH26" s="454" t="s">
        <v>34</v>
      </c>
      <c r="AI26" s="452" t="s">
        <v>40</v>
      </c>
      <c r="AJ26" s="454" t="s">
        <v>34</v>
      </c>
      <c r="AK26" s="452" t="s">
        <v>40</v>
      </c>
      <c r="AL26" s="454" t="s">
        <v>34</v>
      </c>
      <c r="AM26" s="502"/>
      <c r="AN26" s="614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CG26" s="14"/>
      <c r="CH26" s="14"/>
      <c r="CI26" s="14"/>
      <c r="CJ26" s="14"/>
      <c r="CK26" s="14"/>
      <c r="CL26" s="14"/>
      <c r="CM26" s="14"/>
    </row>
    <row r="27" spans="1:91" ht="16.149999999999999" customHeight="1" x14ac:dyDescent="0.2">
      <c r="A27" s="90" t="s">
        <v>41</v>
      </c>
      <c r="B27" s="91">
        <f t="shared" ref="B27:B32" si="2">SUM(C27+D27)</f>
        <v>0</v>
      </c>
      <c r="C27" s="92">
        <f t="shared" ref="C27:D32" si="3">SUM(E27+G27+I27+K27+M27+O27+Q27+S27+U27+W27+Y27+AA27+AC27+AE27+AG27+AI27+AK27)</f>
        <v>0</v>
      </c>
      <c r="D27" s="25">
        <f t="shared" si="3"/>
        <v>0</v>
      </c>
      <c r="E27" s="26"/>
      <c r="F27" s="27"/>
      <c r="G27" s="26"/>
      <c r="H27" s="27"/>
      <c r="I27" s="26"/>
      <c r="J27" s="28"/>
      <c r="K27" s="26"/>
      <c r="L27" s="28"/>
      <c r="M27" s="26"/>
      <c r="N27" s="28"/>
      <c r="O27" s="93"/>
      <c r="P27" s="28"/>
      <c r="Q27" s="93"/>
      <c r="R27" s="28"/>
      <c r="S27" s="93"/>
      <c r="T27" s="28"/>
      <c r="U27" s="93"/>
      <c r="V27" s="28"/>
      <c r="W27" s="93"/>
      <c r="X27" s="28"/>
      <c r="Y27" s="93"/>
      <c r="Z27" s="28"/>
      <c r="AA27" s="93"/>
      <c r="AB27" s="28"/>
      <c r="AC27" s="93"/>
      <c r="AD27" s="28"/>
      <c r="AE27" s="93"/>
      <c r="AF27" s="28"/>
      <c r="AG27" s="93"/>
      <c r="AH27" s="28"/>
      <c r="AI27" s="93"/>
      <c r="AJ27" s="28"/>
      <c r="AK27" s="93"/>
      <c r="AL27" s="28"/>
      <c r="AM27" s="94"/>
      <c r="AN27" s="94"/>
      <c r="AO27" s="3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CG27" s="14">
        <v>0</v>
      </c>
      <c r="CH27" s="14">
        <v>0</v>
      </c>
      <c r="CI27" s="14"/>
      <c r="CJ27" s="14"/>
      <c r="CK27" s="14"/>
      <c r="CL27" s="14"/>
      <c r="CM27" s="14"/>
    </row>
    <row r="28" spans="1:91" ht="16.149999999999999" customHeight="1" x14ac:dyDescent="0.2">
      <c r="A28" s="35" t="s">
        <v>42</v>
      </c>
      <c r="B28" s="68">
        <f t="shared" si="2"/>
        <v>0</v>
      </c>
      <c r="C28" s="69">
        <f t="shared" si="3"/>
        <v>0</v>
      </c>
      <c r="D28" s="77">
        <f t="shared" si="3"/>
        <v>0</v>
      </c>
      <c r="E28" s="39"/>
      <c r="F28" s="78"/>
      <c r="G28" s="39"/>
      <c r="H28" s="78"/>
      <c r="I28" s="39"/>
      <c r="J28" s="40"/>
      <c r="K28" s="39"/>
      <c r="L28" s="40"/>
      <c r="M28" s="39"/>
      <c r="N28" s="40"/>
      <c r="O28" s="79"/>
      <c r="P28" s="40"/>
      <c r="Q28" s="79"/>
      <c r="R28" s="40"/>
      <c r="S28" s="79"/>
      <c r="T28" s="40"/>
      <c r="U28" s="79"/>
      <c r="V28" s="40"/>
      <c r="W28" s="79"/>
      <c r="X28" s="40"/>
      <c r="Y28" s="79"/>
      <c r="Z28" s="40"/>
      <c r="AA28" s="79"/>
      <c r="AB28" s="40"/>
      <c r="AC28" s="79"/>
      <c r="AD28" s="40"/>
      <c r="AE28" s="79"/>
      <c r="AF28" s="40"/>
      <c r="AG28" s="79"/>
      <c r="AH28" s="40"/>
      <c r="AI28" s="79"/>
      <c r="AJ28" s="40"/>
      <c r="AK28" s="79"/>
      <c r="AL28" s="40"/>
      <c r="AM28" s="80"/>
      <c r="AN28" s="80"/>
      <c r="AO28" s="33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CG28" s="14">
        <v>0</v>
      </c>
      <c r="CH28" s="14">
        <v>0</v>
      </c>
      <c r="CI28" s="14"/>
      <c r="CJ28" s="14"/>
      <c r="CK28" s="14"/>
      <c r="CL28" s="14"/>
      <c r="CM28" s="14"/>
    </row>
    <row r="29" spans="1:91" ht="16.149999999999999" customHeight="1" x14ac:dyDescent="0.2">
      <c r="A29" s="35" t="s">
        <v>43</v>
      </c>
      <c r="B29" s="68">
        <f t="shared" si="2"/>
        <v>0</v>
      </c>
      <c r="C29" s="69">
        <f t="shared" si="3"/>
        <v>0</v>
      </c>
      <c r="D29" s="77">
        <f t="shared" si="3"/>
        <v>0</v>
      </c>
      <c r="E29" s="39"/>
      <c r="F29" s="78"/>
      <c r="G29" s="39"/>
      <c r="H29" s="78"/>
      <c r="I29" s="39"/>
      <c r="J29" s="40"/>
      <c r="K29" s="39"/>
      <c r="L29" s="40"/>
      <c r="M29" s="39"/>
      <c r="N29" s="40"/>
      <c r="O29" s="79"/>
      <c r="P29" s="40"/>
      <c r="Q29" s="79"/>
      <c r="R29" s="40"/>
      <c r="S29" s="79"/>
      <c r="T29" s="40"/>
      <c r="U29" s="79"/>
      <c r="V29" s="40"/>
      <c r="W29" s="79"/>
      <c r="X29" s="40"/>
      <c r="Y29" s="79"/>
      <c r="Z29" s="40"/>
      <c r="AA29" s="79"/>
      <c r="AB29" s="40"/>
      <c r="AC29" s="79"/>
      <c r="AD29" s="40"/>
      <c r="AE29" s="79"/>
      <c r="AF29" s="40"/>
      <c r="AG29" s="79"/>
      <c r="AH29" s="40"/>
      <c r="AI29" s="79"/>
      <c r="AJ29" s="40"/>
      <c r="AK29" s="79"/>
      <c r="AL29" s="40"/>
      <c r="AM29" s="80"/>
      <c r="AN29" s="80"/>
      <c r="AO29" s="33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CG29" s="14">
        <v>0</v>
      </c>
      <c r="CH29" s="14">
        <v>0</v>
      </c>
      <c r="CI29" s="14"/>
      <c r="CJ29" s="14"/>
      <c r="CK29" s="14"/>
      <c r="CL29" s="14"/>
      <c r="CM29" s="14"/>
    </row>
    <row r="30" spans="1:91" ht="16.149999999999999" customHeight="1" x14ac:dyDescent="0.2">
      <c r="A30" s="35" t="s">
        <v>46</v>
      </c>
      <c r="B30" s="68">
        <f t="shared" si="2"/>
        <v>0</v>
      </c>
      <c r="C30" s="69">
        <f t="shared" si="3"/>
        <v>0</v>
      </c>
      <c r="D30" s="77">
        <f t="shared" si="3"/>
        <v>0</v>
      </c>
      <c r="E30" s="39"/>
      <c r="F30" s="78"/>
      <c r="G30" s="39"/>
      <c r="H30" s="78"/>
      <c r="I30" s="39"/>
      <c r="J30" s="40"/>
      <c r="K30" s="39"/>
      <c r="L30" s="40"/>
      <c r="M30" s="39"/>
      <c r="N30" s="40"/>
      <c r="O30" s="79"/>
      <c r="P30" s="40"/>
      <c r="Q30" s="79"/>
      <c r="R30" s="40"/>
      <c r="S30" s="79"/>
      <c r="T30" s="40"/>
      <c r="U30" s="79"/>
      <c r="V30" s="40"/>
      <c r="W30" s="79"/>
      <c r="X30" s="40"/>
      <c r="Y30" s="79"/>
      <c r="Z30" s="40"/>
      <c r="AA30" s="79"/>
      <c r="AB30" s="40"/>
      <c r="AC30" s="79"/>
      <c r="AD30" s="40"/>
      <c r="AE30" s="79"/>
      <c r="AF30" s="40"/>
      <c r="AG30" s="79"/>
      <c r="AH30" s="40"/>
      <c r="AI30" s="79"/>
      <c r="AJ30" s="40"/>
      <c r="AK30" s="79"/>
      <c r="AL30" s="40"/>
      <c r="AM30" s="80"/>
      <c r="AN30" s="80"/>
      <c r="AO30" s="33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CG30" s="14">
        <v>0</v>
      </c>
      <c r="CH30" s="14">
        <v>0</v>
      </c>
      <c r="CI30" s="14"/>
      <c r="CJ30" s="14"/>
      <c r="CK30" s="14"/>
      <c r="CL30" s="14"/>
      <c r="CM30" s="14"/>
    </row>
    <row r="31" spans="1:91" ht="16.149999999999999" customHeight="1" x14ac:dyDescent="0.2">
      <c r="A31" s="35" t="s">
        <v>47</v>
      </c>
      <c r="B31" s="68">
        <f t="shared" si="2"/>
        <v>0</v>
      </c>
      <c r="C31" s="69">
        <f t="shared" si="3"/>
        <v>0</v>
      </c>
      <c r="D31" s="77">
        <f t="shared" si="3"/>
        <v>0</v>
      </c>
      <c r="E31" s="39"/>
      <c r="F31" s="78"/>
      <c r="G31" s="39"/>
      <c r="H31" s="78"/>
      <c r="I31" s="39"/>
      <c r="J31" s="40"/>
      <c r="K31" s="39"/>
      <c r="L31" s="40"/>
      <c r="M31" s="39"/>
      <c r="N31" s="40"/>
      <c r="O31" s="79"/>
      <c r="P31" s="40"/>
      <c r="Q31" s="79"/>
      <c r="R31" s="40"/>
      <c r="S31" s="79"/>
      <c r="T31" s="40"/>
      <c r="U31" s="79"/>
      <c r="V31" s="40"/>
      <c r="W31" s="79"/>
      <c r="X31" s="40"/>
      <c r="Y31" s="79"/>
      <c r="Z31" s="40"/>
      <c r="AA31" s="79"/>
      <c r="AB31" s="40"/>
      <c r="AC31" s="79"/>
      <c r="AD31" s="40"/>
      <c r="AE31" s="79"/>
      <c r="AF31" s="40"/>
      <c r="AG31" s="79"/>
      <c r="AH31" s="40"/>
      <c r="AI31" s="79"/>
      <c r="AJ31" s="40"/>
      <c r="AK31" s="79"/>
      <c r="AL31" s="40"/>
      <c r="AM31" s="80"/>
      <c r="AN31" s="80"/>
      <c r="AO31" s="33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CG31" s="14">
        <v>0</v>
      </c>
      <c r="CH31" s="14">
        <v>0</v>
      </c>
      <c r="CI31" s="14"/>
      <c r="CJ31" s="14"/>
      <c r="CK31" s="14"/>
      <c r="CL31" s="14"/>
      <c r="CM31" s="14"/>
    </row>
    <row r="32" spans="1:91" ht="16.149999999999999" customHeight="1" x14ac:dyDescent="0.2">
      <c r="A32" s="95" t="s">
        <v>48</v>
      </c>
      <c r="B32" s="82">
        <f t="shared" si="2"/>
        <v>0</v>
      </c>
      <c r="C32" s="83">
        <f t="shared" si="3"/>
        <v>0</v>
      </c>
      <c r="D32" s="50">
        <f t="shared" si="3"/>
        <v>0</v>
      </c>
      <c r="E32" s="51"/>
      <c r="F32" s="52"/>
      <c r="G32" s="51"/>
      <c r="H32" s="52"/>
      <c r="I32" s="51"/>
      <c r="J32" s="53"/>
      <c r="K32" s="51"/>
      <c r="L32" s="53"/>
      <c r="M32" s="51"/>
      <c r="N32" s="53"/>
      <c r="O32" s="84"/>
      <c r="P32" s="53"/>
      <c r="Q32" s="84"/>
      <c r="R32" s="53"/>
      <c r="S32" s="84"/>
      <c r="T32" s="53"/>
      <c r="U32" s="84"/>
      <c r="V32" s="53"/>
      <c r="W32" s="84"/>
      <c r="X32" s="53"/>
      <c r="Y32" s="84"/>
      <c r="Z32" s="53"/>
      <c r="AA32" s="84"/>
      <c r="AB32" s="53"/>
      <c r="AC32" s="84"/>
      <c r="AD32" s="53"/>
      <c r="AE32" s="84"/>
      <c r="AF32" s="53"/>
      <c r="AG32" s="84"/>
      <c r="AH32" s="53"/>
      <c r="AI32" s="84"/>
      <c r="AJ32" s="53"/>
      <c r="AK32" s="84"/>
      <c r="AL32" s="53"/>
      <c r="AM32" s="85"/>
      <c r="AN32" s="85"/>
      <c r="AO32" s="33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CG32" s="14">
        <v>0</v>
      </c>
      <c r="CH32" s="14">
        <v>0</v>
      </c>
      <c r="CI32" s="14"/>
      <c r="CJ32" s="14"/>
      <c r="CK32" s="14"/>
      <c r="CL32" s="14"/>
      <c r="CM32" s="14"/>
    </row>
    <row r="33" spans="1:91" ht="31.9" customHeight="1" x14ac:dyDescent="0.2">
      <c r="A33" s="462" t="s">
        <v>49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12"/>
      <c r="N33" s="12"/>
      <c r="O33" s="8"/>
      <c r="P33" s="8"/>
      <c r="Q33" s="8"/>
      <c r="R33" s="8"/>
      <c r="S33" s="8"/>
      <c r="T33" s="8"/>
      <c r="U33" s="8"/>
      <c r="V33" s="8"/>
      <c r="W33" s="8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X33" s="2"/>
      <c r="BY33" s="2"/>
      <c r="BZ33" s="2"/>
      <c r="CG33" s="14"/>
      <c r="CH33" s="14"/>
      <c r="CI33" s="14"/>
      <c r="CJ33" s="14"/>
      <c r="CK33" s="14"/>
      <c r="CL33" s="14"/>
      <c r="CM33" s="14"/>
    </row>
    <row r="34" spans="1:91" ht="16.149999999999999" customHeight="1" x14ac:dyDescent="0.2">
      <c r="A34" s="504" t="s">
        <v>39</v>
      </c>
      <c r="B34" s="588" t="s">
        <v>5</v>
      </c>
      <c r="C34" s="591"/>
      <c r="D34" s="520"/>
      <c r="E34" s="559" t="s">
        <v>6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58"/>
      <c r="AM34" s="499" t="s">
        <v>7</v>
      </c>
      <c r="AN34" s="612" t="s">
        <v>10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CG34" s="14"/>
      <c r="CH34" s="14"/>
      <c r="CI34" s="14"/>
      <c r="CJ34" s="14"/>
      <c r="CK34" s="14"/>
      <c r="CL34" s="14"/>
      <c r="CM34" s="14"/>
    </row>
    <row r="35" spans="1:91" ht="16.149999999999999" customHeight="1" x14ac:dyDescent="0.2">
      <c r="A35" s="530"/>
      <c r="B35" s="590"/>
      <c r="C35" s="592"/>
      <c r="D35" s="521"/>
      <c r="E35" s="559" t="s">
        <v>11</v>
      </c>
      <c r="F35" s="558"/>
      <c r="G35" s="559" t="s">
        <v>12</v>
      </c>
      <c r="H35" s="558"/>
      <c r="I35" s="559" t="s">
        <v>13</v>
      </c>
      <c r="J35" s="558"/>
      <c r="K35" s="559" t="s">
        <v>14</v>
      </c>
      <c r="L35" s="558"/>
      <c r="M35" s="559" t="s">
        <v>15</v>
      </c>
      <c r="N35" s="558"/>
      <c r="O35" s="533" t="s">
        <v>16</v>
      </c>
      <c r="P35" s="515"/>
      <c r="Q35" s="533" t="s">
        <v>17</v>
      </c>
      <c r="R35" s="515"/>
      <c r="S35" s="533" t="s">
        <v>18</v>
      </c>
      <c r="T35" s="515"/>
      <c r="U35" s="533" t="s">
        <v>19</v>
      </c>
      <c r="V35" s="515"/>
      <c r="W35" s="533" t="s">
        <v>20</v>
      </c>
      <c r="X35" s="515"/>
      <c r="Y35" s="533" t="s">
        <v>21</v>
      </c>
      <c r="Z35" s="515"/>
      <c r="AA35" s="533" t="s">
        <v>22</v>
      </c>
      <c r="AB35" s="515"/>
      <c r="AC35" s="533" t="s">
        <v>23</v>
      </c>
      <c r="AD35" s="515"/>
      <c r="AE35" s="533" t="s">
        <v>24</v>
      </c>
      <c r="AF35" s="515"/>
      <c r="AG35" s="533" t="s">
        <v>25</v>
      </c>
      <c r="AH35" s="515"/>
      <c r="AI35" s="533" t="s">
        <v>26</v>
      </c>
      <c r="AJ35" s="515"/>
      <c r="AK35" s="533" t="s">
        <v>27</v>
      </c>
      <c r="AL35" s="515"/>
      <c r="AM35" s="569"/>
      <c r="AN35" s="6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CG35" s="14"/>
      <c r="CH35" s="14"/>
      <c r="CI35" s="14"/>
      <c r="CJ35" s="14"/>
      <c r="CK35" s="14"/>
      <c r="CL35" s="14"/>
      <c r="CM35" s="14"/>
    </row>
    <row r="36" spans="1:91" ht="16.149999999999999" customHeight="1" x14ac:dyDescent="0.2">
      <c r="A36" s="507"/>
      <c r="B36" s="63" t="s">
        <v>32</v>
      </c>
      <c r="C36" s="16" t="s">
        <v>40</v>
      </c>
      <c r="D36" s="464" t="s">
        <v>34</v>
      </c>
      <c r="E36" s="455" t="s">
        <v>40</v>
      </c>
      <c r="F36" s="457" t="s">
        <v>34</v>
      </c>
      <c r="G36" s="455" t="s">
        <v>40</v>
      </c>
      <c r="H36" s="457" t="s">
        <v>34</v>
      </c>
      <c r="I36" s="455" t="s">
        <v>40</v>
      </c>
      <c r="J36" s="457" t="s">
        <v>34</v>
      </c>
      <c r="K36" s="455" t="s">
        <v>40</v>
      </c>
      <c r="L36" s="457" t="s">
        <v>34</v>
      </c>
      <c r="M36" s="455" t="s">
        <v>40</v>
      </c>
      <c r="N36" s="457" t="s">
        <v>34</v>
      </c>
      <c r="O36" s="455" t="s">
        <v>40</v>
      </c>
      <c r="P36" s="457" t="s">
        <v>34</v>
      </c>
      <c r="Q36" s="455" t="s">
        <v>40</v>
      </c>
      <c r="R36" s="457" t="s">
        <v>34</v>
      </c>
      <c r="S36" s="455" t="s">
        <v>40</v>
      </c>
      <c r="T36" s="457" t="s">
        <v>34</v>
      </c>
      <c r="U36" s="455" t="s">
        <v>40</v>
      </c>
      <c r="V36" s="457" t="s">
        <v>34</v>
      </c>
      <c r="W36" s="455" t="s">
        <v>40</v>
      </c>
      <c r="X36" s="457" t="s">
        <v>34</v>
      </c>
      <c r="Y36" s="455" t="s">
        <v>40</v>
      </c>
      <c r="Z36" s="457" t="s">
        <v>34</v>
      </c>
      <c r="AA36" s="455" t="s">
        <v>40</v>
      </c>
      <c r="AB36" s="457" t="s">
        <v>34</v>
      </c>
      <c r="AC36" s="455" t="s">
        <v>40</v>
      </c>
      <c r="AD36" s="457" t="s">
        <v>34</v>
      </c>
      <c r="AE36" s="455" t="s">
        <v>40</v>
      </c>
      <c r="AF36" s="457" t="s">
        <v>34</v>
      </c>
      <c r="AG36" s="455" t="s">
        <v>40</v>
      </c>
      <c r="AH36" s="457" t="s">
        <v>34</v>
      </c>
      <c r="AI36" s="455" t="s">
        <v>40</v>
      </c>
      <c r="AJ36" s="457" t="s">
        <v>34</v>
      </c>
      <c r="AK36" s="455" t="s">
        <v>40</v>
      </c>
      <c r="AL36" s="457" t="s">
        <v>34</v>
      </c>
      <c r="AM36" s="502"/>
      <c r="AN36" s="614"/>
      <c r="AO36" s="97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CG36" s="14"/>
      <c r="CH36" s="14"/>
      <c r="CI36" s="14"/>
      <c r="CJ36" s="14"/>
      <c r="CK36" s="14"/>
      <c r="CL36" s="14"/>
      <c r="CM36" s="14"/>
    </row>
    <row r="37" spans="1:91" ht="16.149999999999999" customHeight="1" x14ac:dyDescent="0.2">
      <c r="A37" s="90" t="s">
        <v>41</v>
      </c>
      <c r="B37" s="91">
        <f t="shared" ref="B37:B42" si="4">SUM(C37+D37)</f>
        <v>0</v>
      </c>
      <c r="C37" s="92">
        <f t="shared" ref="C37:D42" si="5">SUM(E37+G37+I37+K37+M37+O37+Q37+S37+U37+W37+Y37+AA37+AC37+AE37+AG37+AI37+AK37)</f>
        <v>0</v>
      </c>
      <c r="D37" s="25">
        <f t="shared" si="5"/>
        <v>0</v>
      </c>
      <c r="E37" s="71"/>
      <c r="F37" s="72"/>
      <c r="G37" s="71"/>
      <c r="H37" s="72"/>
      <c r="I37" s="71"/>
      <c r="J37" s="73"/>
      <c r="K37" s="71"/>
      <c r="L37" s="73"/>
      <c r="M37" s="71"/>
      <c r="N37" s="73"/>
      <c r="O37" s="74"/>
      <c r="P37" s="73"/>
      <c r="Q37" s="74"/>
      <c r="R37" s="73"/>
      <c r="S37" s="74"/>
      <c r="T37" s="73"/>
      <c r="U37" s="74"/>
      <c r="V37" s="73"/>
      <c r="W37" s="74"/>
      <c r="X37" s="73"/>
      <c r="Y37" s="74"/>
      <c r="Z37" s="73"/>
      <c r="AA37" s="74"/>
      <c r="AB37" s="73"/>
      <c r="AC37" s="74"/>
      <c r="AD37" s="73"/>
      <c r="AE37" s="74"/>
      <c r="AF37" s="73"/>
      <c r="AG37" s="74"/>
      <c r="AH37" s="73"/>
      <c r="AI37" s="74"/>
      <c r="AJ37" s="73"/>
      <c r="AK37" s="74"/>
      <c r="AL37" s="73"/>
      <c r="AM37" s="80"/>
      <c r="AN37" s="94"/>
      <c r="AO37" s="33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CG37" s="14">
        <v>0</v>
      </c>
      <c r="CH37" s="14">
        <v>0</v>
      </c>
      <c r="CI37" s="14"/>
      <c r="CJ37" s="14"/>
      <c r="CK37" s="14"/>
      <c r="CL37" s="14"/>
      <c r="CM37" s="14"/>
    </row>
    <row r="38" spans="1:91" ht="16.149999999999999" customHeight="1" x14ac:dyDescent="0.2">
      <c r="A38" s="35" t="s">
        <v>42</v>
      </c>
      <c r="B38" s="68">
        <f t="shared" si="4"/>
        <v>0</v>
      </c>
      <c r="C38" s="69">
        <f t="shared" si="5"/>
        <v>0</v>
      </c>
      <c r="D38" s="77">
        <f t="shared" si="5"/>
        <v>0</v>
      </c>
      <c r="E38" s="39"/>
      <c r="F38" s="78"/>
      <c r="G38" s="39"/>
      <c r="H38" s="78"/>
      <c r="I38" s="39"/>
      <c r="J38" s="40"/>
      <c r="K38" s="39"/>
      <c r="L38" s="40"/>
      <c r="M38" s="39"/>
      <c r="N38" s="40"/>
      <c r="O38" s="79"/>
      <c r="P38" s="40"/>
      <c r="Q38" s="79"/>
      <c r="R38" s="40"/>
      <c r="S38" s="79"/>
      <c r="T38" s="40"/>
      <c r="U38" s="79"/>
      <c r="V38" s="40"/>
      <c r="W38" s="79"/>
      <c r="X38" s="40"/>
      <c r="Y38" s="79"/>
      <c r="Z38" s="40"/>
      <c r="AA38" s="79"/>
      <c r="AB38" s="40"/>
      <c r="AC38" s="79"/>
      <c r="AD38" s="40"/>
      <c r="AE38" s="79"/>
      <c r="AF38" s="40"/>
      <c r="AG38" s="79"/>
      <c r="AH38" s="40"/>
      <c r="AI38" s="79"/>
      <c r="AJ38" s="40"/>
      <c r="AK38" s="79"/>
      <c r="AL38" s="40"/>
      <c r="AM38" s="80"/>
      <c r="AN38" s="80"/>
      <c r="AO38" s="33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CG38" s="14">
        <v>0</v>
      </c>
      <c r="CH38" s="14">
        <v>0</v>
      </c>
      <c r="CI38" s="14"/>
      <c r="CJ38" s="14"/>
      <c r="CK38" s="14"/>
      <c r="CL38" s="14"/>
      <c r="CM38" s="14"/>
    </row>
    <row r="39" spans="1:91" ht="16.149999999999999" customHeight="1" x14ac:dyDescent="0.2">
      <c r="A39" s="35" t="s">
        <v>43</v>
      </c>
      <c r="B39" s="68">
        <f t="shared" si="4"/>
        <v>0</v>
      </c>
      <c r="C39" s="69">
        <f t="shared" si="5"/>
        <v>0</v>
      </c>
      <c r="D39" s="77">
        <f t="shared" si="5"/>
        <v>0</v>
      </c>
      <c r="E39" s="39"/>
      <c r="F39" s="78"/>
      <c r="G39" s="39"/>
      <c r="H39" s="78"/>
      <c r="I39" s="39"/>
      <c r="J39" s="40"/>
      <c r="K39" s="39"/>
      <c r="L39" s="40"/>
      <c r="M39" s="39"/>
      <c r="N39" s="40"/>
      <c r="O39" s="79"/>
      <c r="P39" s="40"/>
      <c r="Q39" s="79"/>
      <c r="R39" s="40"/>
      <c r="S39" s="79"/>
      <c r="T39" s="40"/>
      <c r="U39" s="79"/>
      <c r="V39" s="40"/>
      <c r="W39" s="79"/>
      <c r="X39" s="40"/>
      <c r="Y39" s="79"/>
      <c r="Z39" s="40"/>
      <c r="AA39" s="79"/>
      <c r="AB39" s="40"/>
      <c r="AC39" s="79"/>
      <c r="AD39" s="40"/>
      <c r="AE39" s="79"/>
      <c r="AF39" s="40"/>
      <c r="AG39" s="79"/>
      <c r="AH39" s="40"/>
      <c r="AI39" s="79"/>
      <c r="AJ39" s="40"/>
      <c r="AK39" s="79"/>
      <c r="AL39" s="40"/>
      <c r="AM39" s="80"/>
      <c r="AN39" s="80"/>
      <c r="AO39" s="33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CG39" s="14">
        <v>0</v>
      </c>
      <c r="CH39" s="14">
        <v>0</v>
      </c>
      <c r="CI39" s="14"/>
      <c r="CJ39" s="14"/>
      <c r="CK39" s="14"/>
      <c r="CL39" s="14"/>
      <c r="CM39" s="14"/>
    </row>
    <row r="40" spans="1:91" ht="16.149999999999999" customHeight="1" x14ac:dyDescent="0.2">
      <c r="A40" s="35" t="s">
        <v>46</v>
      </c>
      <c r="B40" s="68">
        <f t="shared" si="4"/>
        <v>0</v>
      </c>
      <c r="C40" s="69">
        <f t="shared" si="5"/>
        <v>0</v>
      </c>
      <c r="D40" s="77">
        <f t="shared" si="5"/>
        <v>0</v>
      </c>
      <c r="E40" s="39"/>
      <c r="F40" s="78"/>
      <c r="G40" s="39"/>
      <c r="H40" s="78"/>
      <c r="I40" s="39"/>
      <c r="J40" s="40"/>
      <c r="K40" s="39"/>
      <c r="L40" s="40"/>
      <c r="M40" s="39"/>
      <c r="N40" s="40"/>
      <c r="O40" s="79"/>
      <c r="P40" s="40"/>
      <c r="Q40" s="79"/>
      <c r="R40" s="40"/>
      <c r="S40" s="79"/>
      <c r="T40" s="40"/>
      <c r="U40" s="79"/>
      <c r="V40" s="40"/>
      <c r="W40" s="79"/>
      <c r="X40" s="40"/>
      <c r="Y40" s="79"/>
      <c r="Z40" s="40"/>
      <c r="AA40" s="79"/>
      <c r="AB40" s="40"/>
      <c r="AC40" s="79"/>
      <c r="AD40" s="40"/>
      <c r="AE40" s="79"/>
      <c r="AF40" s="40"/>
      <c r="AG40" s="79"/>
      <c r="AH40" s="40"/>
      <c r="AI40" s="79"/>
      <c r="AJ40" s="40"/>
      <c r="AK40" s="79"/>
      <c r="AL40" s="40"/>
      <c r="AM40" s="80"/>
      <c r="AN40" s="80"/>
      <c r="AO40" s="33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CG40" s="14">
        <v>0</v>
      </c>
      <c r="CH40" s="14">
        <v>0</v>
      </c>
      <c r="CI40" s="14"/>
      <c r="CJ40" s="14"/>
      <c r="CK40" s="14"/>
      <c r="CL40" s="14"/>
      <c r="CM40" s="14"/>
    </row>
    <row r="41" spans="1:91" ht="16.149999999999999" customHeight="1" x14ac:dyDescent="0.2">
      <c r="A41" s="35" t="s">
        <v>47</v>
      </c>
      <c r="B41" s="68">
        <f t="shared" si="4"/>
        <v>0</v>
      </c>
      <c r="C41" s="69">
        <f t="shared" si="5"/>
        <v>0</v>
      </c>
      <c r="D41" s="77">
        <f t="shared" si="5"/>
        <v>0</v>
      </c>
      <c r="E41" s="39"/>
      <c r="F41" s="78"/>
      <c r="G41" s="39"/>
      <c r="H41" s="78"/>
      <c r="I41" s="39"/>
      <c r="J41" s="40"/>
      <c r="K41" s="39"/>
      <c r="L41" s="40"/>
      <c r="M41" s="39"/>
      <c r="N41" s="40"/>
      <c r="O41" s="79"/>
      <c r="P41" s="40"/>
      <c r="Q41" s="79"/>
      <c r="R41" s="40"/>
      <c r="S41" s="79"/>
      <c r="T41" s="40"/>
      <c r="U41" s="79"/>
      <c r="V41" s="40"/>
      <c r="W41" s="79"/>
      <c r="X41" s="40"/>
      <c r="Y41" s="79"/>
      <c r="Z41" s="40"/>
      <c r="AA41" s="79"/>
      <c r="AB41" s="40"/>
      <c r="AC41" s="79"/>
      <c r="AD41" s="40"/>
      <c r="AE41" s="79"/>
      <c r="AF41" s="40"/>
      <c r="AG41" s="79"/>
      <c r="AH41" s="40"/>
      <c r="AI41" s="79"/>
      <c r="AJ41" s="40"/>
      <c r="AK41" s="79"/>
      <c r="AL41" s="40"/>
      <c r="AM41" s="80"/>
      <c r="AN41" s="80"/>
      <c r="AO41" s="33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CG41" s="14">
        <v>0</v>
      </c>
      <c r="CH41" s="14">
        <v>0</v>
      </c>
      <c r="CI41" s="14"/>
      <c r="CJ41" s="14"/>
      <c r="CK41" s="14"/>
      <c r="CL41" s="14"/>
      <c r="CM41" s="14"/>
    </row>
    <row r="42" spans="1:91" ht="16.149999999999999" customHeight="1" x14ac:dyDescent="0.2">
      <c r="A42" s="95" t="s">
        <v>48</v>
      </c>
      <c r="B42" s="82">
        <f t="shared" si="4"/>
        <v>0</v>
      </c>
      <c r="C42" s="83">
        <f t="shared" si="5"/>
        <v>0</v>
      </c>
      <c r="D42" s="50">
        <f t="shared" si="5"/>
        <v>0</v>
      </c>
      <c r="E42" s="51"/>
      <c r="F42" s="52"/>
      <c r="G42" s="51"/>
      <c r="H42" s="52"/>
      <c r="I42" s="51"/>
      <c r="J42" s="53"/>
      <c r="K42" s="51"/>
      <c r="L42" s="53"/>
      <c r="M42" s="51"/>
      <c r="N42" s="53"/>
      <c r="O42" s="84"/>
      <c r="P42" s="53"/>
      <c r="Q42" s="84"/>
      <c r="R42" s="53"/>
      <c r="S42" s="84"/>
      <c r="T42" s="53"/>
      <c r="U42" s="84"/>
      <c r="V42" s="53"/>
      <c r="W42" s="84"/>
      <c r="X42" s="53"/>
      <c r="Y42" s="84"/>
      <c r="Z42" s="53"/>
      <c r="AA42" s="84"/>
      <c r="AB42" s="53"/>
      <c r="AC42" s="84"/>
      <c r="AD42" s="53"/>
      <c r="AE42" s="84"/>
      <c r="AF42" s="53"/>
      <c r="AG42" s="84"/>
      <c r="AH42" s="53"/>
      <c r="AI42" s="84"/>
      <c r="AJ42" s="53"/>
      <c r="AK42" s="84"/>
      <c r="AL42" s="53"/>
      <c r="AM42" s="85"/>
      <c r="AN42" s="85"/>
      <c r="AO42" s="33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CG42" s="14">
        <v>0</v>
      </c>
      <c r="CH42" s="14">
        <v>0</v>
      </c>
      <c r="CI42" s="14"/>
      <c r="CJ42" s="14"/>
      <c r="CK42" s="14"/>
      <c r="CL42" s="14"/>
      <c r="CM42" s="14"/>
    </row>
    <row r="43" spans="1:91" ht="31.9" customHeight="1" x14ac:dyDescent="0.2">
      <c r="A43" s="462" t="s">
        <v>50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12"/>
      <c r="N43" s="12"/>
      <c r="O43" s="8"/>
      <c r="P43" s="8"/>
      <c r="Q43" s="8"/>
      <c r="R43" s="8"/>
      <c r="S43" s="8"/>
      <c r="T43" s="8"/>
      <c r="U43" s="8"/>
      <c r="V43" s="8"/>
      <c r="W43" s="8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0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X43" s="2"/>
      <c r="BY43" s="2"/>
      <c r="BZ43" s="2"/>
      <c r="CG43" s="14"/>
      <c r="CH43" s="14"/>
      <c r="CI43" s="14"/>
      <c r="CJ43" s="14"/>
      <c r="CK43" s="14"/>
      <c r="CL43" s="14"/>
      <c r="CM43" s="14"/>
    </row>
    <row r="44" spans="1:91" ht="16.149999999999999" customHeight="1" x14ac:dyDescent="0.2">
      <c r="A44" s="504" t="s">
        <v>39</v>
      </c>
      <c r="B44" s="588" t="s">
        <v>5</v>
      </c>
      <c r="C44" s="591"/>
      <c r="D44" s="520"/>
      <c r="E44" s="559" t="s">
        <v>6</v>
      </c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58"/>
      <c r="AM44" s="499" t="s">
        <v>7</v>
      </c>
      <c r="AN44" s="612" t="s">
        <v>10</v>
      </c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CG44" s="14"/>
      <c r="CH44" s="14"/>
      <c r="CI44" s="14"/>
      <c r="CJ44" s="14"/>
      <c r="CK44" s="14"/>
      <c r="CL44" s="14"/>
      <c r="CM44" s="14"/>
    </row>
    <row r="45" spans="1:91" ht="16.149999999999999" customHeight="1" x14ac:dyDescent="0.2">
      <c r="A45" s="530"/>
      <c r="B45" s="590"/>
      <c r="C45" s="592"/>
      <c r="D45" s="521"/>
      <c r="E45" s="559" t="s">
        <v>11</v>
      </c>
      <c r="F45" s="558"/>
      <c r="G45" s="559" t="s">
        <v>12</v>
      </c>
      <c r="H45" s="558"/>
      <c r="I45" s="559" t="s">
        <v>13</v>
      </c>
      <c r="J45" s="558"/>
      <c r="K45" s="559" t="s">
        <v>14</v>
      </c>
      <c r="L45" s="558"/>
      <c r="M45" s="559" t="s">
        <v>15</v>
      </c>
      <c r="N45" s="558"/>
      <c r="O45" s="533" t="s">
        <v>16</v>
      </c>
      <c r="P45" s="515"/>
      <c r="Q45" s="533" t="s">
        <v>17</v>
      </c>
      <c r="R45" s="515"/>
      <c r="S45" s="533" t="s">
        <v>18</v>
      </c>
      <c r="T45" s="515"/>
      <c r="U45" s="533" t="s">
        <v>19</v>
      </c>
      <c r="V45" s="515"/>
      <c r="W45" s="533" t="s">
        <v>20</v>
      </c>
      <c r="X45" s="515"/>
      <c r="Y45" s="533" t="s">
        <v>21</v>
      </c>
      <c r="Z45" s="515"/>
      <c r="AA45" s="533" t="s">
        <v>22</v>
      </c>
      <c r="AB45" s="515"/>
      <c r="AC45" s="533" t="s">
        <v>23</v>
      </c>
      <c r="AD45" s="515"/>
      <c r="AE45" s="533" t="s">
        <v>24</v>
      </c>
      <c r="AF45" s="515"/>
      <c r="AG45" s="533" t="s">
        <v>25</v>
      </c>
      <c r="AH45" s="515"/>
      <c r="AI45" s="533" t="s">
        <v>26</v>
      </c>
      <c r="AJ45" s="515"/>
      <c r="AK45" s="533" t="s">
        <v>27</v>
      </c>
      <c r="AL45" s="515"/>
      <c r="AM45" s="569"/>
      <c r="AN45" s="6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CG45" s="14"/>
      <c r="CH45" s="14"/>
      <c r="CI45" s="14"/>
      <c r="CJ45" s="14"/>
      <c r="CK45" s="14"/>
      <c r="CL45" s="14"/>
      <c r="CM45" s="14"/>
    </row>
    <row r="46" spans="1:91" ht="16.149999999999999" customHeight="1" x14ac:dyDescent="0.2">
      <c r="A46" s="507"/>
      <c r="B46" s="63" t="s">
        <v>32</v>
      </c>
      <c r="C46" s="16" t="s">
        <v>40</v>
      </c>
      <c r="D46" s="464" t="s">
        <v>34</v>
      </c>
      <c r="E46" s="452" t="s">
        <v>40</v>
      </c>
      <c r="F46" s="454" t="s">
        <v>34</v>
      </c>
      <c r="G46" s="452" t="s">
        <v>40</v>
      </c>
      <c r="H46" s="454" t="s">
        <v>34</v>
      </c>
      <c r="I46" s="452" t="s">
        <v>40</v>
      </c>
      <c r="J46" s="454" t="s">
        <v>34</v>
      </c>
      <c r="K46" s="452" t="s">
        <v>40</v>
      </c>
      <c r="L46" s="454" t="s">
        <v>34</v>
      </c>
      <c r="M46" s="452" t="s">
        <v>40</v>
      </c>
      <c r="N46" s="454" t="s">
        <v>34</v>
      </c>
      <c r="O46" s="452" t="s">
        <v>40</v>
      </c>
      <c r="P46" s="454" t="s">
        <v>34</v>
      </c>
      <c r="Q46" s="452" t="s">
        <v>40</v>
      </c>
      <c r="R46" s="454" t="s">
        <v>34</v>
      </c>
      <c r="S46" s="452" t="s">
        <v>40</v>
      </c>
      <c r="T46" s="454" t="s">
        <v>34</v>
      </c>
      <c r="U46" s="452" t="s">
        <v>40</v>
      </c>
      <c r="V46" s="454" t="s">
        <v>34</v>
      </c>
      <c r="W46" s="452" t="s">
        <v>40</v>
      </c>
      <c r="X46" s="454" t="s">
        <v>34</v>
      </c>
      <c r="Y46" s="452" t="s">
        <v>40</v>
      </c>
      <c r="Z46" s="454" t="s">
        <v>34</v>
      </c>
      <c r="AA46" s="452" t="s">
        <v>40</v>
      </c>
      <c r="AB46" s="454" t="s">
        <v>34</v>
      </c>
      <c r="AC46" s="452" t="s">
        <v>40</v>
      </c>
      <c r="AD46" s="454" t="s">
        <v>34</v>
      </c>
      <c r="AE46" s="452" t="s">
        <v>40</v>
      </c>
      <c r="AF46" s="454" t="s">
        <v>34</v>
      </c>
      <c r="AG46" s="452" t="s">
        <v>40</v>
      </c>
      <c r="AH46" s="454" t="s">
        <v>34</v>
      </c>
      <c r="AI46" s="452" t="s">
        <v>40</v>
      </c>
      <c r="AJ46" s="454" t="s">
        <v>34</v>
      </c>
      <c r="AK46" s="452" t="s">
        <v>40</v>
      </c>
      <c r="AL46" s="454" t="s">
        <v>34</v>
      </c>
      <c r="AM46" s="502"/>
      <c r="AN46" s="614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CG46" s="14"/>
      <c r="CH46" s="14"/>
      <c r="CI46" s="14"/>
      <c r="CJ46" s="14"/>
      <c r="CK46" s="14"/>
      <c r="CL46" s="14"/>
      <c r="CM46" s="14"/>
    </row>
    <row r="47" spans="1:91" ht="16.149999999999999" customHeight="1" x14ac:dyDescent="0.2">
      <c r="A47" s="90" t="s">
        <v>41</v>
      </c>
      <c r="B47" s="91">
        <f t="shared" ref="B47:B52" si="6">SUM(C47+D47)</f>
        <v>0</v>
      </c>
      <c r="C47" s="92">
        <f t="shared" ref="C47:D52" si="7">SUM(E47+G47+I47+K47+M47+O47+Q47+S47+U47+W47+Y47+AA47+AC47+AE47+AG47+AI47+AK47)</f>
        <v>0</v>
      </c>
      <c r="D47" s="25">
        <f t="shared" si="7"/>
        <v>0</v>
      </c>
      <c r="E47" s="26"/>
      <c r="F47" s="27"/>
      <c r="G47" s="26"/>
      <c r="H47" s="27"/>
      <c r="I47" s="26"/>
      <c r="J47" s="28"/>
      <c r="K47" s="26"/>
      <c r="L47" s="28"/>
      <c r="M47" s="26"/>
      <c r="N47" s="28"/>
      <c r="O47" s="93"/>
      <c r="P47" s="28"/>
      <c r="Q47" s="93"/>
      <c r="R47" s="28"/>
      <c r="S47" s="93"/>
      <c r="T47" s="28"/>
      <c r="U47" s="93"/>
      <c r="V47" s="28"/>
      <c r="W47" s="93"/>
      <c r="X47" s="28"/>
      <c r="Y47" s="93"/>
      <c r="Z47" s="28"/>
      <c r="AA47" s="93"/>
      <c r="AB47" s="28"/>
      <c r="AC47" s="93"/>
      <c r="AD47" s="28"/>
      <c r="AE47" s="93"/>
      <c r="AF47" s="28"/>
      <c r="AG47" s="93"/>
      <c r="AH47" s="28"/>
      <c r="AI47" s="93"/>
      <c r="AJ47" s="28"/>
      <c r="AK47" s="93"/>
      <c r="AL47" s="28"/>
      <c r="AM47" s="94"/>
      <c r="AN47" s="94"/>
      <c r="AO47" s="33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CG47" s="14">
        <v>0</v>
      </c>
      <c r="CH47" s="14">
        <v>0</v>
      </c>
      <c r="CI47" s="14"/>
      <c r="CJ47" s="14"/>
      <c r="CK47" s="14"/>
      <c r="CL47" s="14"/>
      <c r="CM47" s="14"/>
    </row>
    <row r="48" spans="1:91" ht="16.149999999999999" customHeight="1" x14ac:dyDescent="0.2">
      <c r="A48" s="35" t="s">
        <v>42</v>
      </c>
      <c r="B48" s="68">
        <f t="shared" si="6"/>
        <v>0</v>
      </c>
      <c r="C48" s="69">
        <f t="shared" si="7"/>
        <v>0</v>
      </c>
      <c r="D48" s="77">
        <f t="shared" si="7"/>
        <v>0</v>
      </c>
      <c r="E48" s="39"/>
      <c r="F48" s="78"/>
      <c r="G48" s="39"/>
      <c r="H48" s="78"/>
      <c r="I48" s="39"/>
      <c r="J48" s="40"/>
      <c r="K48" s="39"/>
      <c r="L48" s="40"/>
      <c r="M48" s="39"/>
      <c r="N48" s="40"/>
      <c r="O48" s="79"/>
      <c r="P48" s="40"/>
      <c r="Q48" s="79"/>
      <c r="R48" s="40"/>
      <c r="S48" s="79"/>
      <c r="T48" s="40"/>
      <c r="U48" s="79"/>
      <c r="V48" s="40"/>
      <c r="W48" s="79"/>
      <c r="X48" s="40"/>
      <c r="Y48" s="79"/>
      <c r="Z48" s="40"/>
      <c r="AA48" s="79"/>
      <c r="AB48" s="40"/>
      <c r="AC48" s="79"/>
      <c r="AD48" s="40"/>
      <c r="AE48" s="79"/>
      <c r="AF48" s="40"/>
      <c r="AG48" s="79"/>
      <c r="AH48" s="40"/>
      <c r="AI48" s="79"/>
      <c r="AJ48" s="40"/>
      <c r="AK48" s="79"/>
      <c r="AL48" s="40"/>
      <c r="AM48" s="80"/>
      <c r="AN48" s="80"/>
      <c r="AO48" s="33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CG48" s="14">
        <v>0</v>
      </c>
      <c r="CH48" s="14">
        <v>0</v>
      </c>
      <c r="CI48" s="14"/>
      <c r="CJ48" s="14"/>
      <c r="CK48" s="14"/>
      <c r="CL48" s="14"/>
      <c r="CM48" s="14"/>
    </row>
    <row r="49" spans="1:104" ht="16.149999999999999" customHeight="1" x14ac:dyDescent="0.2">
      <c r="A49" s="35" t="s">
        <v>43</v>
      </c>
      <c r="B49" s="68">
        <f t="shared" si="6"/>
        <v>0</v>
      </c>
      <c r="C49" s="69">
        <f t="shared" si="7"/>
        <v>0</v>
      </c>
      <c r="D49" s="77">
        <f t="shared" si="7"/>
        <v>0</v>
      </c>
      <c r="E49" s="39"/>
      <c r="F49" s="78"/>
      <c r="G49" s="39"/>
      <c r="H49" s="78"/>
      <c r="I49" s="39"/>
      <c r="J49" s="40"/>
      <c r="K49" s="39"/>
      <c r="L49" s="40"/>
      <c r="M49" s="39"/>
      <c r="N49" s="40"/>
      <c r="O49" s="79"/>
      <c r="P49" s="40"/>
      <c r="Q49" s="79"/>
      <c r="R49" s="40"/>
      <c r="S49" s="79"/>
      <c r="T49" s="40"/>
      <c r="U49" s="79"/>
      <c r="V49" s="40"/>
      <c r="W49" s="79"/>
      <c r="X49" s="40"/>
      <c r="Y49" s="79"/>
      <c r="Z49" s="40"/>
      <c r="AA49" s="79"/>
      <c r="AB49" s="40"/>
      <c r="AC49" s="79"/>
      <c r="AD49" s="40"/>
      <c r="AE49" s="79"/>
      <c r="AF49" s="40"/>
      <c r="AG49" s="79"/>
      <c r="AH49" s="40"/>
      <c r="AI49" s="79"/>
      <c r="AJ49" s="40"/>
      <c r="AK49" s="79"/>
      <c r="AL49" s="40"/>
      <c r="AM49" s="80"/>
      <c r="AN49" s="80"/>
      <c r="AO49" s="33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CG49" s="14">
        <v>0</v>
      </c>
      <c r="CH49" s="14">
        <v>0</v>
      </c>
      <c r="CI49" s="14"/>
      <c r="CJ49" s="14"/>
      <c r="CK49" s="14"/>
      <c r="CL49" s="14"/>
      <c r="CM49" s="14"/>
    </row>
    <row r="50" spans="1:104" ht="16.149999999999999" customHeight="1" x14ac:dyDescent="0.2">
      <c r="A50" s="35" t="s">
        <v>46</v>
      </c>
      <c r="B50" s="68">
        <f t="shared" si="6"/>
        <v>0</v>
      </c>
      <c r="C50" s="69">
        <f t="shared" si="7"/>
        <v>0</v>
      </c>
      <c r="D50" s="77">
        <f t="shared" si="7"/>
        <v>0</v>
      </c>
      <c r="E50" s="39"/>
      <c r="F50" s="78"/>
      <c r="G50" s="39"/>
      <c r="H50" s="78"/>
      <c r="I50" s="39"/>
      <c r="J50" s="40"/>
      <c r="K50" s="39"/>
      <c r="L50" s="40"/>
      <c r="M50" s="39"/>
      <c r="N50" s="40"/>
      <c r="O50" s="79"/>
      <c r="P50" s="40"/>
      <c r="Q50" s="79"/>
      <c r="R50" s="40"/>
      <c r="S50" s="79"/>
      <c r="T50" s="40"/>
      <c r="U50" s="79"/>
      <c r="V50" s="40"/>
      <c r="W50" s="79"/>
      <c r="X50" s="40"/>
      <c r="Y50" s="79"/>
      <c r="Z50" s="40"/>
      <c r="AA50" s="79"/>
      <c r="AB50" s="40"/>
      <c r="AC50" s="79"/>
      <c r="AD50" s="40"/>
      <c r="AE50" s="79"/>
      <c r="AF50" s="40"/>
      <c r="AG50" s="79"/>
      <c r="AH50" s="40"/>
      <c r="AI50" s="79"/>
      <c r="AJ50" s="40"/>
      <c r="AK50" s="79"/>
      <c r="AL50" s="40"/>
      <c r="AM50" s="80"/>
      <c r="AN50" s="80"/>
      <c r="AO50" s="33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CG50" s="14">
        <v>0</v>
      </c>
      <c r="CH50" s="14">
        <v>0</v>
      </c>
      <c r="CI50" s="14"/>
      <c r="CJ50" s="14"/>
      <c r="CK50" s="14"/>
      <c r="CL50" s="14"/>
      <c r="CM50" s="14"/>
    </row>
    <row r="51" spans="1:104" ht="16.149999999999999" customHeight="1" x14ac:dyDescent="0.2">
      <c r="A51" s="35" t="s">
        <v>47</v>
      </c>
      <c r="B51" s="68">
        <f t="shared" si="6"/>
        <v>0</v>
      </c>
      <c r="C51" s="69">
        <f t="shared" si="7"/>
        <v>0</v>
      </c>
      <c r="D51" s="77">
        <f t="shared" si="7"/>
        <v>0</v>
      </c>
      <c r="E51" s="39"/>
      <c r="F51" s="78"/>
      <c r="G51" s="39"/>
      <c r="H51" s="78"/>
      <c r="I51" s="39"/>
      <c r="J51" s="40"/>
      <c r="K51" s="39"/>
      <c r="L51" s="40"/>
      <c r="M51" s="39"/>
      <c r="N51" s="40"/>
      <c r="O51" s="79"/>
      <c r="P51" s="40"/>
      <c r="Q51" s="79"/>
      <c r="R51" s="40"/>
      <c r="S51" s="79"/>
      <c r="T51" s="40"/>
      <c r="U51" s="79"/>
      <c r="V51" s="40"/>
      <c r="W51" s="79"/>
      <c r="X51" s="40"/>
      <c r="Y51" s="79"/>
      <c r="Z51" s="40"/>
      <c r="AA51" s="79"/>
      <c r="AB51" s="40"/>
      <c r="AC51" s="79"/>
      <c r="AD51" s="40"/>
      <c r="AE51" s="79"/>
      <c r="AF51" s="40"/>
      <c r="AG51" s="79"/>
      <c r="AH51" s="40"/>
      <c r="AI51" s="79"/>
      <c r="AJ51" s="40"/>
      <c r="AK51" s="79"/>
      <c r="AL51" s="40"/>
      <c r="AM51" s="80"/>
      <c r="AN51" s="80"/>
      <c r="AO51" s="33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CG51" s="14">
        <v>0</v>
      </c>
      <c r="CH51" s="14">
        <v>0</v>
      </c>
      <c r="CI51" s="14"/>
      <c r="CJ51" s="14"/>
      <c r="CK51" s="14"/>
      <c r="CL51" s="14"/>
      <c r="CM51" s="14"/>
    </row>
    <row r="52" spans="1:104" ht="16.149999999999999" customHeight="1" x14ac:dyDescent="0.2">
      <c r="A52" s="95" t="s">
        <v>48</v>
      </c>
      <c r="B52" s="82">
        <f t="shared" si="6"/>
        <v>0</v>
      </c>
      <c r="C52" s="83">
        <f t="shared" si="7"/>
        <v>0</v>
      </c>
      <c r="D52" s="50">
        <f t="shared" si="7"/>
        <v>0</v>
      </c>
      <c r="E52" s="51"/>
      <c r="F52" s="52"/>
      <c r="G52" s="51"/>
      <c r="H52" s="52"/>
      <c r="I52" s="51"/>
      <c r="J52" s="53"/>
      <c r="K52" s="51"/>
      <c r="L52" s="53"/>
      <c r="M52" s="51"/>
      <c r="N52" s="53"/>
      <c r="O52" s="84"/>
      <c r="P52" s="53"/>
      <c r="Q52" s="84"/>
      <c r="R52" s="53"/>
      <c r="S52" s="84"/>
      <c r="T52" s="53"/>
      <c r="U52" s="84"/>
      <c r="V52" s="53"/>
      <c r="W52" s="84"/>
      <c r="X52" s="53"/>
      <c r="Y52" s="84"/>
      <c r="Z52" s="53"/>
      <c r="AA52" s="84"/>
      <c r="AB52" s="53"/>
      <c r="AC52" s="84"/>
      <c r="AD52" s="53"/>
      <c r="AE52" s="84"/>
      <c r="AF52" s="53"/>
      <c r="AG52" s="84"/>
      <c r="AH52" s="53"/>
      <c r="AI52" s="84"/>
      <c r="AJ52" s="53"/>
      <c r="AK52" s="84"/>
      <c r="AL52" s="53"/>
      <c r="AM52" s="85"/>
      <c r="AN52" s="85"/>
      <c r="AO52" s="33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CG52" s="14">
        <v>0</v>
      </c>
      <c r="CH52" s="14">
        <v>0</v>
      </c>
      <c r="CI52" s="14"/>
      <c r="CJ52" s="14"/>
      <c r="CK52" s="14"/>
      <c r="CL52" s="14"/>
      <c r="CM52" s="14"/>
    </row>
    <row r="53" spans="1:104" s="100" customFormat="1" ht="31.9" customHeight="1" x14ac:dyDescent="0.2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9"/>
      <c r="P53" s="61"/>
      <c r="Q53" s="61"/>
      <c r="R53" s="61"/>
      <c r="S53" s="61"/>
      <c r="T53" s="61"/>
      <c r="U53" s="61"/>
      <c r="V53" s="61"/>
      <c r="W53" s="61"/>
      <c r="X53" s="61"/>
      <c r="Y53" s="61"/>
      <c r="AN53" s="8"/>
      <c r="AO53" s="8"/>
      <c r="AP53" s="8"/>
      <c r="AQ53" s="8"/>
      <c r="AR53" s="62"/>
      <c r="AS53" s="62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101"/>
      <c r="CB53" s="101"/>
      <c r="CC53" s="101"/>
      <c r="CD53" s="101"/>
      <c r="CE53" s="101"/>
      <c r="CF53" s="101"/>
      <c r="CG53" s="102"/>
      <c r="CH53" s="102"/>
      <c r="CI53" s="102"/>
      <c r="CJ53" s="102"/>
      <c r="CK53" s="102"/>
      <c r="CL53" s="102"/>
      <c r="CM53" s="102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</row>
    <row r="54" spans="1:104" ht="16.149999999999999" customHeight="1" x14ac:dyDescent="0.2">
      <c r="A54" s="591" t="s">
        <v>52</v>
      </c>
      <c r="B54" s="594" t="s">
        <v>53</v>
      </c>
      <c r="C54" s="595"/>
      <c r="D54" s="596"/>
      <c r="E54" s="600" t="s">
        <v>6</v>
      </c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2"/>
      <c r="AM54" s="608" t="s">
        <v>54</v>
      </c>
      <c r="AN54" s="609"/>
      <c r="AO54" s="7"/>
      <c r="AP54" s="7"/>
      <c r="AQ54" s="7"/>
      <c r="AR54" s="103"/>
      <c r="AS54" s="103"/>
      <c r="AT54" s="7"/>
      <c r="BX54" s="2"/>
      <c r="BY54" s="2"/>
      <c r="CG54" s="14"/>
      <c r="CH54" s="14"/>
      <c r="CI54" s="14"/>
      <c r="CJ54" s="14"/>
      <c r="CK54" s="14"/>
      <c r="CL54" s="14"/>
      <c r="CM54" s="14"/>
    </row>
    <row r="55" spans="1:104" ht="16.149999999999999" customHeight="1" x14ac:dyDescent="0.2">
      <c r="A55" s="593"/>
      <c r="B55" s="597"/>
      <c r="C55" s="598"/>
      <c r="D55" s="599"/>
      <c r="E55" s="559" t="s">
        <v>11</v>
      </c>
      <c r="F55" s="558"/>
      <c r="G55" s="559" t="s">
        <v>12</v>
      </c>
      <c r="H55" s="558"/>
      <c r="I55" s="559" t="s">
        <v>13</v>
      </c>
      <c r="J55" s="558"/>
      <c r="K55" s="559" t="s">
        <v>14</v>
      </c>
      <c r="L55" s="558"/>
      <c r="M55" s="559" t="s">
        <v>15</v>
      </c>
      <c r="N55" s="558"/>
      <c r="O55" s="533" t="s">
        <v>16</v>
      </c>
      <c r="P55" s="515"/>
      <c r="Q55" s="533" t="s">
        <v>17</v>
      </c>
      <c r="R55" s="515"/>
      <c r="S55" s="533" t="s">
        <v>18</v>
      </c>
      <c r="T55" s="515"/>
      <c r="U55" s="533" t="s">
        <v>19</v>
      </c>
      <c r="V55" s="534"/>
      <c r="W55" s="533" t="s">
        <v>20</v>
      </c>
      <c r="X55" s="515"/>
      <c r="Y55" s="533" t="s">
        <v>21</v>
      </c>
      <c r="Z55" s="515"/>
      <c r="AA55" s="533" t="s">
        <v>22</v>
      </c>
      <c r="AB55" s="515"/>
      <c r="AC55" s="533" t="s">
        <v>23</v>
      </c>
      <c r="AD55" s="515"/>
      <c r="AE55" s="533" t="s">
        <v>24</v>
      </c>
      <c r="AF55" s="515"/>
      <c r="AG55" s="533" t="s">
        <v>25</v>
      </c>
      <c r="AH55" s="515"/>
      <c r="AI55" s="533" t="s">
        <v>26</v>
      </c>
      <c r="AJ55" s="515"/>
      <c r="AK55" s="533" t="s">
        <v>27</v>
      </c>
      <c r="AL55" s="515"/>
      <c r="AM55" s="610"/>
      <c r="AN55" s="611"/>
      <c r="AO55" s="103"/>
      <c r="AP55" s="103"/>
      <c r="AQ55" s="103"/>
      <c r="AR55" s="103"/>
      <c r="AS55" s="103"/>
      <c r="AT55" s="103"/>
      <c r="AU55" s="13"/>
      <c r="AV55" s="13"/>
      <c r="AW55" s="13"/>
      <c r="AX55" s="13"/>
      <c r="AY55" s="13"/>
      <c r="AZ55" s="13"/>
      <c r="BA55" s="13"/>
      <c r="BB55" s="13"/>
      <c r="BC55" s="13"/>
      <c r="BX55" s="2"/>
      <c r="BY55" s="2"/>
      <c r="CG55" s="14"/>
      <c r="CH55" s="14"/>
      <c r="CI55" s="14"/>
      <c r="CJ55" s="14"/>
      <c r="CK55" s="14"/>
      <c r="CL55" s="14"/>
      <c r="CM55" s="14"/>
    </row>
    <row r="56" spans="1:104" ht="31.9" customHeight="1" x14ac:dyDescent="0.2">
      <c r="A56" s="592"/>
      <c r="B56" s="463" t="s">
        <v>32</v>
      </c>
      <c r="C56" s="461" t="s">
        <v>33</v>
      </c>
      <c r="D56" s="457" t="s">
        <v>34</v>
      </c>
      <c r="E56" s="472" t="s">
        <v>33</v>
      </c>
      <c r="F56" s="457" t="s">
        <v>34</v>
      </c>
      <c r="G56" s="472" t="s">
        <v>33</v>
      </c>
      <c r="H56" s="457" t="s">
        <v>34</v>
      </c>
      <c r="I56" s="472" t="s">
        <v>33</v>
      </c>
      <c r="J56" s="457" t="s">
        <v>34</v>
      </c>
      <c r="K56" s="472" t="s">
        <v>33</v>
      </c>
      <c r="L56" s="457" t="s">
        <v>34</v>
      </c>
      <c r="M56" s="472" t="s">
        <v>33</v>
      </c>
      <c r="N56" s="457" t="s">
        <v>34</v>
      </c>
      <c r="O56" s="472" t="s">
        <v>33</v>
      </c>
      <c r="P56" s="457" t="s">
        <v>34</v>
      </c>
      <c r="Q56" s="472" t="s">
        <v>33</v>
      </c>
      <c r="R56" s="457" t="s">
        <v>34</v>
      </c>
      <c r="S56" s="472" t="s">
        <v>33</v>
      </c>
      <c r="T56" s="457" t="s">
        <v>34</v>
      </c>
      <c r="U56" s="472" t="s">
        <v>33</v>
      </c>
      <c r="V56" s="456" t="s">
        <v>34</v>
      </c>
      <c r="W56" s="472" t="s">
        <v>33</v>
      </c>
      <c r="X56" s="457" t="s">
        <v>34</v>
      </c>
      <c r="Y56" s="472" t="s">
        <v>33</v>
      </c>
      <c r="Z56" s="457" t="s">
        <v>34</v>
      </c>
      <c r="AA56" s="472" t="s">
        <v>33</v>
      </c>
      <c r="AB56" s="457" t="s">
        <v>34</v>
      </c>
      <c r="AC56" s="472" t="s">
        <v>33</v>
      </c>
      <c r="AD56" s="457" t="s">
        <v>34</v>
      </c>
      <c r="AE56" s="472" t="s">
        <v>33</v>
      </c>
      <c r="AF56" s="457" t="s">
        <v>34</v>
      </c>
      <c r="AG56" s="472" t="s">
        <v>33</v>
      </c>
      <c r="AH56" s="457" t="s">
        <v>34</v>
      </c>
      <c r="AI56" s="472" t="s">
        <v>33</v>
      </c>
      <c r="AJ56" s="457" t="s">
        <v>34</v>
      </c>
      <c r="AK56" s="472" t="s">
        <v>33</v>
      </c>
      <c r="AL56" s="457" t="s">
        <v>34</v>
      </c>
      <c r="AM56" s="106" t="s">
        <v>55</v>
      </c>
      <c r="AN56" s="475" t="s">
        <v>56</v>
      </c>
      <c r="AO56" s="103"/>
      <c r="AP56" s="103"/>
      <c r="AQ56" s="103"/>
      <c r="AR56" s="103"/>
      <c r="AS56" s="103"/>
      <c r="AT56" s="103"/>
      <c r="AU56" s="13"/>
      <c r="AV56" s="13"/>
      <c r="AW56" s="13"/>
      <c r="AX56" s="13"/>
      <c r="AY56" s="13"/>
      <c r="AZ56" s="13"/>
      <c r="BA56" s="13"/>
      <c r="BB56" s="13"/>
      <c r="BC56" s="13"/>
      <c r="BX56" s="2"/>
      <c r="BY56" s="2"/>
      <c r="CG56" s="14"/>
      <c r="CH56" s="14"/>
      <c r="CI56" s="14"/>
      <c r="CJ56" s="14"/>
      <c r="CK56" s="14"/>
      <c r="CL56" s="14"/>
      <c r="CM56" s="14"/>
    </row>
    <row r="57" spans="1:104" ht="16.149999999999999" customHeight="1" x14ac:dyDescent="0.2">
      <c r="A57" s="108" t="s">
        <v>57</v>
      </c>
      <c r="B57" s="91">
        <f t="shared" ref="B57:B62" si="8">SUM(C57+D57)</f>
        <v>35</v>
      </c>
      <c r="C57" s="92">
        <f t="shared" ref="C57:D62" si="9">SUM(E57+G57+I57+K57+M57+O57+Q57+S57+U57+W57+Y57+AA57+AC57+AE57+AG57+AI57+AK57)</f>
        <v>21</v>
      </c>
      <c r="D57" s="25">
        <f t="shared" si="9"/>
        <v>14</v>
      </c>
      <c r="E57" s="26">
        <v>1</v>
      </c>
      <c r="F57" s="27"/>
      <c r="G57" s="26"/>
      <c r="H57" s="28"/>
      <c r="I57" s="26"/>
      <c r="J57" s="28"/>
      <c r="K57" s="26">
        <v>1</v>
      </c>
      <c r="L57" s="28"/>
      <c r="M57" s="26"/>
      <c r="N57" s="28"/>
      <c r="O57" s="26">
        <v>2</v>
      </c>
      <c r="P57" s="28">
        <v>1</v>
      </c>
      <c r="Q57" s="26">
        <v>1</v>
      </c>
      <c r="R57" s="28"/>
      <c r="S57" s="26">
        <v>1</v>
      </c>
      <c r="T57" s="28"/>
      <c r="U57" s="26">
        <v>2</v>
      </c>
      <c r="V57" s="30">
        <v>2</v>
      </c>
      <c r="W57" s="26">
        <v>2</v>
      </c>
      <c r="X57" s="28"/>
      <c r="Y57" s="26"/>
      <c r="Z57" s="28"/>
      <c r="AA57" s="26">
        <v>2</v>
      </c>
      <c r="AB57" s="28"/>
      <c r="AC57" s="26">
        <v>2</v>
      </c>
      <c r="AD57" s="28"/>
      <c r="AE57" s="26">
        <v>2</v>
      </c>
      <c r="AF57" s="28"/>
      <c r="AG57" s="26"/>
      <c r="AH57" s="28">
        <v>3</v>
      </c>
      <c r="AI57" s="26">
        <v>1</v>
      </c>
      <c r="AJ57" s="28">
        <v>5</v>
      </c>
      <c r="AK57" s="93">
        <v>4</v>
      </c>
      <c r="AL57" s="28">
        <v>3</v>
      </c>
      <c r="AM57" s="109"/>
      <c r="AN57" s="110">
        <v>35</v>
      </c>
      <c r="AO57" s="111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13"/>
      <c r="BB57" s="13"/>
      <c r="BC57" s="13"/>
      <c r="BX57" s="2"/>
      <c r="BY57" s="2"/>
      <c r="CG57" s="14">
        <v>0</v>
      </c>
      <c r="CH57" s="14"/>
      <c r="CI57" s="14"/>
      <c r="CJ57" s="14"/>
      <c r="CK57" s="14"/>
      <c r="CL57" s="14"/>
      <c r="CM57" s="14"/>
    </row>
    <row r="58" spans="1:104" ht="16.149999999999999" customHeight="1" x14ac:dyDescent="0.2">
      <c r="A58" s="112" t="s">
        <v>58</v>
      </c>
      <c r="B58" s="68">
        <f t="shared" si="8"/>
        <v>703</v>
      </c>
      <c r="C58" s="69">
        <f t="shared" si="9"/>
        <v>398</v>
      </c>
      <c r="D58" s="77">
        <f t="shared" si="9"/>
        <v>305</v>
      </c>
      <c r="E58" s="39">
        <v>53</v>
      </c>
      <c r="F58" s="78">
        <v>51</v>
      </c>
      <c r="G58" s="39">
        <v>23</v>
      </c>
      <c r="H58" s="40">
        <v>18</v>
      </c>
      <c r="I58" s="39">
        <v>10</v>
      </c>
      <c r="J58" s="40">
        <v>11</v>
      </c>
      <c r="K58" s="39">
        <v>5</v>
      </c>
      <c r="L58" s="40">
        <v>10</v>
      </c>
      <c r="M58" s="39">
        <v>22</v>
      </c>
      <c r="N58" s="40">
        <v>13</v>
      </c>
      <c r="O58" s="39">
        <v>23</v>
      </c>
      <c r="P58" s="40">
        <v>11</v>
      </c>
      <c r="Q58" s="39">
        <v>21</v>
      </c>
      <c r="R58" s="40">
        <v>22</v>
      </c>
      <c r="S58" s="39">
        <v>25</v>
      </c>
      <c r="T58" s="40">
        <v>9</v>
      </c>
      <c r="U58" s="39">
        <v>19</v>
      </c>
      <c r="V58" s="44">
        <v>14</v>
      </c>
      <c r="W58" s="39">
        <v>14</v>
      </c>
      <c r="X58" s="40">
        <v>12</v>
      </c>
      <c r="Y58" s="39">
        <v>19</v>
      </c>
      <c r="Z58" s="40">
        <v>17</v>
      </c>
      <c r="AA58" s="39">
        <v>25</v>
      </c>
      <c r="AB58" s="40">
        <v>14</v>
      </c>
      <c r="AC58" s="39">
        <v>23</v>
      </c>
      <c r="AD58" s="40">
        <v>19</v>
      </c>
      <c r="AE58" s="39">
        <v>28</v>
      </c>
      <c r="AF58" s="40">
        <v>10</v>
      </c>
      <c r="AG58" s="39">
        <v>28</v>
      </c>
      <c r="AH58" s="40">
        <v>21</v>
      </c>
      <c r="AI58" s="39">
        <v>23</v>
      </c>
      <c r="AJ58" s="40">
        <v>17</v>
      </c>
      <c r="AK58" s="79">
        <v>37</v>
      </c>
      <c r="AL58" s="40">
        <v>36</v>
      </c>
      <c r="AM58" s="113"/>
      <c r="AN58" s="114">
        <v>703</v>
      </c>
      <c r="AO58" s="111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13"/>
      <c r="BB58" s="13"/>
      <c r="BC58" s="13"/>
      <c r="BX58" s="2"/>
      <c r="BY58" s="2"/>
      <c r="CG58" s="14">
        <v>0</v>
      </c>
      <c r="CH58" s="14"/>
      <c r="CI58" s="14"/>
      <c r="CJ58" s="14"/>
      <c r="CK58" s="14"/>
      <c r="CL58" s="14"/>
      <c r="CM58" s="14"/>
    </row>
    <row r="59" spans="1:104" ht="16.149999999999999" customHeight="1" x14ac:dyDescent="0.2">
      <c r="A59" s="112" t="s">
        <v>59</v>
      </c>
      <c r="B59" s="68">
        <f t="shared" si="8"/>
        <v>2962</v>
      </c>
      <c r="C59" s="69">
        <f t="shared" si="9"/>
        <v>1546</v>
      </c>
      <c r="D59" s="77">
        <f t="shared" si="9"/>
        <v>1416</v>
      </c>
      <c r="E59" s="39">
        <v>318</v>
      </c>
      <c r="F59" s="78">
        <v>295</v>
      </c>
      <c r="G59" s="39">
        <v>123</v>
      </c>
      <c r="H59" s="40">
        <v>98</v>
      </c>
      <c r="I59" s="39">
        <v>71</v>
      </c>
      <c r="J59" s="40">
        <v>71</v>
      </c>
      <c r="K59" s="39">
        <v>66</v>
      </c>
      <c r="L59" s="40">
        <v>51</v>
      </c>
      <c r="M59" s="39">
        <v>68</v>
      </c>
      <c r="N59" s="40">
        <v>73</v>
      </c>
      <c r="O59" s="39">
        <v>82</v>
      </c>
      <c r="P59" s="40">
        <v>57</v>
      </c>
      <c r="Q59" s="39">
        <v>75</v>
      </c>
      <c r="R59" s="40">
        <v>56</v>
      </c>
      <c r="S59" s="39">
        <v>72</v>
      </c>
      <c r="T59" s="40">
        <v>55</v>
      </c>
      <c r="U59" s="39">
        <v>52</v>
      </c>
      <c r="V59" s="44">
        <v>52</v>
      </c>
      <c r="W59" s="39">
        <v>65</v>
      </c>
      <c r="X59" s="40">
        <v>67</v>
      </c>
      <c r="Y59" s="39">
        <v>81</v>
      </c>
      <c r="Z59" s="40">
        <v>71</v>
      </c>
      <c r="AA59" s="39">
        <v>81</v>
      </c>
      <c r="AB59" s="40">
        <v>79</v>
      </c>
      <c r="AC59" s="39">
        <v>73</v>
      </c>
      <c r="AD59" s="40">
        <v>79</v>
      </c>
      <c r="AE59" s="39">
        <v>92</v>
      </c>
      <c r="AF59" s="40">
        <v>91</v>
      </c>
      <c r="AG59" s="39">
        <v>76</v>
      </c>
      <c r="AH59" s="40">
        <v>48</v>
      </c>
      <c r="AI59" s="39">
        <v>71</v>
      </c>
      <c r="AJ59" s="40">
        <v>55</v>
      </c>
      <c r="AK59" s="79">
        <v>80</v>
      </c>
      <c r="AL59" s="40">
        <v>118</v>
      </c>
      <c r="AM59" s="113"/>
      <c r="AN59" s="114">
        <v>2962</v>
      </c>
      <c r="AO59" s="111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13"/>
      <c r="BB59" s="13"/>
      <c r="BC59" s="13"/>
      <c r="BX59" s="2"/>
      <c r="BY59" s="2"/>
      <c r="CG59" s="14">
        <v>0</v>
      </c>
      <c r="CH59" s="14"/>
      <c r="CI59" s="14"/>
      <c r="CJ59" s="14"/>
      <c r="CK59" s="14"/>
      <c r="CL59" s="14"/>
      <c r="CM59" s="14"/>
    </row>
    <row r="60" spans="1:104" ht="16.149999999999999" customHeight="1" x14ac:dyDescent="0.2">
      <c r="A60" s="112" t="s">
        <v>60</v>
      </c>
      <c r="B60" s="68">
        <f t="shared" si="8"/>
        <v>1152</v>
      </c>
      <c r="C60" s="69">
        <f t="shared" si="9"/>
        <v>533</v>
      </c>
      <c r="D60" s="77">
        <f t="shared" si="9"/>
        <v>619</v>
      </c>
      <c r="E60" s="39">
        <v>113</v>
      </c>
      <c r="F60" s="78">
        <v>94</v>
      </c>
      <c r="G60" s="39">
        <v>58</v>
      </c>
      <c r="H60" s="40">
        <v>64</v>
      </c>
      <c r="I60" s="39">
        <v>55</v>
      </c>
      <c r="J60" s="40">
        <v>51</v>
      </c>
      <c r="K60" s="39">
        <v>29</v>
      </c>
      <c r="L60" s="40">
        <v>43</v>
      </c>
      <c r="M60" s="39">
        <v>37</v>
      </c>
      <c r="N60" s="40">
        <v>38</v>
      </c>
      <c r="O60" s="39">
        <v>29</v>
      </c>
      <c r="P60" s="40">
        <v>38</v>
      </c>
      <c r="Q60" s="39">
        <v>21</v>
      </c>
      <c r="R60" s="40">
        <v>32</v>
      </c>
      <c r="S60" s="39">
        <v>34</v>
      </c>
      <c r="T60" s="40">
        <v>38</v>
      </c>
      <c r="U60" s="39">
        <v>19</v>
      </c>
      <c r="V60" s="44">
        <v>39</v>
      </c>
      <c r="W60" s="39">
        <v>21</v>
      </c>
      <c r="X60" s="40">
        <v>34</v>
      </c>
      <c r="Y60" s="39">
        <v>23</v>
      </c>
      <c r="Z60" s="40">
        <v>33</v>
      </c>
      <c r="AA60" s="39">
        <v>33</v>
      </c>
      <c r="AB60" s="40">
        <v>39</v>
      </c>
      <c r="AC60" s="39">
        <v>17</v>
      </c>
      <c r="AD60" s="40">
        <v>20</v>
      </c>
      <c r="AE60" s="39">
        <v>15</v>
      </c>
      <c r="AF60" s="40">
        <v>25</v>
      </c>
      <c r="AG60" s="39">
        <v>11</v>
      </c>
      <c r="AH60" s="40">
        <v>17</v>
      </c>
      <c r="AI60" s="39">
        <v>10</v>
      </c>
      <c r="AJ60" s="40">
        <v>3</v>
      </c>
      <c r="AK60" s="79">
        <v>8</v>
      </c>
      <c r="AL60" s="40">
        <v>11</v>
      </c>
      <c r="AM60" s="113"/>
      <c r="AN60" s="114">
        <v>1152</v>
      </c>
      <c r="AO60" s="111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13"/>
      <c r="BB60" s="13"/>
      <c r="BC60" s="13"/>
      <c r="BX60" s="2"/>
      <c r="BY60" s="2"/>
      <c r="CG60" s="14">
        <v>0</v>
      </c>
      <c r="CH60" s="14"/>
      <c r="CI60" s="14"/>
      <c r="CJ60" s="14"/>
      <c r="CK60" s="14"/>
      <c r="CL60" s="14"/>
      <c r="CM60" s="14"/>
    </row>
    <row r="61" spans="1:104" ht="16.149999999999999" customHeight="1" x14ac:dyDescent="0.2">
      <c r="A61" s="115" t="s">
        <v>61</v>
      </c>
      <c r="B61" s="116">
        <f t="shared" si="8"/>
        <v>85</v>
      </c>
      <c r="C61" s="117">
        <f t="shared" si="9"/>
        <v>36</v>
      </c>
      <c r="D61" s="118">
        <f t="shared" si="9"/>
        <v>49</v>
      </c>
      <c r="E61" s="119">
        <v>3</v>
      </c>
      <c r="F61" s="120">
        <v>4</v>
      </c>
      <c r="G61" s="119">
        <v>3</v>
      </c>
      <c r="H61" s="121">
        <v>5</v>
      </c>
      <c r="I61" s="119">
        <v>5</v>
      </c>
      <c r="J61" s="121">
        <v>3</v>
      </c>
      <c r="K61" s="119">
        <v>2</v>
      </c>
      <c r="L61" s="121">
        <v>4</v>
      </c>
      <c r="M61" s="119">
        <v>2</v>
      </c>
      <c r="N61" s="121">
        <v>4</v>
      </c>
      <c r="O61" s="119">
        <v>3</v>
      </c>
      <c r="P61" s="121">
        <v>3</v>
      </c>
      <c r="Q61" s="119">
        <v>5</v>
      </c>
      <c r="R61" s="121">
        <v>4</v>
      </c>
      <c r="S61" s="119">
        <v>3</v>
      </c>
      <c r="T61" s="121">
        <v>7</v>
      </c>
      <c r="U61" s="119">
        <v>2</v>
      </c>
      <c r="V61" s="122">
        <v>4</v>
      </c>
      <c r="W61" s="119">
        <v>1</v>
      </c>
      <c r="X61" s="121"/>
      <c r="Y61" s="119">
        <v>1</v>
      </c>
      <c r="Z61" s="121">
        <v>3</v>
      </c>
      <c r="AA61" s="119">
        <v>2</v>
      </c>
      <c r="AB61" s="121">
        <v>1</v>
      </c>
      <c r="AC61" s="119"/>
      <c r="AD61" s="121">
        <v>2</v>
      </c>
      <c r="AE61" s="119">
        <v>1</v>
      </c>
      <c r="AF61" s="121">
        <v>4</v>
      </c>
      <c r="AG61" s="119">
        <v>3</v>
      </c>
      <c r="AH61" s="121">
        <v>1</v>
      </c>
      <c r="AI61" s="119"/>
      <c r="AJ61" s="121"/>
      <c r="AK61" s="123"/>
      <c r="AL61" s="121"/>
      <c r="AM61" s="124"/>
      <c r="AN61" s="125">
        <v>85</v>
      </c>
      <c r="AO61" s="111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13"/>
      <c r="BB61" s="13"/>
      <c r="BC61" s="13"/>
      <c r="BX61" s="2"/>
      <c r="BY61" s="2"/>
      <c r="CG61" s="14">
        <v>0</v>
      </c>
      <c r="CH61" s="14"/>
      <c r="CI61" s="14"/>
      <c r="CJ61" s="14"/>
      <c r="CK61" s="14"/>
      <c r="CL61" s="14"/>
      <c r="CM61" s="14"/>
    </row>
    <row r="62" spans="1:104" ht="16.149999999999999" customHeight="1" x14ac:dyDescent="0.2">
      <c r="A62" s="126" t="s">
        <v>62</v>
      </c>
      <c r="B62" s="82">
        <f t="shared" si="8"/>
        <v>0</v>
      </c>
      <c r="C62" s="83">
        <f t="shared" si="9"/>
        <v>0</v>
      </c>
      <c r="D62" s="50">
        <f t="shared" si="9"/>
        <v>0</v>
      </c>
      <c r="E62" s="51"/>
      <c r="F62" s="52"/>
      <c r="G62" s="51"/>
      <c r="H62" s="53"/>
      <c r="I62" s="51"/>
      <c r="J62" s="53"/>
      <c r="K62" s="51"/>
      <c r="L62" s="53"/>
      <c r="M62" s="51"/>
      <c r="N62" s="53"/>
      <c r="O62" s="51"/>
      <c r="P62" s="53"/>
      <c r="Q62" s="51"/>
      <c r="R62" s="53"/>
      <c r="S62" s="51"/>
      <c r="T62" s="53"/>
      <c r="U62" s="51"/>
      <c r="V62" s="55"/>
      <c r="W62" s="51"/>
      <c r="X62" s="53"/>
      <c r="Y62" s="51"/>
      <c r="Z62" s="53"/>
      <c r="AA62" s="51"/>
      <c r="AB62" s="53"/>
      <c r="AC62" s="51"/>
      <c r="AD62" s="53"/>
      <c r="AE62" s="51"/>
      <c r="AF62" s="53"/>
      <c r="AG62" s="51"/>
      <c r="AH62" s="53"/>
      <c r="AI62" s="51"/>
      <c r="AJ62" s="53"/>
      <c r="AK62" s="84"/>
      <c r="AL62" s="53"/>
      <c r="AM62" s="58"/>
      <c r="AN62" s="58"/>
      <c r="AO62" s="111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13"/>
      <c r="BB62" s="13"/>
      <c r="BC62" s="13"/>
      <c r="BX62" s="2"/>
      <c r="BY62" s="2"/>
      <c r="CG62" s="14">
        <v>0</v>
      </c>
      <c r="CH62" s="14"/>
      <c r="CI62" s="14"/>
      <c r="CJ62" s="14"/>
      <c r="CK62" s="14"/>
      <c r="CL62" s="14"/>
      <c r="CM62" s="14"/>
    </row>
    <row r="63" spans="1:104" ht="16.149999999999999" customHeight="1" x14ac:dyDescent="0.2">
      <c r="A63" s="455" t="s">
        <v>53</v>
      </c>
      <c r="B63" s="127">
        <f t="shared" ref="B63:AL63" si="10">SUM(B57:B62)</f>
        <v>4937</v>
      </c>
      <c r="C63" s="128">
        <f t="shared" si="10"/>
        <v>2534</v>
      </c>
      <c r="D63" s="129">
        <f t="shared" si="10"/>
        <v>2403</v>
      </c>
      <c r="E63" s="130">
        <f t="shared" si="10"/>
        <v>488</v>
      </c>
      <c r="F63" s="131">
        <f t="shared" si="10"/>
        <v>444</v>
      </c>
      <c r="G63" s="130">
        <f t="shared" si="10"/>
        <v>207</v>
      </c>
      <c r="H63" s="132">
        <f t="shared" si="10"/>
        <v>185</v>
      </c>
      <c r="I63" s="130">
        <f t="shared" si="10"/>
        <v>141</v>
      </c>
      <c r="J63" s="132">
        <f t="shared" si="10"/>
        <v>136</v>
      </c>
      <c r="K63" s="130">
        <f t="shared" si="10"/>
        <v>103</v>
      </c>
      <c r="L63" s="132">
        <f t="shared" si="10"/>
        <v>108</v>
      </c>
      <c r="M63" s="130">
        <f t="shared" si="10"/>
        <v>129</v>
      </c>
      <c r="N63" s="132">
        <f t="shared" si="10"/>
        <v>128</v>
      </c>
      <c r="O63" s="130">
        <f t="shared" si="10"/>
        <v>139</v>
      </c>
      <c r="P63" s="132">
        <f t="shared" si="10"/>
        <v>110</v>
      </c>
      <c r="Q63" s="130">
        <f t="shared" si="10"/>
        <v>123</v>
      </c>
      <c r="R63" s="132">
        <f t="shared" si="10"/>
        <v>114</v>
      </c>
      <c r="S63" s="130">
        <f t="shared" si="10"/>
        <v>135</v>
      </c>
      <c r="T63" s="132">
        <f t="shared" si="10"/>
        <v>109</v>
      </c>
      <c r="U63" s="133">
        <f t="shared" si="10"/>
        <v>94</v>
      </c>
      <c r="V63" s="134">
        <f t="shared" si="10"/>
        <v>111</v>
      </c>
      <c r="W63" s="130">
        <f t="shared" si="10"/>
        <v>103</v>
      </c>
      <c r="X63" s="132">
        <f t="shared" si="10"/>
        <v>113</v>
      </c>
      <c r="Y63" s="130">
        <f t="shared" si="10"/>
        <v>124</v>
      </c>
      <c r="Z63" s="132">
        <f t="shared" si="10"/>
        <v>124</v>
      </c>
      <c r="AA63" s="130">
        <f t="shared" si="10"/>
        <v>143</v>
      </c>
      <c r="AB63" s="132">
        <f t="shared" si="10"/>
        <v>133</v>
      </c>
      <c r="AC63" s="130">
        <f t="shared" si="10"/>
        <v>115</v>
      </c>
      <c r="AD63" s="132">
        <f t="shared" si="10"/>
        <v>120</v>
      </c>
      <c r="AE63" s="130">
        <f t="shared" si="10"/>
        <v>138</v>
      </c>
      <c r="AF63" s="132">
        <f t="shared" si="10"/>
        <v>130</v>
      </c>
      <c r="AG63" s="130">
        <f t="shared" si="10"/>
        <v>118</v>
      </c>
      <c r="AH63" s="132">
        <f t="shared" si="10"/>
        <v>90</v>
      </c>
      <c r="AI63" s="130">
        <f t="shared" si="10"/>
        <v>105</v>
      </c>
      <c r="AJ63" s="132">
        <f t="shared" si="10"/>
        <v>80</v>
      </c>
      <c r="AK63" s="135">
        <f t="shared" si="10"/>
        <v>129</v>
      </c>
      <c r="AL63" s="132">
        <f t="shared" si="10"/>
        <v>168</v>
      </c>
      <c r="AM63" s="136">
        <f>SUM(AM57:AM61)</f>
        <v>0</v>
      </c>
      <c r="AN63" s="137">
        <f>SUM(AN57:AN61)</f>
        <v>4937</v>
      </c>
      <c r="AO63" s="138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7"/>
      <c r="BE63" s="7"/>
      <c r="BX63" s="2"/>
      <c r="BY63" s="2"/>
      <c r="CG63" s="14"/>
      <c r="CH63" s="14"/>
      <c r="CI63" s="14"/>
      <c r="CJ63" s="14"/>
      <c r="CK63" s="14"/>
      <c r="CL63" s="14"/>
      <c r="CM63" s="14"/>
    </row>
    <row r="64" spans="1:104" ht="31.9" customHeight="1" x14ac:dyDescent="0.2">
      <c r="A64" s="98" t="s">
        <v>63</v>
      </c>
      <c r="B64" s="139"/>
      <c r="C64" s="139"/>
      <c r="D64" s="139"/>
      <c r="E64" s="139"/>
      <c r="F64" s="139"/>
      <c r="G64" s="139"/>
      <c r="H64" s="139"/>
      <c r="I64" s="88"/>
      <c r="J64" s="88"/>
      <c r="K64" s="88"/>
      <c r="L64" s="88"/>
      <c r="M64" s="88"/>
      <c r="N64" s="88"/>
      <c r="O64" s="88"/>
      <c r="P64" s="8"/>
      <c r="Q64" s="8"/>
      <c r="R64" s="8"/>
      <c r="S64" s="8"/>
      <c r="T64" s="8"/>
      <c r="U64" s="8"/>
      <c r="V64" s="8"/>
      <c r="W64" s="8"/>
      <c r="X64" s="8"/>
      <c r="Y64" s="8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X64" s="2"/>
      <c r="BY64" s="2"/>
      <c r="BZ64" s="2"/>
      <c r="CG64" s="14"/>
      <c r="CH64" s="14"/>
      <c r="CI64" s="14"/>
      <c r="CJ64" s="14"/>
      <c r="CK64" s="14"/>
      <c r="CL64" s="14"/>
      <c r="CM64" s="14"/>
    </row>
    <row r="65" spans="1:91" ht="31.9" customHeight="1" x14ac:dyDescent="0.2">
      <c r="A65" s="452" t="s">
        <v>64</v>
      </c>
      <c r="B65" s="471" t="s">
        <v>5</v>
      </c>
      <c r="C65" s="471" t="s">
        <v>65</v>
      </c>
      <c r="D65" s="471" t="s">
        <v>66</v>
      </c>
      <c r="E65" s="471" t="s">
        <v>67</v>
      </c>
      <c r="F65" s="141"/>
      <c r="G65" s="8"/>
      <c r="H65" s="8"/>
      <c r="I65" s="8"/>
      <c r="J65" s="8"/>
      <c r="K65" s="8"/>
      <c r="L65" s="8"/>
      <c r="M65" s="8"/>
      <c r="N65" s="142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CG65" s="14"/>
      <c r="CH65" s="14"/>
      <c r="CI65" s="14"/>
      <c r="CJ65" s="14"/>
      <c r="CK65" s="14"/>
      <c r="CL65" s="14"/>
      <c r="CM65" s="14"/>
    </row>
    <row r="66" spans="1:91" ht="16.149999999999999" customHeight="1" x14ac:dyDescent="0.2">
      <c r="A66" s="143" t="s">
        <v>69</v>
      </c>
      <c r="B66" s="144">
        <f t="shared" ref="B66:B84" si="11">SUM(C66:E66)</f>
        <v>0</v>
      </c>
      <c r="C66" s="94"/>
      <c r="D66" s="94"/>
      <c r="E66" s="94"/>
      <c r="F66" s="145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CG66" s="14"/>
      <c r="CH66" s="14"/>
      <c r="CI66" s="14"/>
      <c r="CJ66" s="14"/>
      <c r="CK66" s="14"/>
      <c r="CL66" s="14"/>
      <c r="CM66" s="14"/>
    </row>
    <row r="67" spans="1:91" ht="16.149999999999999" customHeight="1" x14ac:dyDescent="0.2">
      <c r="A67" s="146" t="s">
        <v>70</v>
      </c>
      <c r="B67" s="147">
        <f t="shared" si="11"/>
        <v>0</v>
      </c>
      <c r="C67" s="80"/>
      <c r="D67" s="80"/>
      <c r="E67" s="80"/>
      <c r="F67" s="145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CG67" s="14"/>
      <c r="CH67" s="14"/>
      <c r="CI67" s="14"/>
      <c r="CJ67" s="14"/>
      <c r="CK67" s="14"/>
      <c r="CL67" s="14"/>
      <c r="CM67" s="14"/>
    </row>
    <row r="68" spans="1:91" ht="16.149999999999999" customHeight="1" x14ac:dyDescent="0.2">
      <c r="A68" s="146" t="s">
        <v>71</v>
      </c>
      <c r="B68" s="147">
        <f t="shared" si="11"/>
        <v>0</v>
      </c>
      <c r="C68" s="80"/>
      <c r="D68" s="80"/>
      <c r="E68" s="80"/>
      <c r="F68" s="145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CG68" s="14"/>
      <c r="CH68" s="14"/>
      <c r="CI68" s="14"/>
      <c r="CJ68" s="14"/>
      <c r="CK68" s="14"/>
      <c r="CL68" s="14"/>
      <c r="CM68" s="14"/>
    </row>
    <row r="69" spans="1:91" ht="16.149999999999999" customHeight="1" x14ac:dyDescent="0.2">
      <c r="A69" s="146" t="s">
        <v>72</v>
      </c>
      <c r="B69" s="147">
        <f t="shared" si="11"/>
        <v>211</v>
      </c>
      <c r="C69" s="80">
        <v>211</v>
      </c>
      <c r="D69" s="80"/>
      <c r="E69" s="80"/>
      <c r="F69" s="145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CG69" s="14"/>
      <c r="CH69" s="14"/>
      <c r="CI69" s="14"/>
      <c r="CJ69" s="14"/>
      <c r="CK69" s="14"/>
      <c r="CL69" s="14"/>
      <c r="CM69" s="14"/>
    </row>
    <row r="70" spans="1:91" ht="16.149999999999999" customHeight="1" x14ac:dyDescent="0.2">
      <c r="A70" s="146" t="s">
        <v>73</v>
      </c>
      <c r="B70" s="147">
        <f t="shared" si="11"/>
        <v>0</v>
      </c>
      <c r="C70" s="80"/>
      <c r="D70" s="80"/>
      <c r="E70" s="80"/>
      <c r="F70" s="14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CG70" s="14"/>
      <c r="CH70" s="14"/>
      <c r="CI70" s="14"/>
      <c r="CJ70" s="14"/>
      <c r="CK70" s="14"/>
      <c r="CL70" s="14"/>
      <c r="CM70" s="14"/>
    </row>
    <row r="71" spans="1:91" ht="16.149999999999999" customHeight="1" x14ac:dyDescent="0.2">
      <c r="A71" s="146" t="s">
        <v>74</v>
      </c>
      <c r="B71" s="147">
        <f t="shared" si="11"/>
        <v>0</v>
      </c>
      <c r="C71" s="80"/>
      <c r="D71" s="80"/>
      <c r="E71" s="80"/>
      <c r="F71" s="145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CG71" s="14"/>
      <c r="CH71" s="14"/>
      <c r="CI71" s="14"/>
      <c r="CJ71" s="14"/>
      <c r="CK71" s="14"/>
      <c r="CL71" s="14"/>
      <c r="CM71" s="14"/>
    </row>
    <row r="72" spans="1:91" ht="16.149999999999999" customHeight="1" x14ac:dyDescent="0.2">
      <c r="A72" s="146" t="s">
        <v>75</v>
      </c>
      <c r="B72" s="147">
        <f t="shared" si="11"/>
        <v>439</v>
      </c>
      <c r="C72" s="80">
        <v>439</v>
      </c>
      <c r="D72" s="80"/>
      <c r="E72" s="80"/>
      <c r="F72" s="145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CG72" s="14"/>
      <c r="CH72" s="14"/>
      <c r="CI72" s="14"/>
      <c r="CJ72" s="14"/>
      <c r="CK72" s="14"/>
      <c r="CL72" s="14"/>
      <c r="CM72" s="14"/>
    </row>
    <row r="73" spans="1:91" ht="16.149999999999999" customHeight="1" x14ac:dyDescent="0.2">
      <c r="A73" s="146" t="s">
        <v>76</v>
      </c>
      <c r="B73" s="147">
        <f t="shared" si="11"/>
        <v>0</v>
      </c>
      <c r="C73" s="80"/>
      <c r="D73" s="80"/>
      <c r="E73" s="80"/>
      <c r="F73" s="145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CG73" s="14"/>
      <c r="CH73" s="14"/>
      <c r="CI73" s="14"/>
      <c r="CJ73" s="14"/>
      <c r="CK73" s="14"/>
      <c r="CL73" s="14"/>
      <c r="CM73" s="14"/>
    </row>
    <row r="74" spans="1:91" ht="16.149999999999999" customHeight="1" x14ac:dyDescent="0.2">
      <c r="A74" s="146" t="s">
        <v>77</v>
      </c>
      <c r="B74" s="147">
        <f t="shared" si="11"/>
        <v>0</v>
      </c>
      <c r="C74" s="80"/>
      <c r="D74" s="80"/>
      <c r="E74" s="80"/>
      <c r="F74" s="145"/>
      <c r="G74" s="148"/>
      <c r="H74" s="148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4"/>
      <c r="CH74" s="14"/>
      <c r="CI74" s="14"/>
      <c r="CJ74" s="14"/>
      <c r="CK74" s="14"/>
      <c r="CL74" s="14"/>
      <c r="CM74" s="14"/>
    </row>
    <row r="75" spans="1:91" ht="16.149999999999999" customHeight="1" x14ac:dyDescent="0.2">
      <c r="A75" s="146" t="s">
        <v>78</v>
      </c>
      <c r="B75" s="147">
        <f t="shared" si="11"/>
        <v>0</v>
      </c>
      <c r="C75" s="80"/>
      <c r="D75" s="80"/>
      <c r="E75" s="80"/>
      <c r="F75" s="145"/>
      <c r="G75" s="148"/>
      <c r="H75" s="148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4"/>
      <c r="CH75" s="14"/>
      <c r="CI75" s="14"/>
      <c r="CJ75" s="14"/>
      <c r="CK75" s="14"/>
      <c r="CL75" s="14"/>
      <c r="CM75" s="14"/>
    </row>
    <row r="76" spans="1:91" ht="16.149999999999999" customHeight="1" x14ac:dyDescent="0.2">
      <c r="A76" s="146" t="s">
        <v>79</v>
      </c>
      <c r="B76" s="147">
        <f t="shared" si="11"/>
        <v>0</v>
      </c>
      <c r="C76" s="80"/>
      <c r="D76" s="80"/>
      <c r="E76" s="80"/>
      <c r="F76" s="145"/>
      <c r="G76" s="148"/>
      <c r="H76" s="148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4"/>
      <c r="CH76" s="14"/>
      <c r="CI76" s="14"/>
      <c r="CJ76" s="14"/>
      <c r="CK76" s="14"/>
      <c r="CL76" s="14"/>
      <c r="CM76" s="14"/>
    </row>
    <row r="77" spans="1:91" ht="16.149999999999999" customHeight="1" x14ac:dyDescent="0.2">
      <c r="A77" s="149" t="s">
        <v>80</v>
      </c>
      <c r="B77" s="147">
        <f t="shared" si="11"/>
        <v>0</v>
      </c>
      <c r="C77" s="80"/>
      <c r="D77" s="80"/>
      <c r="E77" s="80"/>
      <c r="F77" s="145"/>
      <c r="G77" s="148"/>
      <c r="H77" s="148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4"/>
      <c r="CH77" s="14"/>
      <c r="CI77" s="14"/>
      <c r="CJ77" s="14"/>
      <c r="CK77" s="14"/>
      <c r="CL77" s="14"/>
      <c r="CM77" s="14"/>
    </row>
    <row r="78" spans="1:91" ht="16.149999999999999" customHeight="1" x14ac:dyDescent="0.2">
      <c r="A78" s="146" t="s">
        <v>81</v>
      </c>
      <c r="B78" s="147">
        <f t="shared" si="11"/>
        <v>441</v>
      </c>
      <c r="C78" s="80">
        <v>441</v>
      </c>
      <c r="D78" s="80"/>
      <c r="E78" s="80"/>
      <c r="F78" s="145"/>
      <c r="G78" s="148"/>
      <c r="H78" s="148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4"/>
      <c r="CH78" s="14"/>
      <c r="CI78" s="14"/>
      <c r="CJ78" s="14"/>
      <c r="CK78" s="14"/>
      <c r="CL78" s="14"/>
      <c r="CM78" s="14"/>
    </row>
    <row r="79" spans="1:91" ht="16.149999999999999" customHeight="1" x14ac:dyDescent="0.2">
      <c r="A79" s="146" t="s">
        <v>82</v>
      </c>
      <c r="B79" s="147">
        <f t="shared" si="11"/>
        <v>0</v>
      </c>
      <c r="C79" s="80"/>
      <c r="D79" s="80"/>
      <c r="E79" s="80"/>
      <c r="F79" s="145"/>
      <c r="G79" s="148"/>
      <c r="H79" s="148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4"/>
      <c r="CH79" s="14"/>
      <c r="CI79" s="14"/>
      <c r="CJ79" s="14"/>
      <c r="CK79" s="14"/>
      <c r="CL79" s="14"/>
      <c r="CM79" s="14"/>
    </row>
    <row r="80" spans="1:91" ht="16.149999999999999" customHeight="1" x14ac:dyDescent="0.2">
      <c r="A80" s="146" t="s">
        <v>83</v>
      </c>
      <c r="B80" s="147">
        <f t="shared" si="11"/>
        <v>83</v>
      </c>
      <c r="C80" s="80">
        <v>83</v>
      </c>
      <c r="D80" s="80"/>
      <c r="E80" s="80"/>
      <c r="F80" s="145"/>
      <c r="G80" s="148"/>
      <c r="H80" s="148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4"/>
      <c r="CH80" s="14"/>
      <c r="CI80" s="14"/>
      <c r="CJ80" s="14"/>
      <c r="CK80" s="14"/>
      <c r="CL80" s="14"/>
      <c r="CM80" s="14"/>
    </row>
    <row r="81" spans="1:91" ht="16.149999999999999" customHeight="1" x14ac:dyDescent="0.2">
      <c r="A81" s="146" t="s">
        <v>84</v>
      </c>
      <c r="B81" s="147">
        <f t="shared" si="11"/>
        <v>0</v>
      </c>
      <c r="C81" s="80"/>
      <c r="D81" s="80"/>
      <c r="E81" s="80"/>
      <c r="F81" s="145"/>
      <c r="G81" s="148"/>
      <c r="H81" s="148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4"/>
      <c r="CH81" s="14"/>
      <c r="CI81" s="14"/>
      <c r="CJ81" s="14"/>
      <c r="CK81" s="14"/>
      <c r="CL81" s="14"/>
      <c r="CM81" s="14"/>
    </row>
    <row r="82" spans="1:91" ht="16.149999999999999" customHeight="1" x14ac:dyDescent="0.2">
      <c r="A82" s="146" t="s">
        <v>85</v>
      </c>
      <c r="B82" s="147">
        <f t="shared" si="11"/>
        <v>0</v>
      </c>
      <c r="C82" s="80"/>
      <c r="D82" s="80"/>
      <c r="E82" s="80"/>
      <c r="F82" s="145"/>
      <c r="G82" s="148"/>
      <c r="H82" s="14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4"/>
      <c r="CH82" s="14"/>
      <c r="CI82" s="14"/>
      <c r="CJ82" s="14"/>
      <c r="CK82" s="14"/>
      <c r="CL82" s="14"/>
      <c r="CM82" s="14"/>
    </row>
    <row r="83" spans="1:91" ht="16.149999999999999" customHeight="1" x14ac:dyDescent="0.2">
      <c r="A83" s="146" t="s">
        <v>86</v>
      </c>
      <c r="B83" s="147">
        <f t="shared" si="11"/>
        <v>0</v>
      </c>
      <c r="C83" s="80"/>
      <c r="D83" s="80"/>
      <c r="E83" s="80"/>
      <c r="F83" s="145"/>
      <c r="G83" s="148"/>
      <c r="H83" s="148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4"/>
      <c r="CH83" s="14"/>
      <c r="CI83" s="14"/>
      <c r="CJ83" s="14"/>
      <c r="CK83" s="14"/>
      <c r="CL83" s="14"/>
      <c r="CM83" s="14"/>
    </row>
    <row r="84" spans="1:91" ht="16.149999999999999" customHeight="1" x14ac:dyDescent="0.2">
      <c r="A84" s="146" t="s">
        <v>87</v>
      </c>
      <c r="B84" s="150">
        <f t="shared" si="11"/>
        <v>0</v>
      </c>
      <c r="C84" s="151"/>
      <c r="D84" s="151"/>
      <c r="E84" s="151"/>
      <c r="F84" s="145"/>
      <c r="G84" s="148"/>
      <c r="H84" s="148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4"/>
      <c r="CH84" s="14"/>
      <c r="CI84" s="14"/>
      <c r="CJ84" s="14"/>
      <c r="CK84" s="14"/>
      <c r="CL84" s="14"/>
      <c r="CM84" s="14"/>
    </row>
    <row r="85" spans="1:91" ht="16.149999999999999" customHeight="1" x14ac:dyDescent="0.2">
      <c r="A85" s="455" t="s">
        <v>53</v>
      </c>
      <c r="B85" s="152">
        <f>SUM(B66:B84)</f>
        <v>1174</v>
      </c>
      <c r="C85" s="152">
        <f>SUM(C66:C84)</f>
        <v>1174</v>
      </c>
      <c r="D85" s="152">
        <f>SUM(D66:D84)</f>
        <v>0</v>
      </c>
      <c r="E85" s="152">
        <f>SUM(E66:E84)</f>
        <v>0</v>
      </c>
      <c r="F85" s="145"/>
      <c r="G85" s="148"/>
      <c r="H85" s="148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61"/>
      <c r="W85" s="7"/>
      <c r="X85" s="8"/>
      <c r="Y85" s="8"/>
      <c r="CG85" s="14"/>
      <c r="CH85" s="14"/>
      <c r="CI85" s="14"/>
      <c r="CJ85" s="14"/>
      <c r="CK85" s="14"/>
      <c r="CL85" s="14"/>
      <c r="CM85" s="14"/>
    </row>
    <row r="86" spans="1:91" ht="31.9" customHeight="1" x14ac:dyDescent="0.2">
      <c r="A86" s="88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53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4"/>
      <c r="CH86" s="14"/>
      <c r="CI86" s="14"/>
      <c r="CJ86" s="14"/>
      <c r="CK86" s="14"/>
      <c r="CL86" s="14"/>
      <c r="CM86" s="14"/>
    </row>
    <row r="87" spans="1:91" ht="16.149999999999999" customHeight="1" x14ac:dyDescent="0.2">
      <c r="A87" s="588" t="s">
        <v>89</v>
      </c>
      <c r="B87" s="520"/>
      <c r="C87" s="588" t="s">
        <v>5</v>
      </c>
      <c r="D87" s="591"/>
      <c r="E87" s="520"/>
      <c r="F87" s="559" t="s">
        <v>6</v>
      </c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58"/>
      <c r="AN87" s="499" t="s">
        <v>7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CG87" s="14"/>
      <c r="CH87" s="14"/>
      <c r="CI87" s="14"/>
      <c r="CJ87" s="14"/>
      <c r="CK87" s="14"/>
      <c r="CL87" s="14"/>
      <c r="CM87" s="14"/>
    </row>
    <row r="88" spans="1:91" ht="16.149999999999999" customHeight="1" x14ac:dyDescent="0.2">
      <c r="A88" s="589"/>
      <c r="B88" s="535"/>
      <c r="C88" s="590"/>
      <c r="D88" s="592"/>
      <c r="E88" s="521"/>
      <c r="F88" s="559" t="s">
        <v>11</v>
      </c>
      <c r="G88" s="558"/>
      <c r="H88" s="573" t="s">
        <v>12</v>
      </c>
      <c r="I88" s="573"/>
      <c r="J88" s="559" t="s">
        <v>13</v>
      </c>
      <c r="K88" s="558"/>
      <c r="L88" s="573" t="s">
        <v>14</v>
      </c>
      <c r="M88" s="573"/>
      <c r="N88" s="559" t="s">
        <v>15</v>
      </c>
      <c r="O88" s="558"/>
      <c r="P88" s="573" t="s">
        <v>16</v>
      </c>
      <c r="Q88" s="573"/>
      <c r="R88" s="559" t="s">
        <v>17</v>
      </c>
      <c r="S88" s="558"/>
      <c r="T88" s="573" t="s">
        <v>18</v>
      </c>
      <c r="U88" s="573"/>
      <c r="V88" s="559" t="s">
        <v>19</v>
      </c>
      <c r="W88" s="558"/>
      <c r="X88" s="573" t="s">
        <v>20</v>
      </c>
      <c r="Y88" s="558"/>
      <c r="Z88" s="559" t="s">
        <v>21</v>
      </c>
      <c r="AA88" s="573"/>
      <c r="AB88" s="559" t="s">
        <v>22</v>
      </c>
      <c r="AC88" s="558"/>
      <c r="AD88" s="573" t="s">
        <v>23</v>
      </c>
      <c r="AE88" s="573"/>
      <c r="AF88" s="559" t="s">
        <v>24</v>
      </c>
      <c r="AG88" s="558"/>
      <c r="AH88" s="573" t="s">
        <v>25</v>
      </c>
      <c r="AI88" s="573"/>
      <c r="AJ88" s="559" t="s">
        <v>26</v>
      </c>
      <c r="AK88" s="558"/>
      <c r="AL88" s="573" t="s">
        <v>27</v>
      </c>
      <c r="AM88" s="558"/>
      <c r="AN88" s="569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CG88" s="14"/>
      <c r="CH88" s="14"/>
      <c r="CI88" s="14"/>
      <c r="CJ88" s="14"/>
      <c r="CK88" s="14"/>
      <c r="CL88" s="14"/>
      <c r="CM88" s="14"/>
    </row>
    <row r="89" spans="1:91" ht="16.149999999999999" customHeight="1" x14ac:dyDescent="0.2">
      <c r="A89" s="590"/>
      <c r="B89" s="592"/>
      <c r="C89" s="472" t="s">
        <v>32</v>
      </c>
      <c r="D89" s="473" t="s">
        <v>40</v>
      </c>
      <c r="E89" s="457" t="s">
        <v>34</v>
      </c>
      <c r="F89" s="455" t="s">
        <v>40</v>
      </c>
      <c r="G89" s="457" t="s">
        <v>34</v>
      </c>
      <c r="H89" s="456" t="s">
        <v>40</v>
      </c>
      <c r="I89" s="456" t="s">
        <v>34</v>
      </c>
      <c r="J89" s="455" t="s">
        <v>40</v>
      </c>
      <c r="K89" s="457" t="s">
        <v>34</v>
      </c>
      <c r="L89" s="456" t="s">
        <v>40</v>
      </c>
      <c r="M89" s="456" t="s">
        <v>34</v>
      </c>
      <c r="N89" s="455" t="s">
        <v>40</v>
      </c>
      <c r="O89" s="457" t="s">
        <v>34</v>
      </c>
      <c r="P89" s="456" t="s">
        <v>40</v>
      </c>
      <c r="Q89" s="456" t="s">
        <v>34</v>
      </c>
      <c r="R89" s="455" t="s">
        <v>40</v>
      </c>
      <c r="S89" s="457" t="s">
        <v>34</v>
      </c>
      <c r="T89" s="456" t="s">
        <v>40</v>
      </c>
      <c r="U89" s="456" t="s">
        <v>34</v>
      </c>
      <c r="V89" s="455" t="s">
        <v>40</v>
      </c>
      <c r="W89" s="457" t="s">
        <v>34</v>
      </c>
      <c r="X89" s="456" t="s">
        <v>40</v>
      </c>
      <c r="Y89" s="457" t="s">
        <v>34</v>
      </c>
      <c r="Z89" s="455" t="s">
        <v>40</v>
      </c>
      <c r="AA89" s="456" t="s">
        <v>34</v>
      </c>
      <c r="AB89" s="455" t="s">
        <v>40</v>
      </c>
      <c r="AC89" s="457" t="s">
        <v>34</v>
      </c>
      <c r="AD89" s="456" t="s">
        <v>40</v>
      </c>
      <c r="AE89" s="456" t="s">
        <v>34</v>
      </c>
      <c r="AF89" s="455" t="s">
        <v>40</v>
      </c>
      <c r="AG89" s="457" t="s">
        <v>34</v>
      </c>
      <c r="AH89" s="456" t="s">
        <v>40</v>
      </c>
      <c r="AI89" s="456" t="s">
        <v>34</v>
      </c>
      <c r="AJ89" s="455" t="s">
        <v>40</v>
      </c>
      <c r="AK89" s="457" t="s">
        <v>34</v>
      </c>
      <c r="AL89" s="456" t="s">
        <v>40</v>
      </c>
      <c r="AM89" s="457" t="s">
        <v>34</v>
      </c>
      <c r="AN89" s="502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CG89" s="14"/>
      <c r="CH89" s="14"/>
      <c r="CI89" s="14"/>
      <c r="CJ89" s="14"/>
      <c r="CK89" s="14"/>
      <c r="CL89" s="14"/>
      <c r="CM89" s="14"/>
    </row>
    <row r="90" spans="1:91" ht="16.149999999999999" customHeight="1" x14ac:dyDescent="0.2">
      <c r="A90" s="559" t="s">
        <v>90</v>
      </c>
      <c r="B90" s="558"/>
      <c r="C90" s="91">
        <f t="shared" ref="C90:AN90" si="12">SUM(C91:C97)</f>
        <v>869</v>
      </c>
      <c r="D90" s="92">
        <f t="shared" si="12"/>
        <v>369</v>
      </c>
      <c r="E90" s="25">
        <f t="shared" si="12"/>
        <v>500</v>
      </c>
      <c r="F90" s="127">
        <f t="shared" si="12"/>
        <v>28</v>
      </c>
      <c r="G90" s="155">
        <f t="shared" si="12"/>
        <v>21</v>
      </c>
      <c r="H90" s="127">
        <f t="shared" si="12"/>
        <v>15</v>
      </c>
      <c r="I90" s="155">
        <f t="shared" si="12"/>
        <v>8</v>
      </c>
      <c r="J90" s="127">
        <f t="shared" si="12"/>
        <v>14</v>
      </c>
      <c r="K90" s="155">
        <f t="shared" si="12"/>
        <v>18</v>
      </c>
      <c r="L90" s="127">
        <f t="shared" si="12"/>
        <v>7</v>
      </c>
      <c r="M90" s="155">
        <f t="shared" si="12"/>
        <v>27</v>
      </c>
      <c r="N90" s="127">
        <f t="shared" si="12"/>
        <v>10</v>
      </c>
      <c r="O90" s="155">
        <f t="shared" si="12"/>
        <v>49</v>
      </c>
      <c r="P90" s="127">
        <f t="shared" si="12"/>
        <v>15</v>
      </c>
      <c r="Q90" s="155">
        <f t="shared" si="12"/>
        <v>57</v>
      </c>
      <c r="R90" s="127">
        <f t="shared" si="12"/>
        <v>17</v>
      </c>
      <c r="S90" s="155">
        <f t="shared" si="12"/>
        <v>45</v>
      </c>
      <c r="T90" s="127">
        <f t="shared" si="12"/>
        <v>10</v>
      </c>
      <c r="U90" s="155">
        <f t="shared" si="12"/>
        <v>31</v>
      </c>
      <c r="V90" s="127">
        <f t="shared" si="12"/>
        <v>15</v>
      </c>
      <c r="W90" s="155">
        <f t="shared" si="12"/>
        <v>28</v>
      </c>
      <c r="X90" s="127">
        <f t="shared" si="12"/>
        <v>21</v>
      </c>
      <c r="Y90" s="155">
        <f t="shared" si="12"/>
        <v>16</v>
      </c>
      <c r="Z90" s="127">
        <f t="shared" si="12"/>
        <v>28</v>
      </c>
      <c r="AA90" s="155">
        <f t="shared" si="12"/>
        <v>18</v>
      </c>
      <c r="AB90" s="127">
        <f t="shared" si="12"/>
        <v>26</v>
      </c>
      <c r="AC90" s="155">
        <f t="shared" si="12"/>
        <v>24</v>
      </c>
      <c r="AD90" s="127">
        <f t="shared" si="12"/>
        <v>25</v>
      </c>
      <c r="AE90" s="155">
        <f t="shared" si="12"/>
        <v>21</v>
      </c>
      <c r="AF90" s="127">
        <f t="shared" si="12"/>
        <v>37</v>
      </c>
      <c r="AG90" s="155">
        <f t="shared" si="12"/>
        <v>30</v>
      </c>
      <c r="AH90" s="127">
        <f t="shared" si="12"/>
        <v>31</v>
      </c>
      <c r="AI90" s="155">
        <f t="shared" si="12"/>
        <v>35</v>
      </c>
      <c r="AJ90" s="127">
        <f t="shared" si="12"/>
        <v>30</v>
      </c>
      <c r="AK90" s="155">
        <f t="shared" si="12"/>
        <v>30</v>
      </c>
      <c r="AL90" s="127">
        <f t="shared" si="12"/>
        <v>40</v>
      </c>
      <c r="AM90" s="155">
        <f t="shared" si="12"/>
        <v>42</v>
      </c>
      <c r="AN90" s="156">
        <f t="shared" si="12"/>
        <v>819</v>
      </c>
      <c r="AO90" s="157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CG90" s="14"/>
      <c r="CH90" s="14"/>
      <c r="CI90" s="14"/>
      <c r="CJ90" s="14"/>
      <c r="CK90" s="14"/>
      <c r="CL90" s="14"/>
      <c r="CM90" s="14"/>
    </row>
    <row r="91" spans="1:91" ht="16.149999999999999" customHeight="1" x14ac:dyDescent="0.2">
      <c r="A91" s="499" t="s">
        <v>91</v>
      </c>
      <c r="B91" s="158" t="s">
        <v>92</v>
      </c>
      <c r="C91" s="91">
        <f t="shared" ref="C91:C97" si="13">SUM(D91+E91)</f>
        <v>793</v>
      </c>
      <c r="D91" s="92">
        <f t="shared" ref="D91:E97" si="14">SUM(F91+H91+J91+L91+N91+P91+R91+T91+V91+X91+Z91+AB91+AD91+AF91+AH91+AJ91+AL91)</f>
        <v>320</v>
      </c>
      <c r="E91" s="25">
        <f t="shared" si="14"/>
        <v>473</v>
      </c>
      <c r="F91" s="159">
        <v>28</v>
      </c>
      <c r="G91" s="160">
        <v>21</v>
      </c>
      <c r="H91" s="161">
        <v>15</v>
      </c>
      <c r="I91" s="162">
        <v>8</v>
      </c>
      <c r="J91" s="161">
        <v>14</v>
      </c>
      <c r="K91" s="162">
        <v>18</v>
      </c>
      <c r="L91" s="159">
        <v>5</v>
      </c>
      <c r="M91" s="160">
        <v>25</v>
      </c>
      <c r="N91" s="161">
        <v>7</v>
      </c>
      <c r="O91" s="162">
        <v>47</v>
      </c>
      <c r="P91" s="161">
        <v>14</v>
      </c>
      <c r="Q91" s="162">
        <v>55</v>
      </c>
      <c r="R91" s="161">
        <v>16</v>
      </c>
      <c r="S91" s="162">
        <v>45</v>
      </c>
      <c r="T91" s="161">
        <v>9</v>
      </c>
      <c r="U91" s="162">
        <v>30</v>
      </c>
      <c r="V91" s="161">
        <v>12</v>
      </c>
      <c r="W91" s="162">
        <v>28</v>
      </c>
      <c r="X91" s="161">
        <v>19</v>
      </c>
      <c r="Y91" s="162">
        <v>16</v>
      </c>
      <c r="Z91" s="161">
        <v>23</v>
      </c>
      <c r="AA91" s="162">
        <v>16</v>
      </c>
      <c r="AB91" s="161">
        <v>23</v>
      </c>
      <c r="AC91" s="162">
        <v>23</v>
      </c>
      <c r="AD91" s="161">
        <v>19</v>
      </c>
      <c r="AE91" s="162">
        <v>18</v>
      </c>
      <c r="AF91" s="161">
        <v>31</v>
      </c>
      <c r="AG91" s="162">
        <v>26</v>
      </c>
      <c r="AH91" s="161">
        <v>27</v>
      </c>
      <c r="AI91" s="162">
        <v>33</v>
      </c>
      <c r="AJ91" s="161">
        <v>22</v>
      </c>
      <c r="AK91" s="162">
        <v>28</v>
      </c>
      <c r="AL91" s="161">
        <v>36</v>
      </c>
      <c r="AM91" s="162">
        <v>36</v>
      </c>
      <c r="AN91" s="163">
        <v>754</v>
      </c>
      <c r="AO91" s="111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13"/>
      <c r="BB91" s="13"/>
      <c r="CA91" s="4" t="str">
        <f>IF(C91=0,"",IF(AN91="",IF(C91="","","* No olvide digitar la columna Beneficiarios. "),""))</f>
        <v/>
      </c>
      <c r="CB91" s="4" t="str">
        <f t="shared" ref="CB91:CB97" si="15">IF(C91&lt;AN91,"* El número de Beneficiarios NO DEBE ser mayor que el total. ","")</f>
        <v/>
      </c>
      <c r="CG91" s="14">
        <f t="shared" ref="CG91:CG97" si="16">IF(C91&lt;AN91,1,0)</f>
        <v>0</v>
      </c>
      <c r="CH91" s="14">
        <f t="shared" ref="CH91:CH97" si="17">IF(C91=0,"",IF(AN91="",IF(C91="","",1),0))</f>
        <v>0</v>
      </c>
      <c r="CI91" s="14"/>
      <c r="CJ91" s="14"/>
      <c r="CK91" s="14"/>
      <c r="CL91" s="14"/>
      <c r="CM91" s="14"/>
    </row>
    <row r="92" spans="1:91" ht="16.149999999999999" customHeight="1" x14ac:dyDescent="0.2">
      <c r="A92" s="569"/>
      <c r="B92" s="164" t="s">
        <v>93</v>
      </c>
      <c r="C92" s="116">
        <f t="shared" si="13"/>
        <v>17</v>
      </c>
      <c r="D92" s="37">
        <f t="shared" si="14"/>
        <v>11</v>
      </c>
      <c r="E92" s="165">
        <f t="shared" si="14"/>
        <v>6</v>
      </c>
      <c r="F92" s="166"/>
      <c r="G92" s="167"/>
      <c r="H92" s="168"/>
      <c r="I92" s="169"/>
      <c r="J92" s="166"/>
      <c r="K92" s="170"/>
      <c r="L92" s="168"/>
      <c r="M92" s="171">
        <v>1</v>
      </c>
      <c r="N92" s="166"/>
      <c r="O92" s="170"/>
      <c r="P92" s="169"/>
      <c r="Q92" s="171"/>
      <c r="R92" s="172"/>
      <c r="S92" s="170"/>
      <c r="T92" s="169"/>
      <c r="U92" s="171"/>
      <c r="V92" s="172"/>
      <c r="W92" s="170"/>
      <c r="X92" s="169"/>
      <c r="Y92" s="170"/>
      <c r="Z92" s="172">
        <v>2</v>
      </c>
      <c r="AA92" s="171"/>
      <c r="AB92" s="172">
        <v>1</v>
      </c>
      <c r="AC92" s="170"/>
      <c r="AD92" s="169"/>
      <c r="AE92" s="171"/>
      <c r="AF92" s="172"/>
      <c r="AG92" s="170">
        <v>1</v>
      </c>
      <c r="AH92" s="169">
        <v>2</v>
      </c>
      <c r="AI92" s="171"/>
      <c r="AJ92" s="172">
        <v>3</v>
      </c>
      <c r="AK92" s="170">
        <v>1</v>
      </c>
      <c r="AL92" s="169">
        <v>3</v>
      </c>
      <c r="AM92" s="170">
        <v>3</v>
      </c>
      <c r="AN92" s="173">
        <v>12</v>
      </c>
      <c r="AO92" s="111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13"/>
      <c r="BB92" s="13"/>
      <c r="CB92" s="4" t="str">
        <f t="shared" si="15"/>
        <v/>
      </c>
      <c r="CG92" s="14">
        <f t="shared" si="16"/>
        <v>0</v>
      </c>
      <c r="CH92" s="14">
        <f t="shared" si="17"/>
        <v>0</v>
      </c>
      <c r="CI92" s="14"/>
      <c r="CJ92" s="14"/>
      <c r="CK92" s="14"/>
      <c r="CL92" s="14"/>
      <c r="CM92" s="14"/>
    </row>
    <row r="93" spans="1:91" ht="16.149999999999999" customHeight="1" thickBot="1" x14ac:dyDescent="0.25">
      <c r="A93" s="603"/>
      <c r="B93" s="174" t="s">
        <v>94</v>
      </c>
      <c r="C93" s="175">
        <f t="shared" si="13"/>
        <v>1</v>
      </c>
      <c r="D93" s="176">
        <f t="shared" si="14"/>
        <v>0</v>
      </c>
      <c r="E93" s="177">
        <f t="shared" si="14"/>
        <v>1</v>
      </c>
      <c r="F93" s="178"/>
      <c r="G93" s="179"/>
      <c r="H93" s="180"/>
      <c r="I93" s="181"/>
      <c r="J93" s="178"/>
      <c r="K93" s="182"/>
      <c r="L93" s="180"/>
      <c r="M93" s="183"/>
      <c r="N93" s="178"/>
      <c r="O93" s="182"/>
      <c r="P93" s="181"/>
      <c r="Q93" s="183"/>
      <c r="R93" s="184"/>
      <c r="S93" s="182"/>
      <c r="T93" s="181"/>
      <c r="U93" s="183"/>
      <c r="V93" s="184"/>
      <c r="W93" s="182"/>
      <c r="X93" s="181"/>
      <c r="Y93" s="182"/>
      <c r="Z93" s="184"/>
      <c r="AA93" s="183"/>
      <c r="AB93" s="184"/>
      <c r="AC93" s="182"/>
      <c r="AD93" s="181"/>
      <c r="AE93" s="183">
        <v>1</v>
      </c>
      <c r="AF93" s="184"/>
      <c r="AG93" s="182"/>
      <c r="AH93" s="181"/>
      <c r="AI93" s="183"/>
      <c r="AJ93" s="184"/>
      <c r="AK93" s="182"/>
      <c r="AL93" s="181"/>
      <c r="AM93" s="182"/>
      <c r="AN93" s="185">
        <v>1</v>
      </c>
      <c r="AO93" s="111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13"/>
      <c r="BB93" s="13"/>
      <c r="CA93" s="4" t="str">
        <f>IF(C93=0,"",IF(AN93="",IF(C93="","","* No olvide digitar la columna Beneficiarios. "),""))</f>
        <v/>
      </c>
      <c r="CB93" s="4" t="str">
        <f t="shared" si="15"/>
        <v/>
      </c>
      <c r="CG93" s="14">
        <f t="shared" si="16"/>
        <v>0</v>
      </c>
      <c r="CH93" s="14">
        <f t="shared" si="17"/>
        <v>0</v>
      </c>
      <c r="CI93" s="14"/>
      <c r="CJ93" s="14"/>
      <c r="CK93" s="14"/>
      <c r="CL93" s="14"/>
      <c r="CM93" s="14"/>
    </row>
    <row r="94" spans="1:91" ht="16.149999999999999" customHeight="1" thickTop="1" x14ac:dyDescent="0.2">
      <c r="A94" s="604" t="s">
        <v>95</v>
      </c>
      <c r="B94" s="605"/>
      <c r="C94" s="186">
        <f t="shared" si="13"/>
        <v>11</v>
      </c>
      <c r="D94" s="187">
        <f t="shared" si="14"/>
        <v>7</v>
      </c>
      <c r="E94" s="188">
        <f t="shared" si="14"/>
        <v>4</v>
      </c>
      <c r="F94" s="189"/>
      <c r="G94" s="190"/>
      <c r="H94" s="191"/>
      <c r="I94" s="192"/>
      <c r="J94" s="193"/>
      <c r="K94" s="190"/>
      <c r="L94" s="191"/>
      <c r="M94" s="194"/>
      <c r="N94" s="193">
        <v>1</v>
      </c>
      <c r="O94" s="190">
        <v>1</v>
      </c>
      <c r="P94" s="192">
        <v>1</v>
      </c>
      <c r="Q94" s="194"/>
      <c r="R94" s="195">
        <v>1</v>
      </c>
      <c r="S94" s="190"/>
      <c r="T94" s="192"/>
      <c r="U94" s="194">
        <v>1</v>
      </c>
      <c r="V94" s="195">
        <v>1</v>
      </c>
      <c r="W94" s="190"/>
      <c r="X94" s="192"/>
      <c r="Y94" s="190"/>
      <c r="Z94" s="195">
        <v>1</v>
      </c>
      <c r="AA94" s="194">
        <v>1</v>
      </c>
      <c r="AB94" s="195"/>
      <c r="AC94" s="190"/>
      <c r="AD94" s="192">
        <v>1</v>
      </c>
      <c r="AE94" s="194">
        <v>1</v>
      </c>
      <c r="AF94" s="195"/>
      <c r="AG94" s="190"/>
      <c r="AH94" s="192"/>
      <c r="AI94" s="194"/>
      <c r="AJ94" s="195"/>
      <c r="AK94" s="190"/>
      <c r="AL94" s="192">
        <v>1</v>
      </c>
      <c r="AM94" s="190"/>
      <c r="AN94" s="196">
        <v>8</v>
      </c>
      <c r="AO94" s="111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13"/>
      <c r="BB94" s="13"/>
      <c r="CA94" s="4" t="str">
        <f>IF(C94=0,"",IF(AN94="",IF(C94="","","* No olvide digitar la columna Beneficiarios. "),""))</f>
        <v/>
      </c>
      <c r="CB94" s="4" t="str">
        <f t="shared" si="15"/>
        <v/>
      </c>
      <c r="CG94" s="14">
        <f t="shared" si="16"/>
        <v>0</v>
      </c>
      <c r="CH94" s="14">
        <f t="shared" si="17"/>
        <v>0</v>
      </c>
      <c r="CI94" s="14"/>
      <c r="CJ94" s="14"/>
      <c r="CK94" s="14"/>
      <c r="CL94" s="14"/>
      <c r="CM94" s="14"/>
    </row>
    <row r="95" spans="1:91" ht="16.149999999999999" customHeight="1" x14ac:dyDescent="0.2">
      <c r="A95" s="606" t="s">
        <v>96</v>
      </c>
      <c r="B95" s="607"/>
      <c r="C95" s="36">
        <f t="shared" si="13"/>
        <v>21</v>
      </c>
      <c r="D95" s="69">
        <f t="shared" si="14"/>
        <v>15</v>
      </c>
      <c r="E95" s="197">
        <f t="shared" si="14"/>
        <v>6</v>
      </c>
      <c r="F95" s="198"/>
      <c r="G95" s="199"/>
      <c r="H95" s="200"/>
      <c r="I95" s="201"/>
      <c r="J95" s="189"/>
      <c r="K95" s="202"/>
      <c r="L95" s="200">
        <v>1</v>
      </c>
      <c r="M95" s="203"/>
      <c r="N95" s="189">
        <v>2</v>
      </c>
      <c r="O95" s="202">
        <v>1</v>
      </c>
      <c r="P95" s="201"/>
      <c r="Q95" s="203"/>
      <c r="R95" s="204"/>
      <c r="S95" s="202"/>
      <c r="T95" s="201">
        <v>1</v>
      </c>
      <c r="U95" s="203"/>
      <c r="V95" s="204"/>
      <c r="W95" s="202"/>
      <c r="X95" s="201"/>
      <c r="Y95" s="202"/>
      <c r="Z95" s="204">
        <v>2</v>
      </c>
      <c r="AA95" s="203"/>
      <c r="AB95" s="204">
        <v>1</v>
      </c>
      <c r="AC95" s="202">
        <v>1</v>
      </c>
      <c r="AD95" s="201">
        <v>3</v>
      </c>
      <c r="AE95" s="203"/>
      <c r="AF95" s="204">
        <v>2</v>
      </c>
      <c r="AG95" s="202">
        <v>2</v>
      </c>
      <c r="AH95" s="201">
        <v>1</v>
      </c>
      <c r="AI95" s="203">
        <v>2</v>
      </c>
      <c r="AJ95" s="204">
        <v>2</v>
      </c>
      <c r="AK95" s="202"/>
      <c r="AL95" s="201"/>
      <c r="AM95" s="202"/>
      <c r="AN95" s="205">
        <v>19</v>
      </c>
      <c r="AO95" s="111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13"/>
      <c r="BB95" s="13"/>
      <c r="CA95" s="4" t="str">
        <f>IF(C95=0,"",IF(AN95="",IF(C95="","","* No olvide digitar la columna Beneficiarios. "),""))</f>
        <v/>
      </c>
      <c r="CB95" s="4" t="str">
        <f t="shared" si="15"/>
        <v/>
      </c>
      <c r="CG95" s="14">
        <f t="shared" si="16"/>
        <v>0</v>
      </c>
      <c r="CH95" s="14">
        <f t="shared" si="17"/>
        <v>0</v>
      </c>
      <c r="CI95" s="14"/>
      <c r="CJ95" s="14"/>
      <c r="CK95" s="14"/>
      <c r="CL95" s="14"/>
      <c r="CM95" s="14"/>
    </row>
    <row r="96" spans="1:91" ht="16.149999999999999" customHeight="1" x14ac:dyDescent="0.2">
      <c r="A96" s="606" t="s">
        <v>97</v>
      </c>
      <c r="B96" s="607"/>
      <c r="C96" s="116">
        <f t="shared" si="13"/>
        <v>23</v>
      </c>
      <c r="D96" s="37">
        <f t="shared" si="14"/>
        <v>13</v>
      </c>
      <c r="E96" s="206">
        <f t="shared" si="14"/>
        <v>10</v>
      </c>
      <c r="F96" s="166"/>
      <c r="G96" s="167"/>
      <c r="H96" s="168"/>
      <c r="I96" s="169"/>
      <c r="J96" s="166"/>
      <c r="K96" s="170"/>
      <c r="L96" s="168">
        <v>1</v>
      </c>
      <c r="M96" s="171">
        <v>1</v>
      </c>
      <c r="N96" s="166"/>
      <c r="O96" s="170"/>
      <c r="P96" s="169"/>
      <c r="Q96" s="171">
        <v>2</v>
      </c>
      <c r="R96" s="172"/>
      <c r="S96" s="170"/>
      <c r="T96" s="169"/>
      <c r="U96" s="171"/>
      <c r="V96" s="172"/>
      <c r="W96" s="170"/>
      <c r="X96" s="169">
        <v>1</v>
      </c>
      <c r="Y96" s="170"/>
      <c r="Z96" s="172"/>
      <c r="AA96" s="171">
        <v>1</v>
      </c>
      <c r="AB96" s="172">
        <v>1</v>
      </c>
      <c r="AC96" s="170"/>
      <c r="AD96" s="169">
        <v>2</v>
      </c>
      <c r="AE96" s="171">
        <v>1</v>
      </c>
      <c r="AF96" s="172">
        <v>4</v>
      </c>
      <c r="AG96" s="170">
        <v>1</v>
      </c>
      <c r="AH96" s="169">
        <v>1</v>
      </c>
      <c r="AI96" s="171"/>
      <c r="AJ96" s="172">
        <v>3</v>
      </c>
      <c r="AK96" s="170">
        <v>1</v>
      </c>
      <c r="AL96" s="169"/>
      <c r="AM96" s="170">
        <v>3</v>
      </c>
      <c r="AN96" s="173">
        <v>22</v>
      </c>
      <c r="AO96" s="111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13"/>
      <c r="BB96" s="13"/>
      <c r="CA96" s="4" t="str">
        <f>IF(C96=0,"",IF(AN96="",IF(C96="","","* No olvide digitar la columna Beneficiarios. "),""))</f>
        <v/>
      </c>
      <c r="CB96" s="4" t="str">
        <f t="shared" si="15"/>
        <v/>
      </c>
      <c r="CG96" s="14">
        <f t="shared" si="16"/>
        <v>0</v>
      </c>
      <c r="CH96" s="14">
        <f t="shared" si="17"/>
        <v>0</v>
      </c>
      <c r="CI96" s="14"/>
      <c r="CJ96" s="14"/>
      <c r="CK96" s="14"/>
      <c r="CL96" s="14"/>
      <c r="CM96" s="14"/>
    </row>
    <row r="97" spans="1:91" ht="16.149999999999999" customHeight="1" x14ac:dyDescent="0.2">
      <c r="A97" s="567" t="s">
        <v>98</v>
      </c>
      <c r="B97" s="568"/>
      <c r="C97" s="82">
        <f t="shared" si="13"/>
        <v>3</v>
      </c>
      <c r="D97" s="83">
        <f t="shared" si="14"/>
        <v>3</v>
      </c>
      <c r="E97" s="207">
        <f t="shared" si="14"/>
        <v>0</v>
      </c>
      <c r="F97" s="208"/>
      <c r="G97" s="209"/>
      <c r="H97" s="210"/>
      <c r="I97" s="211"/>
      <c r="J97" s="208"/>
      <c r="K97" s="212"/>
      <c r="L97" s="210"/>
      <c r="M97" s="213"/>
      <c r="N97" s="208"/>
      <c r="O97" s="212"/>
      <c r="P97" s="211"/>
      <c r="Q97" s="213"/>
      <c r="R97" s="214"/>
      <c r="S97" s="212"/>
      <c r="T97" s="211"/>
      <c r="U97" s="213"/>
      <c r="V97" s="214">
        <v>2</v>
      </c>
      <c r="W97" s="212"/>
      <c r="X97" s="211">
        <v>1</v>
      </c>
      <c r="Y97" s="212"/>
      <c r="Z97" s="214"/>
      <c r="AA97" s="213"/>
      <c r="AB97" s="214"/>
      <c r="AC97" s="212"/>
      <c r="AD97" s="211"/>
      <c r="AE97" s="213"/>
      <c r="AF97" s="214"/>
      <c r="AG97" s="212"/>
      <c r="AH97" s="211"/>
      <c r="AI97" s="213"/>
      <c r="AJ97" s="214"/>
      <c r="AK97" s="212"/>
      <c r="AL97" s="211"/>
      <c r="AM97" s="212"/>
      <c r="AN97" s="215">
        <v>3</v>
      </c>
      <c r="AO97" s="111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13"/>
      <c r="BB97" s="13"/>
      <c r="CA97" s="4" t="str">
        <f>IF(C97=0,"",IF(AN97="",IF(C97="","","* No olvide digitar la columna Beneficiarios. "),""))</f>
        <v/>
      </c>
      <c r="CB97" s="4" t="str">
        <f t="shared" si="15"/>
        <v/>
      </c>
      <c r="CG97" s="14">
        <f t="shared" si="16"/>
        <v>0</v>
      </c>
      <c r="CH97" s="14">
        <f t="shared" si="17"/>
        <v>0</v>
      </c>
      <c r="CI97" s="14"/>
      <c r="CJ97" s="14"/>
      <c r="CK97" s="14"/>
      <c r="CL97" s="14"/>
      <c r="CM97" s="14"/>
    </row>
    <row r="98" spans="1:91" ht="31.9" customHeight="1" x14ac:dyDescent="0.2">
      <c r="A98" s="88" t="s">
        <v>99</v>
      </c>
      <c r="B98" s="8"/>
      <c r="C98" s="8"/>
      <c r="D98" s="8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X98" s="2"/>
      <c r="BY98" s="2"/>
      <c r="BZ98" s="2"/>
      <c r="CG98" s="14"/>
      <c r="CH98" s="14"/>
      <c r="CI98" s="14"/>
      <c r="CJ98" s="14"/>
      <c r="CK98" s="14"/>
      <c r="CL98" s="14"/>
      <c r="CM98" s="14"/>
    </row>
    <row r="99" spans="1:91" ht="16.149999999999999" customHeight="1" x14ac:dyDescent="0.2">
      <c r="A99" s="559" t="s">
        <v>100</v>
      </c>
      <c r="B99" s="573"/>
      <c r="C99" s="558"/>
      <c r="D99" s="471" t="s">
        <v>53</v>
      </c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CG99" s="14"/>
      <c r="CH99" s="14"/>
      <c r="CI99" s="14"/>
      <c r="CJ99" s="14"/>
      <c r="CK99" s="14"/>
      <c r="CL99" s="14"/>
      <c r="CM99" s="14"/>
    </row>
    <row r="100" spans="1:91" ht="25.15" customHeight="1" x14ac:dyDescent="0.2">
      <c r="A100" s="588" t="s">
        <v>101</v>
      </c>
      <c r="B100" s="520"/>
      <c r="C100" s="467" t="s">
        <v>102</v>
      </c>
      <c r="D100" s="217"/>
      <c r="E100" s="218"/>
      <c r="CG100" s="14"/>
      <c r="CH100" s="14"/>
      <c r="CI100" s="14"/>
      <c r="CJ100" s="14"/>
      <c r="CK100" s="14"/>
      <c r="CL100" s="14"/>
      <c r="CM100" s="14"/>
    </row>
    <row r="101" spans="1:91" ht="25.15" customHeight="1" x14ac:dyDescent="0.2">
      <c r="A101" s="589"/>
      <c r="B101" s="535"/>
      <c r="C101" s="468" t="s">
        <v>103</v>
      </c>
      <c r="D101" s="173"/>
      <c r="E101" s="218"/>
      <c r="CG101" s="14"/>
      <c r="CH101" s="14"/>
      <c r="CI101" s="14"/>
      <c r="CJ101" s="14"/>
      <c r="CK101" s="14"/>
      <c r="CL101" s="14"/>
      <c r="CM101" s="14"/>
    </row>
    <row r="102" spans="1:91" ht="25.15" customHeight="1" x14ac:dyDescent="0.2">
      <c r="A102" s="590"/>
      <c r="B102" s="521"/>
      <c r="C102" s="469" t="s">
        <v>104</v>
      </c>
      <c r="D102" s="221"/>
      <c r="E102" s="218"/>
      <c r="CG102" s="14"/>
      <c r="CH102" s="14"/>
      <c r="CI102" s="14"/>
      <c r="CJ102" s="14"/>
      <c r="CK102" s="14"/>
      <c r="CL102" s="14"/>
      <c r="CM102" s="14"/>
    </row>
    <row r="103" spans="1:91" ht="31.9" customHeight="1" x14ac:dyDescent="0.2">
      <c r="A103" s="87" t="s">
        <v>105</v>
      </c>
      <c r="B103" s="61"/>
      <c r="C103" s="222"/>
      <c r="D103" s="223"/>
      <c r="E103" s="224"/>
      <c r="F103" s="225"/>
      <c r="G103" s="225"/>
      <c r="H103" s="226"/>
      <c r="I103" s="225"/>
      <c r="J103" s="61"/>
      <c r="K103" s="227"/>
      <c r="L103" s="228"/>
      <c r="M103" s="227"/>
      <c r="N103" s="227"/>
      <c r="O103" s="229"/>
      <c r="P103" s="61"/>
      <c r="Q103" s="227"/>
      <c r="R103" s="229"/>
      <c r="S103" s="61"/>
      <c r="T103" s="227"/>
      <c r="U103" s="61"/>
      <c r="V103" s="61"/>
      <c r="W103" s="229"/>
      <c r="X103" s="229"/>
      <c r="Y103" s="229"/>
      <c r="Z103" s="230"/>
      <c r="AA103" s="61"/>
      <c r="AB103" s="229"/>
      <c r="AC103" s="229"/>
      <c r="AD103" s="229"/>
      <c r="AE103" s="229"/>
      <c r="AF103" s="230"/>
      <c r="AG103" s="61"/>
      <c r="AH103" s="229"/>
      <c r="AI103" s="229"/>
      <c r="AJ103" s="229"/>
      <c r="AK103" s="61"/>
      <c r="AL103" s="227"/>
      <c r="AM103" s="229"/>
      <c r="AN103" s="227"/>
      <c r="AO103" s="231"/>
      <c r="AP103" s="61"/>
      <c r="BX103" s="2"/>
      <c r="BY103" s="2"/>
      <c r="BZ103" s="2"/>
      <c r="CG103" s="14"/>
      <c r="CH103" s="14"/>
      <c r="CI103" s="14"/>
      <c r="CJ103" s="14"/>
      <c r="CK103" s="14"/>
      <c r="CL103" s="14"/>
      <c r="CM103" s="14"/>
    </row>
    <row r="104" spans="1:91" ht="16.149999999999999" customHeight="1" x14ac:dyDescent="0.2">
      <c r="A104" s="504" t="s">
        <v>89</v>
      </c>
      <c r="B104" s="506"/>
      <c r="C104" s="588" t="s">
        <v>5</v>
      </c>
      <c r="D104" s="591"/>
      <c r="E104" s="520"/>
      <c r="F104" s="559" t="s">
        <v>6</v>
      </c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58"/>
      <c r="AN104" s="499" t="s">
        <v>7</v>
      </c>
      <c r="AO104" s="232"/>
      <c r="CG104" s="14"/>
      <c r="CH104" s="14"/>
      <c r="CI104" s="14"/>
      <c r="CJ104" s="14"/>
      <c r="CK104" s="14"/>
      <c r="CL104" s="14"/>
      <c r="CM104" s="14"/>
    </row>
    <row r="105" spans="1:91" ht="16.149999999999999" customHeight="1" x14ac:dyDescent="0.2">
      <c r="A105" s="530"/>
      <c r="B105" s="532"/>
      <c r="C105" s="590"/>
      <c r="D105" s="592"/>
      <c r="E105" s="521"/>
      <c r="F105" s="559" t="s">
        <v>11</v>
      </c>
      <c r="G105" s="558"/>
      <c r="H105" s="559" t="s">
        <v>12</v>
      </c>
      <c r="I105" s="558"/>
      <c r="J105" s="559" t="s">
        <v>13</v>
      </c>
      <c r="K105" s="558"/>
      <c r="L105" s="559" t="s">
        <v>14</v>
      </c>
      <c r="M105" s="558"/>
      <c r="N105" s="559" t="s">
        <v>15</v>
      </c>
      <c r="O105" s="558"/>
      <c r="P105" s="533" t="s">
        <v>16</v>
      </c>
      <c r="Q105" s="515"/>
      <c r="R105" s="533" t="s">
        <v>17</v>
      </c>
      <c r="S105" s="515"/>
      <c r="T105" s="533" t="s">
        <v>18</v>
      </c>
      <c r="U105" s="515"/>
      <c r="V105" s="533" t="s">
        <v>19</v>
      </c>
      <c r="W105" s="515"/>
      <c r="X105" s="533" t="s">
        <v>20</v>
      </c>
      <c r="Y105" s="515"/>
      <c r="Z105" s="533" t="s">
        <v>21</v>
      </c>
      <c r="AA105" s="515"/>
      <c r="AB105" s="533" t="s">
        <v>22</v>
      </c>
      <c r="AC105" s="515"/>
      <c r="AD105" s="534" t="s">
        <v>23</v>
      </c>
      <c r="AE105" s="534"/>
      <c r="AF105" s="533" t="s">
        <v>24</v>
      </c>
      <c r="AG105" s="515"/>
      <c r="AH105" s="534" t="s">
        <v>25</v>
      </c>
      <c r="AI105" s="534"/>
      <c r="AJ105" s="533" t="s">
        <v>26</v>
      </c>
      <c r="AK105" s="515"/>
      <c r="AL105" s="534" t="s">
        <v>27</v>
      </c>
      <c r="AM105" s="515"/>
      <c r="AN105" s="569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CG105" s="14"/>
      <c r="CH105" s="14"/>
      <c r="CI105" s="14"/>
      <c r="CJ105" s="14"/>
      <c r="CK105" s="14"/>
      <c r="CL105" s="14"/>
      <c r="CM105" s="14"/>
    </row>
    <row r="106" spans="1:91" ht="16.149999999999999" customHeight="1" x14ac:dyDescent="0.2">
      <c r="A106" s="507"/>
      <c r="B106" s="509"/>
      <c r="C106" s="63" t="s">
        <v>32</v>
      </c>
      <c r="D106" s="64" t="s">
        <v>40</v>
      </c>
      <c r="E106" s="457" t="s">
        <v>34</v>
      </c>
      <c r="F106" s="455" t="s">
        <v>40</v>
      </c>
      <c r="G106" s="457" t="s">
        <v>34</v>
      </c>
      <c r="H106" s="455" t="s">
        <v>40</v>
      </c>
      <c r="I106" s="457" t="s">
        <v>34</v>
      </c>
      <c r="J106" s="455" t="s">
        <v>40</v>
      </c>
      <c r="K106" s="457" t="s">
        <v>34</v>
      </c>
      <c r="L106" s="455" t="s">
        <v>40</v>
      </c>
      <c r="M106" s="457" t="s">
        <v>34</v>
      </c>
      <c r="N106" s="455" t="s">
        <v>40</v>
      </c>
      <c r="O106" s="457" t="s">
        <v>34</v>
      </c>
      <c r="P106" s="455" t="s">
        <v>40</v>
      </c>
      <c r="Q106" s="457" t="s">
        <v>34</v>
      </c>
      <c r="R106" s="455" t="s">
        <v>40</v>
      </c>
      <c r="S106" s="457" t="s">
        <v>34</v>
      </c>
      <c r="T106" s="455" t="s">
        <v>40</v>
      </c>
      <c r="U106" s="457" t="s">
        <v>34</v>
      </c>
      <c r="V106" s="455" t="s">
        <v>40</v>
      </c>
      <c r="W106" s="457" t="s">
        <v>34</v>
      </c>
      <c r="X106" s="455" t="s">
        <v>40</v>
      </c>
      <c r="Y106" s="457" t="s">
        <v>34</v>
      </c>
      <c r="Z106" s="455" t="s">
        <v>40</v>
      </c>
      <c r="AA106" s="457" t="s">
        <v>34</v>
      </c>
      <c r="AB106" s="455" t="s">
        <v>40</v>
      </c>
      <c r="AC106" s="457" t="s">
        <v>34</v>
      </c>
      <c r="AD106" s="456" t="s">
        <v>40</v>
      </c>
      <c r="AE106" s="456" t="s">
        <v>34</v>
      </c>
      <c r="AF106" s="455" t="s">
        <v>40</v>
      </c>
      <c r="AG106" s="457" t="s">
        <v>34</v>
      </c>
      <c r="AH106" s="456" t="s">
        <v>40</v>
      </c>
      <c r="AI106" s="456" t="s">
        <v>34</v>
      </c>
      <c r="AJ106" s="455" t="s">
        <v>40</v>
      </c>
      <c r="AK106" s="457" t="s">
        <v>34</v>
      </c>
      <c r="AL106" s="456" t="s">
        <v>40</v>
      </c>
      <c r="AM106" s="457" t="s">
        <v>34</v>
      </c>
      <c r="AN106" s="502"/>
      <c r="AO106" s="23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CG106" s="14"/>
      <c r="CH106" s="14"/>
      <c r="CI106" s="14"/>
      <c r="CJ106" s="14"/>
      <c r="CK106" s="14"/>
      <c r="CL106" s="14"/>
      <c r="CM106" s="14"/>
    </row>
    <row r="107" spans="1:91" ht="16.149999999999999" customHeight="1" x14ac:dyDescent="0.2">
      <c r="A107" s="579" t="s">
        <v>106</v>
      </c>
      <c r="B107" s="580"/>
      <c r="C107" s="186">
        <f>SUM(D107+E107)</f>
        <v>0</v>
      </c>
      <c r="D107" s="234">
        <f t="shared" ref="D107:E109" si="18">SUM(F107+H107+J107+L107+N107+P107+R107+T107+V107+X107+Z107+AB107+AD107+AF107+AH107+AJ107+AL107)</f>
        <v>0</v>
      </c>
      <c r="E107" s="70">
        <f t="shared" si="18"/>
        <v>0</v>
      </c>
      <c r="F107" s="235"/>
      <c r="G107" s="236"/>
      <c r="H107" s="235"/>
      <c r="I107" s="236"/>
      <c r="J107" s="235"/>
      <c r="K107" s="236"/>
      <c r="L107" s="235"/>
      <c r="M107" s="236"/>
      <c r="N107" s="235"/>
      <c r="O107" s="236"/>
      <c r="P107" s="235"/>
      <c r="Q107" s="236"/>
      <c r="R107" s="235"/>
      <c r="S107" s="236"/>
      <c r="T107" s="235"/>
      <c r="U107" s="236"/>
      <c r="V107" s="235"/>
      <c r="W107" s="236"/>
      <c r="X107" s="235"/>
      <c r="Y107" s="236"/>
      <c r="Z107" s="235"/>
      <c r="AA107" s="236"/>
      <c r="AB107" s="235"/>
      <c r="AC107" s="236"/>
      <c r="AD107" s="237"/>
      <c r="AE107" s="238"/>
      <c r="AF107" s="235"/>
      <c r="AG107" s="236"/>
      <c r="AH107" s="237"/>
      <c r="AI107" s="238"/>
      <c r="AJ107" s="235"/>
      <c r="AK107" s="236"/>
      <c r="AL107" s="237"/>
      <c r="AM107" s="236"/>
      <c r="AN107" s="239"/>
      <c r="AO107" s="111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13"/>
      <c r="CA107" s="4" t="str">
        <f>IF(C107=0,"",IF(AN107="",IF(C107="","","* No olvide digitar la columna Beneficiarios. "),""))</f>
        <v/>
      </c>
      <c r="CB107" s="4" t="str">
        <f>IF(C107&lt;AN107,"* El número de Beneficiarios NO DEBE ser mayor que el total. ","")</f>
        <v/>
      </c>
      <c r="CG107" s="14">
        <f>IF(C107&lt;AN107,1,0)</f>
        <v>0</v>
      </c>
      <c r="CH107" s="14" t="str">
        <f>IF(C107=0,"",IF(AN107="",IF(C107="","",1),0))</f>
        <v/>
      </c>
      <c r="CI107" s="14"/>
      <c r="CJ107" s="14"/>
      <c r="CK107" s="14"/>
      <c r="CL107" s="14"/>
      <c r="CM107" s="14"/>
    </row>
    <row r="108" spans="1:91" ht="16.149999999999999" customHeight="1" x14ac:dyDescent="0.2">
      <c r="A108" s="565" t="s">
        <v>107</v>
      </c>
      <c r="B108" s="566"/>
      <c r="C108" s="68">
        <f>SUM(D108+E108)</f>
        <v>3</v>
      </c>
      <c r="D108" s="69">
        <f t="shared" si="18"/>
        <v>2</v>
      </c>
      <c r="E108" s="77">
        <f t="shared" si="18"/>
        <v>1</v>
      </c>
      <c r="F108" s="240"/>
      <c r="G108" s="241"/>
      <c r="H108" s="240"/>
      <c r="I108" s="241"/>
      <c r="J108" s="240"/>
      <c r="K108" s="241"/>
      <c r="L108" s="240"/>
      <c r="M108" s="241"/>
      <c r="N108" s="240"/>
      <c r="O108" s="241"/>
      <c r="P108" s="240"/>
      <c r="Q108" s="241"/>
      <c r="R108" s="240"/>
      <c r="S108" s="241"/>
      <c r="T108" s="240"/>
      <c r="U108" s="241"/>
      <c r="V108" s="240"/>
      <c r="W108" s="241"/>
      <c r="X108" s="240"/>
      <c r="Y108" s="241"/>
      <c r="Z108" s="240"/>
      <c r="AA108" s="241">
        <v>1</v>
      </c>
      <c r="AB108" s="240"/>
      <c r="AC108" s="241"/>
      <c r="AD108" s="242"/>
      <c r="AE108" s="243"/>
      <c r="AF108" s="240"/>
      <c r="AG108" s="241"/>
      <c r="AH108" s="242">
        <v>1</v>
      </c>
      <c r="AI108" s="243"/>
      <c r="AJ108" s="240"/>
      <c r="AK108" s="241"/>
      <c r="AL108" s="242">
        <v>1</v>
      </c>
      <c r="AM108" s="241"/>
      <c r="AN108" s="244">
        <v>3</v>
      </c>
      <c r="AO108" s="111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1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G108" s="14">
        <f>IF(C108&lt;AN108,1,0)</f>
        <v>0</v>
      </c>
      <c r="CH108" s="14">
        <f>IF(C108=0,"",IF(AN108="",IF(C108="","",1),0))</f>
        <v>0</v>
      </c>
      <c r="CI108" s="14"/>
      <c r="CJ108" s="14"/>
      <c r="CK108" s="14"/>
      <c r="CL108" s="14"/>
      <c r="CM108" s="14"/>
    </row>
    <row r="109" spans="1:91" ht="16.149999999999999" customHeight="1" x14ac:dyDescent="0.2">
      <c r="A109" s="585" t="s">
        <v>108</v>
      </c>
      <c r="B109" s="586"/>
      <c r="C109" s="82">
        <f>SUM(D109+E109)</f>
        <v>1</v>
      </c>
      <c r="D109" s="83">
        <f t="shared" si="18"/>
        <v>0</v>
      </c>
      <c r="E109" s="50">
        <f t="shared" si="18"/>
        <v>1</v>
      </c>
      <c r="F109" s="245"/>
      <c r="G109" s="246"/>
      <c r="H109" s="245"/>
      <c r="I109" s="246"/>
      <c r="J109" s="245"/>
      <c r="K109" s="246"/>
      <c r="L109" s="245"/>
      <c r="M109" s="246"/>
      <c r="N109" s="245"/>
      <c r="O109" s="246"/>
      <c r="P109" s="245"/>
      <c r="Q109" s="246"/>
      <c r="R109" s="245"/>
      <c r="S109" s="246"/>
      <c r="T109" s="245"/>
      <c r="U109" s="246"/>
      <c r="V109" s="245"/>
      <c r="W109" s="246"/>
      <c r="X109" s="245"/>
      <c r="Y109" s="246"/>
      <c r="Z109" s="245"/>
      <c r="AA109" s="246"/>
      <c r="AB109" s="245"/>
      <c r="AC109" s="246"/>
      <c r="AD109" s="247"/>
      <c r="AE109" s="248"/>
      <c r="AF109" s="245"/>
      <c r="AG109" s="246"/>
      <c r="AH109" s="247"/>
      <c r="AI109" s="248"/>
      <c r="AJ109" s="245"/>
      <c r="AK109" s="246"/>
      <c r="AL109" s="247"/>
      <c r="AM109" s="246">
        <v>1</v>
      </c>
      <c r="AN109" s="249">
        <v>1</v>
      </c>
      <c r="AO109" s="111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1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G109" s="14">
        <f>IF(C109&lt;AN109,1,0)</f>
        <v>0</v>
      </c>
      <c r="CH109" s="14">
        <f>IF(C109=0,"",IF(AN109="",IF(C109="","",1),0))</f>
        <v>0</v>
      </c>
      <c r="CI109" s="14"/>
      <c r="CJ109" s="14"/>
      <c r="CK109" s="14"/>
      <c r="CL109" s="14"/>
      <c r="CM109" s="14"/>
    </row>
    <row r="110" spans="1:91" ht="31.9" customHeight="1" x14ac:dyDescent="0.2">
      <c r="A110" s="88" t="s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X110" s="2"/>
      <c r="BY110" s="2"/>
      <c r="BZ110" s="2"/>
      <c r="CG110" s="14"/>
      <c r="CH110" s="14"/>
      <c r="CI110" s="14"/>
      <c r="CJ110" s="14"/>
      <c r="CK110" s="14"/>
      <c r="CL110" s="14"/>
      <c r="CM110" s="14"/>
    </row>
    <row r="111" spans="1:91" ht="16.149999999999999" customHeight="1" x14ac:dyDescent="0.2">
      <c r="A111" s="504" t="s">
        <v>110</v>
      </c>
      <c r="B111" s="506"/>
      <c r="C111" s="504" t="s">
        <v>53</v>
      </c>
      <c r="D111" s="505"/>
      <c r="E111" s="506"/>
      <c r="F111" s="559" t="s">
        <v>111</v>
      </c>
      <c r="G111" s="558"/>
      <c r="H111" s="587" t="s">
        <v>112</v>
      </c>
      <c r="I111" s="558"/>
      <c r="J111" s="559" t="s">
        <v>113</v>
      </c>
      <c r="K111" s="558"/>
      <c r="L111" s="559" t="s">
        <v>114</v>
      </c>
      <c r="M111" s="558"/>
      <c r="N111" s="559" t="s">
        <v>115</v>
      </c>
      <c r="O111" s="558"/>
      <c r="P111" s="533" t="s">
        <v>116</v>
      </c>
      <c r="Q111" s="515"/>
      <c r="R111" s="533" t="s">
        <v>117</v>
      </c>
      <c r="S111" s="515"/>
      <c r="T111" s="533" t="s">
        <v>118</v>
      </c>
      <c r="U111" s="534"/>
      <c r="V111" s="533" t="s">
        <v>119</v>
      </c>
      <c r="W111" s="534"/>
      <c r="X111" s="583" t="s">
        <v>120</v>
      </c>
      <c r="Y111" s="577" t="s">
        <v>121</v>
      </c>
      <c r="Z111" s="534"/>
      <c r="AA111" s="534"/>
      <c r="AB111" s="515"/>
      <c r="AC111" s="516" t="s">
        <v>122</v>
      </c>
      <c r="AD111" s="578"/>
      <c r="AE111" s="534" t="s">
        <v>123</v>
      </c>
      <c r="AF111" s="534"/>
      <c r="AG111" s="534"/>
      <c r="AH111" s="515"/>
      <c r="AI111" s="499" t="s">
        <v>124</v>
      </c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CG111" s="14"/>
      <c r="CH111" s="14"/>
      <c r="CI111" s="14"/>
      <c r="CJ111" s="14"/>
      <c r="CK111" s="14"/>
      <c r="CL111" s="14"/>
      <c r="CM111" s="14"/>
    </row>
    <row r="112" spans="1:91" ht="25.15" customHeight="1" x14ac:dyDescent="0.2">
      <c r="A112" s="507"/>
      <c r="B112" s="509"/>
      <c r="C112" s="63" t="s">
        <v>32</v>
      </c>
      <c r="D112" s="64" t="s">
        <v>33</v>
      </c>
      <c r="E112" s="460" t="s">
        <v>34</v>
      </c>
      <c r="F112" s="472" t="s">
        <v>40</v>
      </c>
      <c r="G112" s="251" t="s">
        <v>34</v>
      </c>
      <c r="H112" s="472" t="s">
        <v>40</v>
      </c>
      <c r="I112" s="251" t="s">
        <v>34</v>
      </c>
      <c r="J112" s="472" t="s">
        <v>40</v>
      </c>
      <c r="K112" s="251" t="s">
        <v>34</v>
      </c>
      <c r="L112" s="472" t="s">
        <v>40</v>
      </c>
      <c r="M112" s="251" t="s">
        <v>34</v>
      </c>
      <c r="N112" s="472" t="s">
        <v>40</v>
      </c>
      <c r="O112" s="251" t="s">
        <v>34</v>
      </c>
      <c r="P112" s="472" t="s">
        <v>40</v>
      </c>
      <c r="Q112" s="251" t="s">
        <v>34</v>
      </c>
      <c r="R112" s="472" t="s">
        <v>40</v>
      </c>
      <c r="S112" s="251" t="s">
        <v>34</v>
      </c>
      <c r="T112" s="472" t="s">
        <v>40</v>
      </c>
      <c r="U112" s="252" t="s">
        <v>34</v>
      </c>
      <c r="V112" s="472" t="s">
        <v>40</v>
      </c>
      <c r="W112" s="252" t="s">
        <v>34</v>
      </c>
      <c r="X112" s="584"/>
      <c r="Y112" s="253" t="s">
        <v>125</v>
      </c>
      <c r="Z112" s="254" t="s">
        <v>126</v>
      </c>
      <c r="AA112" s="459" t="s">
        <v>127</v>
      </c>
      <c r="AB112" s="471" t="s">
        <v>128</v>
      </c>
      <c r="AC112" s="256" t="s">
        <v>129</v>
      </c>
      <c r="AD112" s="257" t="s">
        <v>130</v>
      </c>
      <c r="AE112" s="258" t="s">
        <v>131</v>
      </c>
      <c r="AF112" s="471" t="s">
        <v>132</v>
      </c>
      <c r="AG112" s="259" t="s">
        <v>133</v>
      </c>
      <c r="AH112" s="471" t="s">
        <v>134</v>
      </c>
      <c r="AI112" s="502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CG112" s="14"/>
      <c r="CH112" s="14"/>
      <c r="CI112" s="14"/>
      <c r="CJ112" s="14"/>
      <c r="CK112" s="14"/>
      <c r="CL112" s="14"/>
      <c r="CM112" s="14"/>
    </row>
    <row r="113" spans="1:91" ht="16.149999999999999" customHeight="1" x14ac:dyDescent="0.2">
      <c r="A113" s="579" t="s">
        <v>135</v>
      </c>
      <c r="B113" s="580"/>
      <c r="C113" s="91">
        <f>SUM(D113+E113)</f>
        <v>0</v>
      </c>
      <c r="D113" s="92">
        <f>SUM(F113+H113+J113+L113+N113+P113+R113+T113+V113)</f>
        <v>0</v>
      </c>
      <c r="E113" s="25">
        <f>SUM(G113+I113+K113+M113+O113+Q113+S113+U113+W113)</f>
        <v>0</v>
      </c>
      <c r="F113" s="160"/>
      <c r="G113" s="260"/>
      <c r="H113" s="159"/>
      <c r="I113" s="162"/>
      <c r="J113" s="160"/>
      <c r="K113" s="260"/>
      <c r="L113" s="159"/>
      <c r="M113" s="162"/>
      <c r="N113" s="160"/>
      <c r="O113" s="260"/>
      <c r="P113" s="159"/>
      <c r="Q113" s="162"/>
      <c r="R113" s="160"/>
      <c r="S113" s="260"/>
      <c r="T113" s="159"/>
      <c r="U113" s="162"/>
      <c r="V113" s="160"/>
      <c r="W113" s="261"/>
      <c r="X113" s="161"/>
      <c r="Y113" s="262"/>
      <c r="Z113" s="159"/>
      <c r="AA113" s="263"/>
      <c r="AB113" s="264"/>
      <c r="AC113" s="261"/>
      <c r="AD113" s="265"/>
      <c r="AE113" s="262"/>
      <c r="AF113" s="163"/>
      <c r="AG113" s="163"/>
      <c r="AH113" s="163"/>
      <c r="AI113" s="163"/>
      <c r="AJ113" s="111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13"/>
      <c r="AW113" s="13"/>
      <c r="AX113" s="13"/>
      <c r="AY113" s="13"/>
      <c r="AZ113" s="13"/>
      <c r="BA113" s="13"/>
      <c r="CG113" s="14">
        <v>0</v>
      </c>
      <c r="CH113" s="14">
        <v>0</v>
      </c>
      <c r="CI113" s="14">
        <v>0</v>
      </c>
      <c r="CJ113" s="14"/>
      <c r="CK113" s="14"/>
      <c r="CL113" s="14"/>
      <c r="CM113" s="14"/>
    </row>
    <row r="114" spans="1:91" ht="16.149999999999999" customHeight="1" x14ac:dyDescent="0.2">
      <c r="A114" s="581" t="s">
        <v>136</v>
      </c>
      <c r="B114" s="582"/>
      <c r="C114" s="266">
        <f>SUM(D114+E114)</f>
        <v>74</v>
      </c>
      <c r="D114" s="267">
        <f>SUM(F114+H114+J114+L114+N114+P114+R114+T114+V114)</f>
        <v>46</v>
      </c>
      <c r="E114" s="268">
        <f>SUM(G114+I114+K114+M114+O114+Q114+S114+U114+W114)</f>
        <v>28</v>
      </c>
      <c r="F114" s="269">
        <v>1</v>
      </c>
      <c r="G114" s="270">
        <v>1</v>
      </c>
      <c r="H114" s="271">
        <v>3</v>
      </c>
      <c r="I114" s="272">
        <v>3</v>
      </c>
      <c r="J114" s="269">
        <v>6</v>
      </c>
      <c r="K114" s="270">
        <v>6</v>
      </c>
      <c r="L114" s="271">
        <v>15</v>
      </c>
      <c r="M114" s="272">
        <v>3</v>
      </c>
      <c r="N114" s="269">
        <v>8</v>
      </c>
      <c r="O114" s="270">
        <v>5</v>
      </c>
      <c r="P114" s="271">
        <v>6</v>
      </c>
      <c r="Q114" s="272">
        <v>9</v>
      </c>
      <c r="R114" s="269">
        <v>4</v>
      </c>
      <c r="S114" s="270">
        <v>1</v>
      </c>
      <c r="T114" s="271">
        <v>2</v>
      </c>
      <c r="U114" s="272"/>
      <c r="V114" s="269">
        <v>1</v>
      </c>
      <c r="W114" s="273"/>
      <c r="X114" s="274">
        <v>1</v>
      </c>
      <c r="Y114" s="275"/>
      <c r="Z114" s="276"/>
      <c r="AA114" s="277">
        <v>39</v>
      </c>
      <c r="AB114" s="277">
        <v>35</v>
      </c>
      <c r="AC114" s="274">
        <v>28</v>
      </c>
      <c r="AD114" s="278">
        <v>46</v>
      </c>
      <c r="AE114" s="279">
        <v>17</v>
      </c>
      <c r="AF114" s="280"/>
      <c r="AG114" s="280">
        <v>36</v>
      </c>
      <c r="AH114" s="280">
        <v>14</v>
      </c>
      <c r="AI114" s="280">
        <v>7</v>
      </c>
      <c r="AJ114" s="111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13"/>
      <c r="AW114" s="13"/>
      <c r="AX114" s="13"/>
      <c r="CG114" s="14">
        <v>0</v>
      </c>
      <c r="CH114" s="14">
        <v>0</v>
      </c>
      <c r="CI114" s="14">
        <v>0</v>
      </c>
      <c r="CJ114" s="14"/>
      <c r="CK114" s="14"/>
      <c r="CL114" s="14"/>
      <c r="CM114" s="14"/>
    </row>
    <row r="115" spans="1:91" ht="31.9" customHeight="1" x14ac:dyDescent="0.2">
      <c r="A115" s="88" t="s">
        <v>137</v>
      </c>
      <c r="B115" s="12"/>
      <c r="C115" s="12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"/>
      <c r="V115" s="8"/>
      <c r="W115" s="8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BX115" s="2"/>
      <c r="BY115" s="2"/>
      <c r="BZ115" s="2"/>
      <c r="CG115" s="14"/>
      <c r="CH115" s="14"/>
      <c r="CI115" s="14"/>
      <c r="CJ115" s="14"/>
      <c r="CK115" s="14"/>
      <c r="CL115" s="14"/>
      <c r="CM115" s="14"/>
    </row>
    <row r="116" spans="1:91" ht="16.149999999999999" customHeight="1" x14ac:dyDescent="0.2">
      <c r="A116" s="504" t="s">
        <v>110</v>
      </c>
      <c r="B116" s="506"/>
      <c r="C116" s="500" t="s">
        <v>53</v>
      </c>
      <c r="D116" s="559" t="s">
        <v>6</v>
      </c>
      <c r="E116" s="573"/>
      <c r="F116" s="573"/>
      <c r="G116" s="573"/>
      <c r="H116" s="573"/>
      <c r="I116" s="573"/>
      <c r="J116" s="573"/>
      <c r="K116" s="573"/>
      <c r="L116" s="573"/>
      <c r="M116" s="558"/>
      <c r="N116" s="559" t="s">
        <v>138</v>
      </c>
      <c r="O116" s="558"/>
      <c r="P116" s="499" t="s">
        <v>7</v>
      </c>
      <c r="Q116" s="8"/>
      <c r="R116" s="7"/>
      <c r="S116" s="7"/>
      <c r="T116" s="7"/>
      <c r="U116" s="7"/>
      <c r="V116" s="7"/>
      <c r="W116" s="7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CG116" s="14"/>
      <c r="CH116" s="14"/>
      <c r="CI116" s="14"/>
      <c r="CJ116" s="14"/>
      <c r="CK116" s="14"/>
      <c r="CL116" s="14"/>
      <c r="CM116" s="14"/>
    </row>
    <row r="117" spans="1:91" ht="21.6" customHeight="1" x14ac:dyDescent="0.2">
      <c r="A117" s="507"/>
      <c r="B117" s="509"/>
      <c r="C117" s="501"/>
      <c r="D117" s="281" t="s">
        <v>11</v>
      </c>
      <c r="E117" s="281" t="s">
        <v>12</v>
      </c>
      <c r="F117" s="473" t="s">
        <v>13</v>
      </c>
      <c r="G117" s="473" t="s">
        <v>14</v>
      </c>
      <c r="H117" s="473" t="s">
        <v>15</v>
      </c>
      <c r="I117" s="473" t="s">
        <v>139</v>
      </c>
      <c r="J117" s="473" t="s">
        <v>140</v>
      </c>
      <c r="K117" s="473" t="s">
        <v>141</v>
      </c>
      <c r="L117" s="473" t="s">
        <v>142</v>
      </c>
      <c r="M117" s="251" t="s">
        <v>143</v>
      </c>
      <c r="N117" s="472" t="s">
        <v>33</v>
      </c>
      <c r="O117" s="457" t="s">
        <v>34</v>
      </c>
      <c r="P117" s="502"/>
      <c r="Q117" s="8"/>
      <c r="R117" s="7"/>
      <c r="S117" s="7"/>
      <c r="T117" s="7"/>
      <c r="U117" s="7"/>
      <c r="V117" s="7"/>
      <c r="W117" s="7"/>
      <c r="CG117" s="14"/>
      <c r="CH117" s="14"/>
      <c r="CI117" s="14"/>
      <c r="CJ117" s="14"/>
      <c r="CK117" s="14"/>
      <c r="CL117" s="14"/>
      <c r="CM117" s="14"/>
    </row>
    <row r="118" spans="1:91" ht="16.149999999999999" customHeight="1" x14ac:dyDescent="0.2">
      <c r="A118" s="499" t="s">
        <v>144</v>
      </c>
      <c r="B118" s="282" t="s">
        <v>145</v>
      </c>
      <c r="C118" s="283">
        <f>SUM(F118:K118)</f>
        <v>2</v>
      </c>
      <c r="D118" s="284"/>
      <c r="E118" s="284"/>
      <c r="F118" s="32"/>
      <c r="G118" s="32"/>
      <c r="H118" s="32"/>
      <c r="I118" s="32">
        <v>2</v>
      </c>
      <c r="J118" s="32"/>
      <c r="K118" s="32"/>
      <c r="L118" s="284"/>
      <c r="M118" s="285"/>
      <c r="N118" s="286"/>
      <c r="O118" s="27">
        <v>2</v>
      </c>
      <c r="P118" s="94">
        <v>2</v>
      </c>
      <c r="Q118" s="111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13"/>
      <c r="AD118" s="13"/>
      <c r="AE118" s="13"/>
      <c r="CG118" s="14">
        <v>0</v>
      </c>
      <c r="CH118" s="14">
        <v>0</v>
      </c>
      <c r="CI118" s="14">
        <v>0</v>
      </c>
      <c r="CJ118" s="14"/>
      <c r="CK118" s="14"/>
      <c r="CL118" s="14"/>
      <c r="CM118" s="14"/>
    </row>
    <row r="119" spans="1:91" ht="16.149999999999999" customHeight="1" x14ac:dyDescent="0.2">
      <c r="A119" s="502"/>
      <c r="B119" s="287" t="s">
        <v>146</v>
      </c>
      <c r="C119" s="288">
        <f>SUM(F119:K119)</f>
        <v>0</v>
      </c>
      <c r="D119" s="58"/>
      <c r="E119" s="58"/>
      <c r="F119" s="54"/>
      <c r="G119" s="289"/>
      <c r="H119" s="289"/>
      <c r="I119" s="289"/>
      <c r="J119" s="289"/>
      <c r="K119" s="289"/>
      <c r="L119" s="58"/>
      <c r="M119" s="59"/>
      <c r="N119" s="57"/>
      <c r="O119" s="52"/>
      <c r="P119" s="85"/>
      <c r="Q119" s="111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13"/>
      <c r="AD119" s="13"/>
      <c r="AE119" s="13"/>
      <c r="CG119" s="14">
        <v>0</v>
      </c>
      <c r="CH119" s="14">
        <v>0</v>
      </c>
      <c r="CI119" s="14">
        <v>0</v>
      </c>
      <c r="CJ119" s="14"/>
      <c r="CK119" s="14"/>
      <c r="CL119" s="14"/>
      <c r="CM119" s="14"/>
    </row>
    <row r="120" spans="1:91" ht="31.9" customHeight="1" x14ac:dyDescent="0.2">
      <c r="A120" s="88" t="s">
        <v>147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"/>
      <c r="P120" s="8"/>
      <c r="Q120" s="62"/>
      <c r="R120" s="62"/>
      <c r="S120" s="62"/>
      <c r="T120" s="62"/>
      <c r="U120" s="62"/>
      <c r="V120" s="62"/>
      <c r="W120" s="62"/>
      <c r="X120" s="13"/>
      <c r="Y120" s="13"/>
      <c r="Z120" s="13"/>
      <c r="AA120" s="13"/>
      <c r="AB120" s="13"/>
      <c r="AC120" s="13"/>
      <c r="AD120" s="13"/>
      <c r="AE120" s="13"/>
      <c r="BX120" s="2"/>
      <c r="BY120" s="2"/>
      <c r="BZ120" s="2"/>
      <c r="CG120" s="14"/>
      <c r="CH120" s="14"/>
      <c r="CI120" s="14"/>
      <c r="CJ120" s="14"/>
      <c r="CK120" s="14"/>
      <c r="CL120" s="14"/>
      <c r="CM120" s="14"/>
    </row>
    <row r="121" spans="1:91" ht="16.149999999999999" customHeight="1" x14ac:dyDescent="0.2">
      <c r="A121" s="499" t="s">
        <v>148</v>
      </c>
      <c r="B121" s="499" t="s">
        <v>149</v>
      </c>
      <c r="C121" s="8"/>
      <c r="D121" s="29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4"/>
      <c r="CH121" s="14"/>
      <c r="CI121" s="14"/>
      <c r="CJ121" s="14"/>
      <c r="CK121" s="14"/>
      <c r="CL121" s="14"/>
      <c r="CM121" s="14"/>
    </row>
    <row r="122" spans="1:91" ht="16.149999999999999" customHeight="1" x14ac:dyDescent="0.2">
      <c r="A122" s="502"/>
      <c r="B122" s="502"/>
      <c r="C122" s="8"/>
      <c r="D122" s="290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4"/>
      <c r="CH122" s="14"/>
      <c r="CI122" s="14"/>
      <c r="CJ122" s="14"/>
      <c r="CK122" s="14"/>
      <c r="CL122" s="14"/>
      <c r="CM122" s="14"/>
    </row>
    <row r="123" spans="1:91" ht="16.149999999999999" customHeight="1" x14ac:dyDescent="0.2">
      <c r="A123" s="291" t="s">
        <v>150</v>
      </c>
      <c r="B123" s="94">
        <v>2</v>
      </c>
      <c r="C123" s="14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4"/>
      <c r="CH123" s="14"/>
      <c r="CI123" s="14"/>
      <c r="CJ123" s="14"/>
      <c r="CK123" s="14"/>
      <c r="CL123" s="14"/>
      <c r="CM123" s="14"/>
    </row>
    <row r="124" spans="1:91" ht="16.149999999999999" customHeight="1" x14ac:dyDescent="0.2">
      <c r="A124" s="292" t="s">
        <v>151</v>
      </c>
      <c r="B124" s="75"/>
      <c r="C124" s="14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4"/>
      <c r="CH124" s="14"/>
      <c r="CI124" s="14"/>
      <c r="CJ124" s="14"/>
      <c r="CK124" s="14"/>
      <c r="CL124" s="14"/>
      <c r="CM124" s="14"/>
    </row>
    <row r="125" spans="1:91" ht="16.149999999999999" customHeight="1" x14ac:dyDescent="0.2">
      <c r="A125" s="292" t="s">
        <v>152</v>
      </c>
      <c r="B125" s="75">
        <v>5</v>
      </c>
      <c r="C125" s="14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4"/>
      <c r="CH125" s="14"/>
      <c r="CI125" s="14"/>
      <c r="CJ125" s="14"/>
      <c r="CK125" s="14"/>
      <c r="CL125" s="14"/>
      <c r="CM125" s="14"/>
    </row>
    <row r="126" spans="1:91" ht="16.149999999999999" customHeight="1" x14ac:dyDescent="0.2">
      <c r="A126" s="292" t="s">
        <v>153</v>
      </c>
      <c r="B126" s="75">
        <v>5</v>
      </c>
      <c r="C126" s="14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4"/>
      <c r="CH126" s="14"/>
      <c r="CI126" s="14"/>
      <c r="CJ126" s="14"/>
      <c r="CK126" s="14"/>
      <c r="CL126" s="14"/>
      <c r="CM126" s="14"/>
    </row>
    <row r="127" spans="1:91" ht="16.149999999999999" customHeight="1" x14ac:dyDescent="0.2">
      <c r="A127" s="292" t="s">
        <v>154</v>
      </c>
      <c r="B127" s="75"/>
      <c r="C127" s="14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4"/>
      <c r="CH127" s="14"/>
      <c r="CI127" s="14"/>
      <c r="CJ127" s="14"/>
      <c r="CK127" s="14"/>
      <c r="CL127" s="14"/>
      <c r="CM127" s="14"/>
    </row>
    <row r="128" spans="1:91" ht="16.149999999999999" customHeight="1" x14ac:dyDescent="0.2">
      <c r="A128" s="293" t="s">
        <v>155</v>
      </c>
      <c r="B128" s="80">
        <v>1</v>
      </c>
      <c r="C128" s="14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4"/>
      <c r="CH128" s="14"/>
      <c r="CI128" s="14"/>
      <c r="CJ128" s="14"/>
      <c r="CK128" s="14"/>
      <c r="CL128" s="14"/>
      <c r="CM128" s="14"/>
    </row>
    <row r="129" spans="1:91" ht="16.149999999999999" customHeight="1" x14ac:dyDescent="0.2">
      <c r="A129" s="293" t="s">
        <v>156</v>
      </c>
      <c r="B129" s="80"/>
      <c r="C129" s="14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4"/>
      <c r="CH129" s="14"/>
      <c r="CI129" s="14"/>
      <c r="CJ129" s="14"/>
      <c r="CK129" s="14"/>
      <c r="CL129" s="14"/>
      <c r="CM129" s="14"/>
    </row>
    <row r="130" spans="1:91" ht="16.149999999999999" customHeight="1" x14ac:dyDescent="0.2">
      <c r="A130" s="293" t="s">
        <v>157</v>
      </c>
      <c r="B130" s="75">
        <v>1</v>
      </c>
      <c r="C130" s="14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4"/>
      <c r="CH130" s="14"/>
      <c r="CI130" s="14"/>
      <c r="CJ130" s="14"/>
      <c r="CK130" s="14"/>
      <c r="CL130" s="14"/>
      <c r="CM130" s="14"/>
    </row>
    <row r="131" spans="1:91" ht="16.149999999999999" customHeight="1" x14ac:dyDescent="0.2">
      <c r="A131" s="293" t="s">
        <v>158</v>
      </c>
      <c r="B131" s="80">
        <v>1</v>
      </c>
      <c r="C131" s="14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4"/>
      <c r="CH131" s="14"/>
      <c r="CI131" s="14"/>
      <c r="CJ131" s="14"/>
      <c r="CK131" s="14"/>
      <c r="CL131" s="14"/>
      <c r="CM131" s="14"/>
    </row>
    <row r="132" spans="1:91" ht="16.149999999999999" customHeight="1" x14ac:dyDescent="0.2">
      <c r="A132" s="294" t="s">
        <v>159</v>
      </c>
      <c r="B132" s="295">
        <v>8</v>
      </c>
      <c r="C132" s="145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4"/>
      <c r="CH132" s="14"/>
      <c r="CI132" s="14"/>
      <c r="CJ132" s="14"/>
      <c r="CK132" s="14"/>
      <c r="CL132" s="14"/>
      <c r="CM132" s="14"/>
    </row>
    <row r="133" spans="1:91" ht="16.149999999999999" customHeight="1" x14ac:dyDescent="0.2">
      <c r="A133" s="296" t="s">
        <v>160</v>
      </c>
      <c r="B133" s="295">
        <v>28</v>
      </c>
      <c r="C133" s="145"/>
      <c r="D133" s="8"/>
      <c r="E133" s="8"/>
      <c r="F133" s="8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8"/>
      <c r="CG133" s="14"/>
      <c r="CH133" s="14"/>
      <c r="CI133" s="14"/>
      <c r="CJ133" s="14"/>
      <c r="CK133" s="14"/>
      <c r="CL133" s="14"/>
      <c r="CM133" s="14"/>
    </row>
    <row r="134" spans="1:91" ht="16.149999999999999" customHeight="1" x14ac:dyDescent="0.2">
      <c r="A134" s="296" t="s">
        <v>161</v>
      </c>
      <c r="B134" s="295">
        <v>98</v>
      </c>
      <c r="C134" s="145"/>
      <c r="D134" s="8"/>
      <c r="E134" s="8"/>
      <c r="F134" s="8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8"/>
      <c r="CG134" s="14"/>
      <c r="CH134" s="14"/>
      <c r="CI134" s="14"/>
      <c r="CJ134" s="14"/>
      <c r="CK134" s="14"/>
      <c r="CL134" s="14"/>
      <c r="CM134" s="14"/>
    </row>
    <row r="135" spans="1:91" ht="16.149999999999999" customHeight="1" x14ac:dyDescent="0.2">
      <c r="A135" s="297" t="s">
        <v>53</v>
      </c>
      <c r="B135" s="152">
        <f>SUM(B123:B134)</f>
        <v>149</v>
      </c>
      <c r="C135" s="153"/>
      <c r="D135" s="8"/>
      <c r="E135" s="8"/>
      <c r="F135" s="8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8"/>
      <c r="CG135" s="14"/>
      <c r="CH135" s="14"/>
      <c r="CI135" s="14"/>
      <c r="CJ135" s="14"/>
      <c r="CK135" s="14"/>
      <c r="CL135" s="14"/>
      <c r="CM135" s="14"/>
    </row>
    <row r="136" spans="1:91" ht="31.9" customHeight="1" x14ac:dyDescent="0.2">
      <c r="A136" s="298" t="s">
        <v>162</v>
      </c>
      <c r="B136" s="141"/>
      <c r="C136" s="141"/>
      <c r="D136" s="8"/>
      <c r="E136" s="299"/>
      <c r="F136" s="8"/>
      <c r="G136" s="300"/>
      <c r="H136" s="62"/>
      <c r="I136" s="62"/>
      <c r="J136" s="62"/>
      <c r="K136" s="62"/>
      <c r="L136" s="62"/>
      <c r="M136" s="301"/>
      <c r="N136" s="301"/>
      <c r="O136" s="301"/>
      <c r="P136" s="62"/>
      <c r="Q136" s="62"/>
      <c r="R136" s="62"/>
      <c r="S136" s="62"/>
      <c r="T136" s="62"/>
      <c r="U136" s="62"/>
      <c r="V136" s="62"/>
      <c r="W136" s="8"/>
      <c r="BX136" s="2"/>
      <c r="BY136" s="2"/>
      <c r="BZ136" s="2"/>
      <c r="CG136" s="14"/>
      <c r="CH136" s="14"/>
      <c r="CI136" s="14"/>
      <c r="CJ136" s="14"/>
      <c r="CK136" s="14"/>
      <c r="CL136" s="14"/>
      <c r="CM136" s="14"/>
    </row>
    <row r="137" spans="1:91" ht="25.15" customHeight="1" x14ac:dyDescent="0.2">
      <c r="A137" s="559" t="s">
        <v>163</v>
      </c>
      <c r="B137" s="573"/>
      <c r="C137" s="573"/>
      <c r="D137" s="558"/>
      <c r="E137" s="471" t="s">
        <v>164</v>
      </c>
      <c r="F137" s="471" t="s">
        <v>165</v>
      </c>
      <c r="G137" s="302"/>
      <c r="H137" s="303"/>
      <c r="I137" s="303"/>
      <c r="J137" s="303"/>
      <c r="K137" s="303"/>
      <c r="L137" s="62"/>
      <c r="M137" s="62"/>
      <c r="N137" s="62"/>
      <c r="O137" s="62"/>
      <c r="P137" s="62"/>
      <c r="Q137" s="62"/>
      <c r="R137" s="62"/>
      <c r="S137" s="62"/>
      <c r="T137" s="103"/>
      <c r="U137" s="103"/>
      <c r="V137" s="103"/>
      <c r="W137" s="7"/>
      <c r="CG137" s="14"/>
      <c r="CH137" s="14"/>
      <c r="CI137" s="14"/>
      <c r="CJ137" s="14"/>
      <c r="CK137" s="14"/>
      <c r="CL137" s="14"/>
      <c r="CM137" s="14"/>
    </row>
    <row r="138" spans="1:91" ht="16.149999999999999" customHeight="1" x14ac:dyDescent="0.2">
      <c r="A138" s="471" t="s">
        <v>166</v>
      </c>
      <c r="B138" s="574" t="s">
        <v>167</v>
      </c>
      <c r="C138" s="575"/>
      <c r="D138" s="576"/>
      <c r="E138" s="304"/>
      <c r="F138" s="304"/>
      <c r="G138" s="11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62"/>
      <c r="T138" s="103"/>
      <c r="U138" s="103"/>
      <c r="V138" s="103"/>
      <c r="W138" s="7"/>
      <c r="CA138" s="4" t="str">
        <f>IF(E138&lt;F138,"* El número de llamadas válidas NO DEBE ser mayor al total de llamadas.","")</f>
        <v/>
      </c>
      <c r="CG138" s="14">
        <f>IF(E138&lt;F138,1,0)</f>
        <v>0</v>
      </c>
      <c r="CH138" s="14"/>
      <c r="CI138" s="14"/>
      <c r="CJ138" s="14"/>
      <c r="CK138" s="14"/>
      <c r="CL138" s="14"/>
      <c r="CM138" s="14"/>
    </row>
    <row r="139" spans="1:91" ht="31.9" customHeight="1" x14ac:dyDescent="0.2">
      <c r="A139" s="88" t="s">
        <v>168</v>
      </c>
      <c r="B139" s="88"/>
      <c r="C139" s="88"/>
      <c r="D139" s="88"/>
      <c r="E139" s="88"/>
      <c r="F139" s="88"/>
      <c r="G139" s="305"/>
      <c r="H139" s="305"/>
      <c r="I139" s="305"/>
      <c r="J139" s="305"/>
      <c r="K139" s="305"/>
      <c r="L139" s="306"/>
      <c r="M139" s="62"/>
      <c r="N139" s="62"/>
      <c r="O139" s="62"/>
      <c r="P139" s="62"/>
      <c r="Q139" s="62"/>
      <c r="R139" s="13"/>
      <c r="S139" s="13"/>
      <c r="T139" s="13"/>
      <c r="U139" s="13"/>
      <c r="V139" s="13"/>
      <c r="BX139" s="2"/>
      <c r="BY139" s="2"/>
      <c r="BZ139" s="2"/>
      <c r="CG139" s="14"/>
      <c r="CH139" s="14"/>
      <c r="CI139" s="14"/>
      <c r="CJ139" s="14"/>
      <c r="CK139" s="14"/>
      <c r="CL139" s="14"/>
      <c r="CM139" s="14"/>
    </row>
    <row r="140" spans="1:91" ht="27" customHeight="1" x14ac:dyDescent="0.2">
      <c r="A140" s="504" t="s">
        <v>163</v>
      </c>
      <c r="B140" s="505"/>
      <c r="C140" s="506"/>
      <c r="D140" s="533" t="s">
        <v>169</v>
      </c>
      <c r="E140" s="534"/>
      <c r="F140" s="515"/>
      <c r="G140" s="499" t="s">
        <v>7</v>
      </c>
      <c r="H140" s="573" t="s">
        <v>170</v>
      </c>
      <c r="I140" s="573"/>
      <c r="J140" s="558"/>
      <c r="K140" s="559" t="s">
        <v>171</v>
      </c>
      <c r="L140" s="573"/>
      <c r="M140" s="558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CG140" s="14"/>
      <c r="CH140" s="14"/>
      <c r="CI140" s="14"/>
      <c r="CJ140" s="14"/>
      <c r="CK140" s="14"/>
      <c r="CL140" s="14"/>
      <c r="CM140" s="14"/>
    </row>
    <row r="141" spans="1:91" ht="27" customHeight="1" x14ac:dyDescent="0.2">
      <c r="A141" s="507"/>
      <c r="B141" s="508"/>
      <c r="C141" s="509"/>
      <c r="D141" s="451" t="s">
        <v>53</v>
      </c>
      <c r="E141" s="463" t="s">
        <v>172</v>
      </c>
      <c r="F141" s="454" t="s">
        <v>173</v>
      </c>
      <c r="G141" s="502"/>
      <c r="H141" s="463" t="s">
        <v>174</v>
      </c>
      <c r="I141" s="466" t="s">
        <v>175</v>
      </c>
      <c r="J141" s="454" t="s">
        <v>176</v>
      </c>
      <c r="K141" s="463" t="s">
        <v>174</v>
      </c>
      <c r="L141" s="466" t="s">
        <v>175</v>
      </c>
      <c r="M141" s="454" t="s">
        <v>176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CG141" s="14"/>
      <c r="CH141" s="14"/>
      <c r="CI141" s="14"/>
      <c r="CJ141" s="14"/>
      <c r="CK141" s="14"/>
      <c r="CL141" s="14"/>
      <c r="CM141" s="14"/>
    </row>
    <row r="142" spans="1:91" ht="16.149999999999999" customHeight="1" x14ac:dyDescent="0.2">
      <c r="A142" s="499" t="s">
        <v>177</v>
      </c>
      <c r="B142" s="308" t="s">
        <v>178</v>
      </c>
      <c r="C142" s="309"/>
      <c r="D142" s="283">
        <f>SUM(E142+F142)</f>
        <v>0</v>
      </c>
      <c r="E142" s="26"/>
      <c r="F142" s="27"/>
      <c r="G142" s="94"/>
      <c r="H142" s="26"/>
      <c r="I142" s="29"/>
      <c r="J142" s="27"/>
      <c r="K142" s="26"/>
      <c r="L142" s="29"/>
      <c r="M142" s="27"/>
      <c r="N142" s="111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13"/>
      <c r="AA142" s="13"/>
      <c r="CG142" s="14"/>
      <c r="CH142" s="14"/>
      <c r="CI142" s="14">
        <v>0</v>
      </c>
      <c r="CJ142" s="14"/>
      <c r="CK142" s="14"/>
      <c r="CL142" s="14"/>
      <c r="CM142" s="14"/>
    </row>
    <row r="143" spans="1:91" ht="16.149999999999999" customHeight="1" x14ac:dyDescent="0.2">
      <c r="A143" s="502"/>
      <c r="B143" s="310" t="s">
        <v>179</v>
      </c>
      <c r="C143" s="311"/>
      <c r="D143" s="312">
        <f>SUM(E143+F143)</f>
        <v>0</v>
      </c>
      <c r="E143" s="313"/>
      <c r="F143" s="314"/>
      <c r="G143" s="315"/>
      <c r="H143" s="313"/>
      <c r="I143" s="316"/>
      <c r="J143" s="314"/>
      <c r="K143" s="313"/>
      <c r="L143" s="316"/>
      <c r="M143" s="314"/>
      <c r="N143" s="111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13"/>
      <c r="AA143" s="13"/>
      <c r="CG143" s="14"/>
      <c r="CH143" s="14"/>
      <c r="CI143" s="14">
        <v>0</v>
      </c>
      <c r="CJ143" s="14"/>
      <c r="CK143" s="14"/>
      <c r="CL143" s="14"/>
      <c r="CM143" s="14"/>
    </row>
    <row r="144" spans="1:91" ht="31.9" customHeight="1" x14ac:dyDescent="0.2">
      <c r="A144" s="87" t="s">
        <v>180</v>
      </c>
      <c r="B144" s="8"/>
      <c r="C144" s="317"/>
      <c r="D144" s="317"/>
      <c r="E144" s="318"/>
      <c r="F144" s="8"/>
      <c r="G144" s="8"/>
      <c r="H144" s="8"/>
      <c r="I144" s="8"/>
      <c r="J144" s="8"/>
      <c r="K144" s="8"/>
      <c r="L144" s="8"/>
      <c r="M144" s="8"/>
      <c r="N144" s="62"/>
      <c r="O144" s="62"/>
      <c r="P144" s="62"/>
      <c r="Q144" s="62"/>
      <c r="R144" s="62"/>
      <c r="S144" s="62"/>
      <c r="T144" s="62"/>
      <c r="U144" s="62"/>
      <c r="V144" s="62"/>
      <c r="W144" s="13"/>
      <c r="X144" s="13"/>
      <c r="Y144" s="13"/>
      <c r="Z144" s="13"/>
      <c r="AA144" s="13"/>
      <c r="BX144" s="2"/>
      <c r="BY144" s="2"/>
      <c r="BZ144" s="2"/>
      <c r="CG144" s="14"/>
      <c r="CH144" s="14"/>
      <c r="CI144" s="14"/>
      <c r="CJ144" s="14"/>
      <c r="CK144" s="14"/>
      <c r="CL144" s="14"/>
      <c r="CM144" s="14"/>
    </row>
    <row r="145" spans="1:104" ht="58.15" customHeight="1" x14ac:dyDescent="0.2">
      <c r="A145" s="533" t="s">
        <v>181</v>
      </c>
      <c r="B145" s="515"/>
      <c r="C145" s="471" t="s">
        <v>5</v>
      </c>
      <c r="D145" s="471" t="s">
        <v>182</v>
      </c>
      <c r="E145" s="472" t="s">
        <v>183</v>
      </c>
      <c r="F145" s="457" t="s">
        <v>67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103"/>
      <c r="T145" s="103"/>
      <c r="U145" s="103"/>
      <c r="V145" s="103"/>
      <c r="W145" s="13"/>
      <c r="X145" s="13"/>
      <c r="Y145" s="13"/>
      <c r="Z145" s="13"/>
      <c r="AA145" s="13"/>
      <c r="CG145" s="14"/>
      <c r="CH145" s="14"/>
      <c r="CI145" s="14"/>
      <c r="CJ145" s="14"/>
      <c r="CK145" s="14"/>
      <c r="CL145" s="14"/>
      <c r="CM145" s="14"/>
    </row>
    <row r="146" spans="1:104" ht="16.149999999999999" customHeight="1" x14ac:dyDescent="0.2">
      <c r="A146" s="499" t="s">
        <v>184</v>
      </c>
      <c r="B146" s="67" t="s">
        <v>185</v>
      </c>
      <c r="C146" s="151"/>
      <c r="D146" s="319"/>
      <c r="E146" s="320"/>
      <c r="F146" s="321"/>
      <c r="G146" s="11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03"/>
      <c r="T146" s="103"/>
      <c r="U146" s="103"/>
      <c r="V146" s="103"/>
      <c r="W146" s="13"/>
      <c r="X146" s="13"/>
      <c r="CG146" s="14">
        <v>0</v>
      </c>
      <c r="CH146" s="14"/>
      <c r="CI146" s="14"/>
      <c r="CJ146" s="14"/>
      <c r="CK146" s="14"/>
      <c r="CL146" s="14"/>
      <c r="CM146" s="14"/>
    </row>
    <row r="147" spans="1:104" ht="16.149999999999999" customHeight="1" x14ac:dyDescent="0.2">
      <c r="A147" s="502"/>
      <c r="B147" s="95" t="s">
        <v>186</v>
      </c>
      <c r="C147" s="85"/>
      <c r="D147" s="51"/>
      <c r="E147" s="322"/>
      <c r="F147" s="323"/>
      <c r="G147" s="11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03"/>
      <c r="T147" s="103"/>
      <c r="U147" s="103"/>
      <c r="V147" s="103"/>
      <c r="W147" s="13"/>
      <c r="X147" s="13"/>
      <c r="CG147" s="14">
        <v>0</v>
      </c>
      <c r="CH147" s="14"/>
      <c r="CI147" s="14"/>
      <c r="CJ147" s="14"/>
      <c r="CK147" s="14"/>
      <c r="CL147" s="14"/>
      <c r="CM147" s="14"/>
    </row>
    <row r="148" spans="1:104" ht="16.149999999999999" customHeight="1" x14ac:dyDescent="0.2">
      <c r="A148" s="458" t="s">
        <v>187</v>
      </c>
      <c r="B148" s="76" t="s">
        <v>185</v>
      </c>
      <c r="C148" s="304"/>
      <c r="D148" s="325"/>
      <c r="E148" s="326"/>
      <c r="F148" s="327"/>
      <c r="G148" s="11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03"/>
      <c r="T148" s="103"/>
      <c r="U148" s="103"/>
      <c r="V148" s="103"/>
      <c r="W148" s="13"/>
      <c r="X148" s="13"/>
      <c r="CG148" s="14">
        <v>0</v>
      </c>
      <c r="CH148" s="14"/>
      <c r="CI148" s="14"/>
      <c r="CJ148" s="14"/>
      <c r="CK148" s="14"/>
      <c r="CL148" s="14"/>
      <c r="CM148" s="14"/>
    </row>
    <row r="149" spans="1:104" ht="16.149999999999999" customHeight="1" x14ac:dyDescent="0.2">
      <c r="A149" s="499" t="s">
        <v>188</v>
      </c>
      <c r="B149" s="67" t="s">
        <v>189</v>
      </c>
      <c r="C149" s="151"/>
      <c r="D149" s="41"/>
      <c r="E149" s="328"/>
      <c r="F149" s="329"/>
      <c r="G149" s="11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03"/>
      <c r="T149" s="103"/>
      <c r="U149" s="103"/>
      <c r="V149" s="103"/>
      <c r="W149" s="13"/>
      <c r="X149" s="13"/>
      <c r="CG149" s="14">
        <v>0</v>
      </c>
      <c r="CH149" s="14"/>
      <c r="CI149" s="14"/>
      <c r="CJ149" s="14"/>
      <c r="CK149" s="14"/>
      <c r="CL149" s="14"/>
      <c r="CM149" s="14"/>
    </row>
    <row r="150" spans="1:104" ht="16.149999999999999" customHeight="1" x14ac:dyDescent="0.2">
      <c r="A150" s="569"/>
      <c r="B150" s="35" t="s">
        <v>190</v>
      </c>
      <c r="C150" s="80"/>
      <c r="D150" s="39"/>
      <c r="E150" s="43"/>
      <c r="F150" s="78"/>
      <c r="G150" s="11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03"/>
      <c r="T150" s="103"/>
      <c r="U150" s="103"/>
      <c r="V150" s="103"/>
      <c r="W150" s="13"/>
      <c r="X150" s="13"/>
      <c r="CG150" s="14">
        <v>0</v>
      </c>
      <c r="CH150" s="14"/>
      <c r="CI150" s="14"/>
      <c r="CJ150" s="14"/>
      <c r="CK150" s="14"/>
      <c r="CL150" s="14"/>
      <c r="CM150" s="14"/>
    </row>
    <row r="151" spans="1:104" ht="16.149999999999999" customHeight="1" x14ac:dyDescent="0.2">
      <c r="A151" s="502"/>
      <c r="B151" s="95" t="s">
        <v>191</v>
      </c>
      <c r="C151" s="85"/>
      <c r="D151" s="51"/>
      <c r="E151" s="54"/>
      <c r="F151" s="52"/>
      <c r="G151" s="11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03"/>
      <c r="T151" s="103"/>
      <c r="U151" s="103"/>
      <c r="V151" s="103"/>
      <c r="W151" s="13"/>
      <c r="X151" s="13"/>
      <c r="CG151" s="14">
        <v>0</v>
      </c>
      <c r="CH151" s="14"/>
      <c r="CI151" s="14"/>
      <c r="CJ151" s="14"/>
      <c r="CK151" s="14"/>
      <c r="CL151" s="14"/>
      <c r="CM151" s="14"/>
    </row>
    <row r="152" spans="1:104" s="331" customFormat="1" ht="31.9" customHeight="1" x14ac:dyDescent="0.2">
      <c r="A152" s="330" t="s">
        <v>192</v>
      </c>
      <c r="B152" s="88"/>
      <c r="C152" s="88"/>
      <c r="D152" s="88"/>
      <c r="E152" s="88"/>
      <c r="F152" s="88"/>
      <c r="CA152" s="332"/>
      <c r="CB152" s="332"/>
      <c r="CC152" s="332"/>
      <c r="CD152" s="332"/>
      <c r="CE152" s="332"/>
      <c r="CF152" s="332"/>
      <c r="CG152" s="333"/>
      <c r="CH152" s="333"/>
      <c r="CI152" s="333"/>
      <c r="CJ152" s="333"/>
      <c r="CK152" s="333"/>
      <c r="CL152" s="333"/>
      <c r="CM152" s="333"/>
      <c r="CN152" s="332"/>
      <c r="CO152" s="332"/>
      <c r="CP152" s="332"/>
      <c r="CQ152" s="332"/>
      <c r="CR152" s="332"/>
      <c r="CS152" s="332"/>
      <c r="CT152" s="332"/>
      <c r="CU152" s="332"/>
      <c r="CV152" s="332"/>
      <c r="CW152" s="332"/>
      <c r="CX152" s="332"/>
      <c r="CY152" s="332"/>
      <c r="CZ152" s="332"/>
    </row>
    <row r="153" spans="1:104" s="331" customFormat="1" ht="16.149999999999999" customHeight="1" x14ac:dyDescent="0.2">
      <c r="A153" s="504" t="s">
        <v>193</v>
      </c>
      <c r="B153" s="505"/>
      <c r="C153" s="506"/>
      <c r="D153" s="533" t="s">
        <v>194</v>
      </c>
      <c r="E153" s="534"/>
      <c r="F153" s="570"/>
      <c r="G153" s="571" t="s">
        <v>182</v>
      </c>
      <c r="H153" s="538" t="s">
        <v>195</v>
      </c>
      <c r="I153" s="520" t="s">
        <v>67</v>
      </c>
      <c r="BX153" s="334"/>
      <c r="BY153" s="334"/>
      <c r="BZ153" s="334"/>
      <c r="CA153" s="332"/>
      <c r="CB153" s="332"/>
      <c r="CC153" s="332"/>
      <c r="CD153" s="332"/>
      <c r="CE153" s="332"/>
      <c r="CF153" s="332"/>
      <c r="CG153" s="333"/>
      <c r="CH153" s="333"/>
      <c r="CI153" s="333"/>
      <c r="CJ153" s="333"/>
      <c r="CK153" s="333"/>
      <c r="CL153" s="333"/>
      <c r="CM153" s="333"/>
      <c r="CN153" s="332"/>
      <c r="CO153" s="332"/>
      <c r="CP153" s="332"/>
      <c r="CQ153" s="332"/>
      <c r="CR153" s="332"/>
      <c r="CS153" s="332"/>
      <c r="CT153" s="332"/>
      <c r="CU153" s="332"/>
      <c r="CV153" s="332"/>
      <c r="CW153" s="332"/>
      <c r="CX153" s="332"/>
      <c r="CY153" s="332"/>
      <c r="CZ153" s="332"/>
    </row>
    <row r="154" spans="1:104" s="331" customFormat="1" ht="16.149999999999999" customHeight="1" x14ac:dyDescent="0.2">
      <c r="A154" s="507"/>
      <c r="B154" s="508"/>
      <c r="C154" s="509"/>
      <c r="D154" s="451" t="s">
        <v>196</v>
      </c>
      <c r="E154" s="472" t="s">
        <v>184</v>
      </c>
      <c r="F154" s="335" t="s">
        <v>188</v>
      </c>
      <c r="G154" s="572"/>
      <c r="H154" s="540"/>
      <c r="I154" s="521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BX154" s="334"/>
      <c r="BY154" s="334"/>
      <c r="BZ154" s="334"/>
      <c r="CA154" s="332"/>
      <c r="CB154" s="332"/>
      <c r="CC154" s="332"/>
      <c r="CD154" s="332"/>
      <c r="CE154" s="332"/>
      <c r="CF154" s="332"/>
      <c r="CG154" s="333"/>
      <c r="CH154" s="333"/>
      <c r="CI154" s="333"/>
      <c r="CJ154" s="333"/>
      <c r="CK154" s="333"/>
      <c r="CL154" s="333"/>
      <c r="CM154" s="333"/>
      <c r="CN154" s="332"/>
      <c r="CO154" s="332"/>
      <c r="CP154" s="332"/>
      <c r="CQ154" s="332"/>
      <c r="CR154" s="332"/>
      <c r="CS154" s="332"/>
      <c r="CT154" s="332"/>
      <c r="CU154" s="332"/>
      <c r="CV154" s="332"/>
      <c r="CW154" s="332"/>
      <c r="CX154" s="332"/>
      <c r="CY154" s="332"/>
      <c r="CZ154" s="332"/>
    </row>
    <row r="155" spans="1:104" ht="16.149999999999999" customHeight="1" x14ac:dyDescent="0.2">
      <c r="A155" s="560" t="s">
        <v>197</v>
      </c>
      <c r="B155" s="563" t="s">
        <v>191</v>
      </c>
      <c r="C155" s="564"/>
      <c r="D155" s="283">
        <f t="shared" ref="D155:D160" si="19">SUM(E155:F155)</f>
        <v>0</v>
      </c>
      <c r="E155" s="26"/>
      <c r="F155" s="337"/>
      <c r="G155" s="29"/>
      <c r="H155" s="32"/>
      <c r="I155" s="27"/>
      <c r="J155" s="111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3"/>
      <c r="W155" s="13"/>
      <c r="X155" s="13"/>
      <c r="Y155" s="13"/>
      <c r="Z155" s="13"/>
      <c r="AA155" s="13"/>
      <c r="CG155" s="14">
        <v>0</v>
      </c>
      <c r="CH155" s="14"/>
      <c r="CI155" s="14"/>
      <c r="CJ155" s="14"/>
      <c r="CK155" s="14"/>
      <c r="CL155" s="14"/>
      <c r="CM155" s="14"/>
    </row>
    <row r="156" spans="1:104" ht="16.149999999999999" customHeight="1" x14ac:dyDescent="0.2">
      <c r="A156" s="561"/>
      <c r="B156" s="565" t="s">
        <v>189</v>
      </c>
      <c r="C156" s="566"/>
      <c r="D156" s="338">
        <f t="shared" si="19"/>
        <v>276</v>
      </c>
      <c r="E156" s="39">
        <v>276</v>
      </c>
      <c r="F156" s="339"/>
      <c r="G156" s="43">
        <v>276</v>
      </c>
      <c r="H156" s="46"/>
      <c r="I156" s="78"/>
      <c r="J156" s="111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3"/>
      <c r="W156" s="13"/>
      <c r="X156" s="13"/>
      <c r="Y156" s="13"/>
      <c r="Z156" s="13"/>
      <c r="AA156" s="13"/>
      <c r="CG156" s="14">
        <v>0</v>
      </c>
      <c r="CH156" s="14"/>
      <c r="CI156" s="14"/>
      <c r="CJ156" s="14"/>
      <c r="CK156" s="14"/>
      <c r="CL156" s="14"/>
      <c r="CM156" s="14"/>
    </row>
    <row r="157" spans="1:104" ht="16.149999999999999" customHeight="1" x14ac:dyDescent="0.2">
      <c r="A157" s="562"/>
      <c r="B157" s="567" t="s">
        <v>190</v>
      </c>
      <c r="C157" s="568"/>
      <c r="D157" s="288">
        <f t="shared" si="19"/>
        <v>0</v>
      </c>
      <c r="E157" s="51"/>
      <c r="F157" s="340"/>
      <c r="G157" s="54"/>
      <c r="H157" s="289"/>
      <c r="I157" s="52"/>
      <c r="J157" s="111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3"/>
      <c r="W157" s="13"/>
      <c r="X157" s="13"/>
      <c r="Y157" s="13"/>
      <c r="Z157" s="13"/>
      <c r="AA157" s="13"/>
      <c r="CG157" s="14">
        <v>0</v>
      </c>
      <c r="CH157" s="14"/>
      <c r="CI157" s="14"/>
      <c r="CJ157" s="14"/>
      <c r="CK157" s="14"/>
      <c r="CL157" s="14"/>
      <c r="CM157" s="14"/>
    </row>
    <row r="158" spans="1:104" ht="16.149999999999999" customHeight="1" x14ac:dyDescent="0.2">
      <c r="A158" s="499" t="s">
        <v>198</v>
      </c>
      <c r="B158" s="563" t="s">
        <v>191</v>
      </c>
      <c r="C158" s="564"/>
      <c r="D158" s="283">
        <f t="shared" si="19"/>
        <v>0</v>
      </c>
      <c r="E158" s="26"/>
      <c r="F158" s="337"/>
      <c r="G158" s="29"/>
      <c r="H158" s="32"/>
      <c r="I158" s="27"/>
      <c r="J158" s="111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3"/>
      <c r="W158" s="13"/>
      <c r="X158" s="13"/>
      <c r="Y158" s="13"/>
      <c r="Z158" s="13"/>
      <c r="AA158" s="13"/>
      <c r="CG158" s="14">
        <v>0</v>
      </c>
      <c r="CH158" s="14"/>
      <c r="CI158" s="14"/>
      <c r="CJ158" s="14"/>
      <c r="CK158" s="14"/>
      <c r="CL158" s="14"/>
      <c r="CM158" s="14"/>
    </row>
    <row r="159" spans="1:104" ht="16.149999999999999" customHeight="1" x14ac:dyDescent="0.2">
      <c r="A159" s="569"/>
      <c r="B159" s="565" t="s">
        <v>189</v>
      </c>
      <c r="C159" s="566"/>
      <c r="D159" s="338">
        <f t="shared" si="19"/>
        <v>207</v>
      </c>
      <c r="E159" s="39">
        <v>207</v>
      </c>
      <c r="F159" s="339"/>
      <c r="G159" s="43">
        <v>207</v>
      </c>
      <c r="H159" s="46"/>
      <c r="I159" s="78"/>
      <c r="J159" s="111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3"/>
      <c r="W159" s="13"/>
      <c r="X159" s="13"/>
      <c r="Y159" s="13"/>
      <c r="Z159" s="13"/>
      <c r="AA159" s="13"/>
      <c r="CG159" s="14">
        <v>0</v>
      </c>
      <c r="CH159" s="14"/>
      <c r="CI159" s="14"/>
      <c r="CJ159" s="14"/>
      <c r="CK159" s="14"/>
      <c r="CL159" s="14"/>
      <c r="CM159" s="14"/>
    </row>
    <row r="160" spans="1:104" ht="16.149999999999999" customHeight="1" x14ac:dyDescent="0.2">
      <c r="A160" s="502"/>
      <c r="B160" s="567" t="s">
        <v>190</v>
      </c>
      <c r="C160" s="568"/>
      <c r="D160" s="288">
        <f t="shared" si="19"/>
        <v>0</v>
      </c>
      <c r="E160" s="51"/>
      <c r="F160" s="340"/>
      <c r="G160" s="54"/>
      <c r="H160" s="289"/>
      <c r="I160" s="52"/>
      <c r="J160" s="111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3"/>
      <c r="W160" s="13"/>
      <c r="X160" s="13"/>
      <c r="Y160" s="13"/>
      <c r="Z160" s="13"/>
      <c r="AA160" s="13"/>
      <c r="CG160" s="14">
        <v>0</v>
      </c>
      <c r="CH160" s="14"/>
      <c r="CI160" s="14"/>
      <c r="CJ160" s="14"/>
      <c r="CK160" s="14"/>
      <c r="CL160" s="14"/>
      <c r="CM160" s="14"/>
    </row>
    <row r="161" spans="1:91" ht="31.9" customHeight="1" x14ac:dyDescent="0.2">
      <c r="A161" s="11" t="s">
        <v>199</v>
      </c>
      <c r="B161" s="11"/>
      <c r="C161" s="11"/>
      <c r="D161" s="11"/>
      <c r="E161" s="8"/>
      <c r="F161" s="341"/>
      <c r="G161" s="8"/>
      <c r="H161" s="8"/>
      <c r="I161" s="8"/>
      <c r="J161" s="62"/>
      <c r="K161" s="62"/>
      <c r="L161" s="62"/>
      <c r="M161" s="62"/>
      <c r="N161" s="62"/>
      <c r="O161" s="342"/>
      <c r="P161" s="62"/>
      <c r="Q161" s="62"/>
      <c r="R161" s="62"/>
      <c r="S161" s="62"/>
      <c r="T161" s="62"/>
      <c r="U161" s="62"/>
      <c r="V161" s="62"/>
      <c r="W161" s="62"/>
      <c r="X161" s="13"/>
      <c r="Y161" s="13"/>
      <c r="Z161" s="13"/>
      <c r="AA161" s="13"/>
      <c r="BX161" s="2"/>
      <c r="BY161" s="2"/>
      <c r="BZ161" s="2"/>
      <c r="CG161" s="14"/>
      <c r="CH161" s="14"/>
      <c r="CI161" s="14"/>
      <c r="CJ161" s="14"/>
      <c r="CK161" s="14"/>
      <c r="CL161" s="14"/>
      <c r="CM161" s="14"/>
    </row>
    <row r="162" spans="1:91" ht="16.149999999999999" customHeight="1" x14ac:dyDescent="0.2">
      <c r="A162" s="548" t="s">
        <v>200</v>
      </c>
      <c r="B162" s="548"/>
      <c r="C162" s="549" t="s">
        <v>201</v>
      </c>
      <c r="D162" s="550"/>
      <c r="E162" s="551"/>
      <c r="F162" s="555" t="s">
        <v>6</v>
      </c>
      <c r="G162" s="556"/>
      <c r="H162" s="556"/>
      <c r="I162" s="556"/>
      <c r="J162" s="556"/>
      <c r="K162" s="556"/>
      <c r="L162" s="556"/>
      <c r="M162" s="556"/>
      <c r="N162" s="556"/>
      <c r="O162" s="556"/>
      <c r="P162" s="556"/>
      <c r="Q162" s="556"/>
      <c r="R162" s="556"/>
      <c r="S162" s="556"/>
      <c r="T162" s="556"/>
      <c r="U162" s="556"/>
      <c r="V162" s="556"/>
      <c r="W162" s="556"/>
      <c r="X162" s="556"/>
      <c r="Y162" s="556"/>
      <c r="Z162" s="556"/>
      <c r="AA162" s="556"/>
      <c r="AB162" s="556"/>
      <c r="AC162" s="556"/>
      <c r="AD162" s="556"/>
      <c r="AE162" s="556"/>
      <c r="AF162" s="556"/>
      <c r="AG162" s="556"/>
      <c r="AH162" s="556"/>
      <c r="AI162" s="556"/>
      <c r="AJ162" s="556"/>
      <c r="AK162" s="556"/>
      <c r="AL162" s="556"/>
      <c r="AM162" s="557"/>
      <c r="CG162" s="14"/>
      <c r="CH162" s="14"/>
      <c r="CI162" s="14"/>
      <c r="CJ162" s="14"/>
      <c r="CK162" s="14"/>
      <c r="CL162" s="14"/>
      <c r="CM162" s="14"/>
    </row>
    <row r="163" spans="1:91" ht="16.149999999999999" customHeight="1" x14ac:dyDescent="0.2">
      <c r="A163" s="548"/>
      <c r="B163" s="548"/>
      <c r="C163" s="552"/>
      <c r="D163" s="553"/>
      <c r="E163" s="554"/>
      <c r="F163" s="498" t="s">
        <v>11</v>
      </c>
      <c r="G163" s="498"/>
      <c r="H163" s="498" t="s">
        <v>12</v>
      </c>
      <c r="I163" s="498"/>
      <c r="J163" s="498" t="s">
        <v>13</v>
      </c>
      <c r="K163" s="498"/>
      <c r="L163" s="558" t="s">
        <v>14</v>
      </c>
      <c r="M163" s="559"/>
      <c r="N163" s="498" t="s">
        <v>15</v>
      </c>
      <c r="O163" s="498"/>
      <c r="P163" s="515" t="s">
        <v>16</v>
      </c>
      <c r="Q163" s="533"/>
      <c r="R163" s="510" t="s">
        <v>17</v>
      </c>
      <c r="S163" s="510"/>
      <c r="T163" s="515" t="s">
        <v>18</v>
      </c>
      <c r="U163" s="533"/>
      <c r="V163" s="510" t="s">
        <v>19</v>
      </c>
      <c r="W163" s="510"/>
      <c r="X163" s="515" t="s">
        <v>20</v>
      </c>
      <c r="Y163" s="533"/>
      <c r="Z163" s="533" t="s">
        <v>21</v>
      </c>
      <c r="AA163" s="515"/>
      <c r="AB163" s="510" t="s">
        <v>22</v>
      </c>
      <c r="AC163" s="510"/>
      <c r="AD163" s="510" t="s">
        <v>23</v>
      </c>
      <c r="AE163" s="510"/>
      <c r="AF163" s="510" t="s">
        <v>24</v>
      </c>
      <c r="AG163" s="510"/>
      <c r="AH163" s="510" t="s">
        <v>25</v>
      </c>
      <c r="AI163" s="510"/>
      <c r="AJ163" s="510" t="s">
        <v>26</v>
      </c>
      <c r="AK163" s="510"/>
      <c r="AL163" s="510" t="s">
        <v>27</v>
      </c>
      <c r="AM163" s="510"/>
      <c r="CG163" s="14"/>
      <c r="CH163" s="14"/>
      <c r="CI163" s="14"/>
      <c r="CJ163" s="14"/>
      <c r="CK163" s="14"/>
      <c r="CL163" s="14"/>
      <c r="CM163" s="14"/>
    </row>
    <row r="164" spans="1:91" ht="16.149999999999999" customHeight="1" x14ac:dyDescent="0.2">
      <c r="A164" s="548"/>
      <c r="B164" s="548"/>
      <c r="C164" s="343" t="s">
        <v>32</v>
      </c>
      <c r="D164" s="344" t="s">
        <v>33</v>
      </c>
      <c r="E164" s="345" t="s">
        <v>34</v>
      </c>
      <c r="F164" s="472" t="s">
        <v>40</v>
      </c>
      <c r="G164" s="457" t="s">
        <v>34</v>
      </c>
      <c r="H164" s="472" t="s">
        <v>40</v>
      </c>
      <c r="I164" s="457" t="s">
        <v>34</v>
      </c>
      <c r="J164" s="472" t="s">
        <v>40</v>
      </c>
      <c r="K164" s="457" t="s">
        <v>34</v>
      </c>
      <c r="L164" s="472" t="s">
        <v>40</v>
      </c>
      <c r="M164" s="456" t="s">
        <v>34</v>
      </c>
      <c r="N164" s="472" t="s">
        <v>40</v>
      </c>
      <c r="O164" s="457" t="s">
        <v>34</v>
      </c>
      <c r="P164" s="472" t="s">
        <v>40</v>
      </c>
      <c r="Q164" s="456" t="s">
        <v>34</v>
      </c>
      <c r="R164" s="472" t="s">
        <v>40</v>
      </c>
      <c r="S164" s="457" t="s">
        <v>34</v>
      </c>
      <c r="T164" s="472" t="s">
        <v>40</v>
      </c>
      <c r="U164" s="456" t="s">
        <v>34</v>
      </c>
      <c r="V164" s="472" t="s">
        <v>40</v>
      </c>
      <c r="W164" s="457" t="s">
        <v>34</v>
      </c>
      <c r="X164" s="472" t="s">
        <v>40</v>
      </c>
      <c r="Y164" s="456" t="s">
        <v>34</v>
      </c>
      <c r="Z164" s="472" t="s">
        <v>40</v>
      </c>
      <c r="AA164" s="457" t="s">
        <v>34</v>
      </c>
      <c r="AB164" s="472" t="s">
        <v>40</v>
      </c>
      <c r="AC164" s="457" t="s">
        <v>34</v>
      </c>
      <c r="AD164" s="472" t="s">
        <v>40</v>
      </c>
      <c r="AE164" s="457" t="s">
        <v>34</v>
      </c>
      <c r="AF164" s="472" t="s">
        <v>40</v>
      </c>
      <c r="AG164" s="457" t="s">
        <v>34</v>
      </c>
      <c r="AH164" s="472" t="s">
        <v>40</v>
      </c>
      <c r="AI164" s="457" t="s">
        <v>34</v>
      </c>
      <c r="AJ164" s="472" t="s">
        <v>40</v>
      </c>
      <c r="AK164" s="457" t="s">
        <v>34</v>
      </c>
      <c r="AL164" s="472" t="s">
        <v>40</v>
      </c>
      <c r="AM164" s="457" t="s">
        <v>34</v>
      </c>
      <c r="CG164" s="14"/>
      <c r="CH164" s="14"/>
      <c r="CI164" s="14"/>
      <c r="CJ164" s="14"/>
      <c r="CK164" s="14"/>
      <c r="CL164" s="14"/>
      <c r="CM164" s="14"/>
    </row>
    <row r="165" spans="1:91" ht="16.149999999999999" customHeight="1" x14ac:dyDescent="0.2">
      <c r="A165" s="544" t="s">
        <v>202</v>
      </c>
      <c r="B165" s="545"/>
      <c r="C165" s="346">
        <f>SUM(D165+E165)</f>
        <v>0</v>
      </c>
      <c r="D165" s="347">
        <f>SUM(P165+R165+T165+V165+X165+Z165+AB165+AD165+AF165+AH165+AJ165+AL165)</f>
        <v>0</v>
      </c>
      <c r="E165" s="348">
        <f>SUM(Q165+S165+U165+W165+Y165+AA165+AC165+AE165+AG165+AI165+AK165+AM165)</f>
        <v>0</v>
      </c>
      <c r="F165" s="349"/>
      <c r="G165" s="350"/>
      <c r="H165" s="351"/>
      <c r="I165" s="352"/>
      <c r="J165" s="349"/>
      <c r="K165" s="350"/>
      <c r="L165" s="351"/>
      <c r="M165" s="352"/>
      <c r="N165" s="351"/>
      <c r="O165" s="352"/>
      <c r="P165" s="353"/>
      <c r="Q165" s="354"/>
      <c r="R165" s="355"/>
      <c r="S165" s="356"/>
      <c r="T165" s="353"/>
      <c r="U165" s="354"/>
      <c r="V165" s="355"/>
      <c r="W165" s="356"/>
      <c r="X165" s="353"/>
      <c r="Y165" s="354"/>
      <c r="Z165" s="355"/>
      <c r="AA165" s="356"/>
      <c r="AB165" s="355"/>
      <c r="AC165" s="356"/>
      <c r="AD165" s="355"/>
      <c r="AE165" s="356"/>
      <c r="AF165" s="355"/>
      <c r="AG165" s="356"/>
      <c r="AH165" s="355"/>
      <c r="AI165" s="356"/>
      <c r="AJ165" s="355"/>
      <c r="AK165" s="356"/>
      <c r="AL165" s="355"/>
      <c r="AM165" s="356"/>
      <c r="AN165" s="218"/>
      <c r="CG165" s="14"/>
      <c r="CH165" s="14"/>
      <c r="CI165" s="14"/>
      <c r="CJ165" s="14"/>
      <c r="CK165" s="14"/>
      <c r="CL165" s="14"/>
      <c r="CM165" s="14"/>
    </row>
    <row r="166" spans="1:91" ht="16.149999999999999" customHeight="1" x14ac:dyDescent="0.2">
      <c r="A166" s="546" t="s">
        <v>203</v>
      </c>
      <c r="B166" s="547"/>
      <c r="C166" s="357">
        <f>SUM(D166+E166)</f>
        <v>0</v>
      </c>
      <c r="D166" s="358">
        <f t="shared" ref="D166:E168" si="20">SUM(F166+H166+J166+L166+N166+P166+R166+T166+V166+X166+Z166+AB166+AD166+AF166+AH166+AJ166+AL166)</f>
        <v>0</v>
      </c>
      <c r="E166" s="359">
        <f t="shared" si="20"/>
        <v>0</v>
      </c>
      <c r="F166" s="360"/>
      <c r="G166" s="361"/>
      <c r="H166" s="360"/>
      <c r="I166" s="361"/>
      <c r="J166" s="360"/>
      <c r="K166" s="361"/>
      <c r="L166" s="362"/>
      <c r="M166" s="363"/>
      <c r="N166" s="360"/>
      <c r="O166" s="361"/>
      <c r="P166" s="362"/>
      <c r="Q166" s="363"/>
      <c r="R166" s="360"/>
      <c r="S166" s="361"/>
      <c r="T166" s="362"/>
      <c r="U166" s="363"/>
      <c r="V166" s="360"/>
      <c r="W166" s="361"/>
      <c r="X166" s="362"/>
      <c r="Y166" s="363"/>
      <c r="Z166" s="360"/>
      <c r="AA166" s="361"/>
      <c r="AB166" s="360"/>
      <c r="AC166" s="361"/>
      <c r="AD166" s="360"/>
      <c r="AE166" s="361"/>
      <c r="AF166" s="360"/>
      <c r="AG166" s="361"/>
      <c r="AH166" s="360"/>
      <c r="AI166" s="361"/>
      <c r="AJ166" s="360"/>
      <c r="AK166" s="361"/>
      <c r="AL166" s="360"/>
      <c r="AM166" s="361"/>
      <c r="AN166" s="218"/>
      <c r="CG166" s="14"/>
      <c r="CH166" s="14"/>
      <c r="CI166" s="14"/>
      <c r="CJ166" s="14"/>
      <c r="CK166" s="14"/>
      <c r="CL166" s="14"/>
      <c r="CM166" s="14"/>
    </row>
    <row r="167" spans="1:91" ht="16.149999999999999" customHeight="1" x14ac:dyDescent="0.2">
      <c r="A167" s="526" t="s">
        <v>204</v>
      </c>
      <c r="B167" s="527"/>
      <c r="C167" s="357">
        <f>SUM(D167+E167)</f>
        <v>0</v>
      </c>
      <c r="D167" s="358">
        <f t="shared" si="20"/>
        <v>0</v>
      </c>
      <c r="E167" s="359">
        <f t="shared" si="20"/>
        <v>0</v>
      </c>
      <c r="F167" s="360"/>
      <c r="G167" s="361"/>
      <c r="H167" s="360"/>
      <c r="I167" s="361"/>
      <c r="J167" s="360"/>
      <c r="K167" s="361"/>
      <c r="L167" s="362"/>
      <c r="M167" s="363"/>
      <c r="N167" s="360"/>
      <c r="O167" s="361"/>
      <c r="P167" s="362"/>
      <c r="Q167" s="363"/>
      <c r="R167" s="360"/>
      <c r="S167" s="361"/>
      <c r="T167" s="362"/>
      <c r="U167" s="363"/>
      <c r="V167" s="360"/>
      <c r="W167" s="361"/>
      <c r="X167" s="362"/>
      <c r="Y167" s="363"/>
      <c r="Z167" s="360"/>
      <c r="AA167" s="361"/>
      <c r="AB167" s="360"/>
      <c r="AC167" s="361"/>
      <c r="AD167" s="360"/>
      <c r="AE167" s="361"/>
      <c r="AF167" s="360"/>
      <c r="AG167" s="361"/>
      <c r="AH167" s="360"/>
      <c r="AI167" s="361"/>
      <c r="AJ167" s="360"/>
      <c r="AK167" s="361"/>
      <c r="AL167" s="360"/>
      <c r="AM167" s="361"/>
      <c r="AN167" s="218"/>
      <c r="CG167" s="14"/>
      <c r="CH167" s="14"/>
      <c r="CI167" s="14"/>
      <c r="CJ167" s="14"/>
      <c r="CK167" s="14"/>
      <c r="CL167" s="14"/>
      <c r="CM167" s="14"/>
    </row>
    <row r="168" spans="1:91" ht="16.149999999999999" customHeight="1" x14ac:dyDescent="0.2">
      <c r="A168" s="528" t="s">
        <v>67</v>
      </c>
      <c r="B168" s="529"/>
      <c r="C168" s="364">
        <f>SUM(D168+E168)</f>
        <v>0</v>
      </c>
      <c r="D168" s="365">
        <f t="shared" si="20"/>
        <v>0</v>
      </c>
      <c r="E168" s="366">
        <f t="shared" si="20"/>
        <v>0</v>
      </c>
      <c r="F168" s="367"/>
      <c r="G168" s="368"/>
      <c r="H168" s="367"/>
      <c r="I168" s="368"/>
      <c r="J168" s="367"/>
      <c r="K168" s="368"/>
      <c r="L168" s="369"/>
      <c r="M168" s="370"/>
      <c r="N168" s="367"/>
      <c r="O168" s="368"/>
      <c r="P168" s="369"/>
      <c r="Q168" s="370"/>
      <c r="R168" s="367"/>
      <c r="S168" s="368"/>
      <c r="T168" s="369"/>
      <c r="U168" s="370"/>
      <c r="V168" s="367"/>
      <c r="W168" s="368"/>
      <c r="X168" s="369"/>
      <c r="Y168" s="370"/>
      <c r="Z168" s="367"/>
      <c r="AA168" s="368"/>
      <c r="AB168" s="367"/>
      <c r="AC168" s="368"/>
      <c r="AD168" s="367"/>
      <c r="AE168" s="368"/>
      <c r="AF168" s="367"/>
      <c r="AG168" s="368"/>
      <c r="AH168" s="367"/>
      <c r="AI168" s="368"/>
      <c r="AJ168" s="367"/>
      <c r="AK168" s="368"/>
      <c r="AL168" s="367"/>
      <c r="AM168" s="368"/>
      <c r="AN168" s="218"/>
      <c r="CG168" s="14"/>
      <c r="CH168" s="14"/>
      <c r="CI168" s="14"/>
      <c r="CJ168" s="14"/>
      <c r="CK168" s="14"/>
      <c r="CL168" s="14"/>
      <c r="CM168" s="14"/>
    </row>
    <row r="169" spans="1:91" ht="31.9" customHeight="1" x14ac:dyDescent="0.2">
      <c r="A169" s="371" t="s">
        <v>205</v>
      </c>
      <c r="B169" s="371"/>
      <c r="C169" s="11"/>
      <c r="D169" s="11"/>
      <c r="E169" s="12"/>
      <c r="F169" s="9"/>
      <c r="G169" s="8"/>
      <c r="H169" s="8"/>
      <c r="I169" s="141"/>
      <c r="J169" s="141"/>
      <c r="K169" s="141"/>
      <c r="L169" s="61"/>
      <c r="M169" s="229"/>
      <c r="N169" s="61"/>
      <c r="O169" s="372"/>
      <c r="P169" s="227"/>
      <c r="Q169" s="227"/>
      <c r="R169" s="227"/>
      <c r="S169" s="229"/>
      <c r="T169" s="61"/>
      <c r="U169" s="227"/>
      <c r="V169" s="227"/>
      <c r="W169" s="229"/>
      <c r="X169" s="229"/>
      <c r="Y169" s="61"/>
      <c r="Z169" s="229"/>
      <c r="AA169" s="61"/>
      <c r="AB169" s="229"/>
      <c r="AC169" s="227"/>
      <c r="BX169" s="2"/>
      <c r="BY169" s="2"/>
      <c r="BZ169" s="2"/>
      <c r="CG169" s="14"/>
      <c r="CH169" s="14"/>
      <c r="CI169" s="14"/>
      <c r="CJ169" s="14"/>
      <c r="CK169" s="14"/>
      <c r="CL169" s="14"/>
      <c r="CM169" s="14"/>
    </row>
    <row r="170" spans="1:91" ht="16.149999999999999" customHeight="1" x14ac:dyDescent="0.2">
      <c r="A170" s="504" t="s">
        <v>110</v>
      </c>
      <c r="B170" s="505"/>
      <c r="C170" s="506"/>
      <c r="D170" s="504" t="s">
        <v>53</v>
      </c>
      <c r="E170" s="505"/>
      <c r="F170" s="506"/>
      <c r="G170" s="533" t="s">
        <v>206</v>
      </c>
      <c r="H170" s="534"/>
      <c r="I170" s="534"/>
      <c r="J170" s="534"/>
      <c r="K170" s="534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15"/>
      <c r="W170" s="520" t="s">
        <v>207</v>
      </c>
      <c r="X170" s="536" t="s">
        <v>208</v>
      </c>
      <c r="Y170" s="537" t="s">
        <v>209</v>
      </c>
      <c r="Z170" s="538" t="s">
        <v>210</v>
      </c>
      <c r="AA170" s="541" t="s">
        <v>211</v>
      </c>
      <c r="AB170" s="510" t="s">
        <v>212</v>
      </c>
      <c r="AC170" s="510"/>
      <c r="AD170" s="510"/>
      <c r="AE170" s="510"/>
      <c r="AF170" s="516" t="s">
        <v>122</v>
      </c>
      <c r="AG170" s="517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CG170" s="14"/>
      <c r="CH170" s="14"/>
      <c r="CI170" s="14"/>
      <c r="CJ170" s="14"/>
      <c r="CK170" s="14"/>
      <c r="CL170" s="14"/>
      <c r="CM170" s="14"/>
    </row>
    <row r="171" spans="1:91" ht="16.149999999999999" customHeight="1" x14ac:dyDescent="0.2">
      <c r="A171" s="530"/>
      <c r="B171" s="531"/>
      <c r="C171" s="532"/>
      <c r="D171" s="530"/>
      <c r="E171" s="531"/>
      <c r="F171" s="532"/>
      <c r="G171" s="498" t="s">
        <v>11</v>
      </c>
      <c r="H171" s="498"/>
      <c r="I171" s="498" t="s">
        <v>12</v>
      </c>
      <c r="J171" s="498"/>
      <c r="K171" s="498" t="s">
        <v>13</v>
      </c>
      <c r="L171" s="498"/>
      <c r="M171" s="498" t="s">
        <v>213</v>
      </c>
      <c r="N171" s="498"/>
      <c r="O171" s="498" t="s">
        <v>113</v>
      </c>
      <c r="P171" s="498"/>
      <c r="Q171" s="510" t="s">
        <v>214</v>
      </c>
      <c r="R171" s="510"/>
      <c r="S171" s="510" t="s">
        <v>215</v>
      </c>
      <c r="T171" s="510"/>
      <c r="U171" s="509" t="s">
        <v>216</v>
      </c>
      <c r="V171" s="501"/>
      <c r="W171" s="535"/>
      <c r="X171" s="536"/>
      <c r="Y171" s="537"/>
      <c r="Z171" s="539"/>
      <c r="AA171" s="542"/>
      <c r="AB171" s="518" t="s">
        <v>125</v>
      </c>
      <c r="AC171" s="520" t="s">
        <v>126</v>
      </c>
      <c r="AD171" s="518" t="s">
        <v>127</v>
      </c>
      <c r="AE171" s="520" t="s">
        <v>128</v>
      </c>
      <c r="AF171" s="522" t="s">
        <v>129</v>
      </c>
      <c r="AG171" s="524" t="s">
        <v>130</v>
      </c>
      <c r="AH171" s="23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CG171" s="14"/>
      <c r="CH171" s="14"/>
      <c r="CI171" s="14"/>
      <c r="CJ171" s="14"/>
      <c r="CK171" s="14"/>
      <c r="CL171" s="14"/>
      <c r="CM171" s="14"/>
    </row>
    <row r="172" spans="1:91" ht="16.149999999999999" customHeight="1" x14ac:dyDescent="0.2">
      <c r="A172" s="507"/>
      <c r="B172" s="508"/>
      <c r="C172" s="509"/>
      <c r="D172" s="63" t="s">
        <v>32</v>
      </c>
      <c r="E172" s="64" t="s">
        <v>40</v>
      </c>
      <c r="F172" s="460" t="s">
        <v>34</v>
      </c>
      <c r="G172" s="472" t="s">
        <v>40</v>
      </c>
      <c r="H172" s="251" t="s">
        <v>34</v>
      </c>
      <c r="I172" s="472" t="s">
        <v>40</v>
      </c>
      <c r="J172" s="251" t="s">
        <v>34</v>
      </c>
      <c r="K172" s="472" t="s">
        <v>40</v>
      </c>
      <c r="L172" s="251" t="s">
        <v>34</v>
      </c>
      <c r="M172" s="472" t="s">
        <v>40</v>
      </c>
      <c r="N172" s="251" t="s">
        <v>34</v>
      </c>
      <c r="O172" s="472" t="s">
        <v>40</v>
      </c>
      <c r="P172" s="251" t="s">
        <v>34</v>
      </c>
      <c r="Q172" s="472" t="s">
        <v>40</v>
      </c>
      <c r="R172" s="251" t="s">
        <v>34</v>
      </c>
      <c r="S172" s="472" t="s">
        <v>40</v>
      </c>
      <c r="T172" s="251" t="s">
        <v>34</v>
      </c>
      <c r="U172" s="281" t="s">
        <v>40</v>
      </c>
      <c r="V172" s="251" t="s">
        <v>34</v>
      </c>
      <c r="W172" s="521"/>
      <c r="X172" s="536"/>
      <c r="Y172" s="537"/>
      <c r="Z172" s="540"/>
      <c r="AA172" s="543"/>
      <c r="AB172" s="519"/>
      <c r="AC172" s="521"/>
      <c r="AD172" s="519"/>
      <c r="AE172" s="521"/>
      <c r="AF172" s="523"/>
      <c r="AG172" s="525"/>
      <c r="AH172" s="23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CG172" s="14"/>
      <c r="CH172" s="14"/>
      <c r="CI172" s="14"/>
      <c r="CJ172" s="14"/>
      <c r="CK172" s="14"/>
      <c r="CL172" s="14"/>
      <c r="CM172" s="14"/>
    </row>
    <row r="173" spans="1:91" ht="26.25" customHeight="1" x14ac:dyDescent="0.2">
      <c r="A173" s="498" t="s">
        <v>217</v>
      </c>
      <c r="B173" s="498" t="s">
        <v>218</v>
      </c>
      <c r="C173" s="90" t="s">
        <v>219</v>
      </c>
      <c r="D173" s="91">
        <f t="shared" ref="D173:D178" si="21">SUM(E173+F173)</f>
        <v>4</v>
      </c>
      <c r="E173" s="92">
        <f t="shared" ref="E173:F178" si="22">SUM(G173+I173+K173+M173+O173+Q173+S173+U173)</f>
        <v>0</v>
      </c>
      <c r="F173" s="25">
        <f t="shared" si="22"/>
        <v>4</v>
      </c>
      <c r="G173" s="159"/>
      <c r="H173" s="162"/>
      <c r="I173" s="159"/>
      <c r="J173" s="162"/>
      <c r="K173" s="159"/>
      <c r="L173" s="162"/>
      <c r="M173" s="159"/>
      <c r="N173" s="162"/>
      <c r="O173" s="159"/>
      <c r="P173" s="162">
        <v>2</v>
      </c>
      <c r="Q173" s="159"/>
      <c r="R173" s="162">
        <v>1</v>
      </c>
      <c r="S173" s="159"/>
      <c r="T173" s="162">
        <v>1</v>
      </c>
      <c r="U173" s="160"/>
      <c r="V173" s="260"/>
      <c r="W173" s="163">
        <v>0</v>
      </c>
      <c r="X173" s="159">
        <v>2</v>
      </c>
      <c r="Y173" s="373">
        <v>2</v>
      </c>
      <c r="Z173" s="373">
        <v>2</v>
      </c>
      <c r="AA173" s="162">
        <v>3</v>
      </c>
      <c r="AB173" s="159">
        <v>1</v>
      </c>
      <c r="AC173" s="162"/>
      <c r="AD173" s="260">
        <v>2</v>
      </c>
      <c r="AE173" s="162">
        <v>1</v>
      </c>
      <c r="AF173" s="159">
        <v>4</v>
      </c>
      <c r="AG173" s="374"/>
      <c r="AH173" s="111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13"/>
      <c r="AU173" s="13"/>
      <c r="CG173" s="14">
        <v>0</v>
      </c>
      <c r="CH173" s="14">
        <v>0</v>
      </c>
      <c r="CI173" s="14">
        <v>0</v>
      </c>
      <c r="CJ173" s="14">
        <v>0</v>
      </c>
      <c r="CK173" s="14"/>
      <c r="CL173" s="14"/>
      <c r="CM173" s="14"/>
    </row>
    <row r="174" spans="1:91" ht="26.25" customHeight="1" x14ac:dyDescent="0.2">
      <c r="A174" s="498"/>
      <c r="B174" s="498"/>
      <c r="C174" s="76" t="s">
        <v>220</v>
      </c>
      <c r="D174" s="68">
        <f t="shared" si="21"/>
        <v>0</v>
      </c>
      <c r="E174" s="69">
        <f t="shared" si="22"/>
        <v>0</v>
      </c>
      <c r="F174" s="77">
        <f t="shared" si="22"/>
        <v>0</v>
      </c>
      <c r="G174" s="240"/>
      <c r="H174" s="241"/>
      <c r="I174" s="240"/>
      <c r="J174" s="241"/>
      <c r="K174" s="240"/>
      <c r="L174" s="241"/>
      <c r="M174" s="240"/>
      <c r="N174" s="241"/>
      <c r="O174" s="240"/>
      <c r="P174" s="241"/>
      <c r="Q174" s="240"/>
      <c r="R174" s="241"/>
      <c r="S174" s="240"/>
      <c r="T174" s="241"/>
      <c r="U174" s="242"/>
      <c r="V174" s="243"/>
      <c r="W174" s="375">
        <v>0</v>
      </c>
      <c r="X174" s="240"/>
      <c r="Y174" s="376"/>
      <c r="Z174" s="376"/>
      <c r="AA174" s="241"/>
      <c r="AB174" s="240"/>
      <c r="AC174" s="241"/>
      <c r="AD174" s="243"/>
      <c r="AE174" s="241"/>
      <c r="AF174" s="377">
        <v>0</v>
      </c>
      <c r="AG174" s="244"/>
      <c r="AH174" s="111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13"/>
      <c r="AU174" s="13"/>
      <c r="CG174" s="14">
        <v>0</v>
      </c>
      <c r="CH174" s="14">
        <v>0</v>
      </c>
      <c r="CI174" s="14">
        <v>0</v>
      </c>
      <c r="CJ174" s="14">
        <v>0</v>
      </c>
      <c r="CK174" s="14"/>
      <c r="CL174" s="14"/>
      <c r="CM174" s="14"/>
    </row>
    <row r="175" spans="1:91" ht="15.75" customHeight="1" x14ac:dyDescent="0.2">
      <c r="A175" s="498"/>
      <c r="B175" s="499"/>
      <c r="C175" s="47" t="s">
        <v>221</v>
      </c>
      <c r="D175" s="48">
        <f t="shared" si="21"/>
        <v>1</v>
      </c>
      <c r="E175" s="49">
        <f t="shared" si="22"/>
        <v>0</v>
      </c>
      <c r="F175" s="378">
        <f t="shared" si="22"/>
        <v>1</v>
      </c>
      <c r="G175" s="377"/>
      <c r="H175" s="379"/>
      <c r="I175" s="377"/>
      <c r="J175" s="379">
        <v>1</v>
      </c>
      <c r="K175" s="377"/>
      <c r="L175" s="379"/>
      <c r="M175" s="377"/>
      <c r="N175" s="379"/>
      <c r="O175" s="377"/>
      <c r="P175" s="379"/>
      <c r="Q175" s="377"/>
      <c r="R175" s="379"/>
      <c r="S175" s="377"/>
      <c r="T175" s="379"/>
      <c r="U175" s="380"/>
      <c r="V175" s="381"/>
      <c r="W175" s="382">
        <v>0</v>
      </c>
      <c r="X175" s="377"/>
      <c r="Y175" s="383">
        <v>1</v>
      </c>
      <c r="Z175" s="383"/>
      <c r="AA175" s="379"/>
      <c r="AB175" s="377"/>
      <c r="AC175" s="379">
        <v>1</v>
      </c>
      <c r="AD175" s="381"/>
      <c r="AE175" s="379"/>
      <c r="AF175" s="245">
        <v>1</v>
      </c>
      <c r="AG175" s="384"/>
      <c r="AH175" s="111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13"/>
      <c r="AU175" s="13"/>
      <c r="CG175" s="14">
        <v>0</v>
      </c>
      <c r="CH175" s="14">
        <v>0</v>
      </c>
      <c r="CI175" s="14">
        <v>0</v>
      </c>
      <c r="CJ175" s="14">
        <v>0</v>
      </c>
      <c r="CK175" s="14"/>
      <c r="CL175" s="14"/>
      <c r="CM175" s="14"/>
    </row>
    <row r="176" spans="1:91" ht="26.25" customHeight="1" x14ac:dyDescent="0.2">
      <c r="A176" s="498"/>
      <c r="B176" s="498" t="s">
        <v>222</v>
      </c>
      <c r="C176" s="90" t="s">
        <v>219</v>
      </c>
      <c r="D176" s="186">
        <f t="shared" si="21"/>
        <v>2</v>
      </c>
      <c r="E176" s="234">
        <f t="shared" si="22"/>
        <v>0</v>
      </c>
      <c r="F176" s="70">
        <f t="shared" si="22"/>
        <v>2</v>
      </c>
      <c r="G176" s="159"/>
      <c r="H176" s="162">
        <v>1</v>
      </c>
      <c r="I176" s="159"/>
      <c r="J176" s="162"/>
      <c r="K176" s="159"/>
      <c r="L176" s="162">
        <v>1</v>
      </c>
      <c r="M176" s="159"/>
      <c r="N176" s="162"/>
      <c r="O176" s="159"/>
      <c r="P176" s="162"/>
      <c r="Q176" s="159"/>
      <c r="R176" s="162"/>
      <c r="S176" s="159"/>
      <c r="T176" s="162"/>
      <c r="U176" s="160"/>
      <c r="V176" s="260"/>
      <c r="W176" s="163">
        <v>0</v>
      </c>
      <c r="X176" s="159"/>
      <c r="Y176" s="373">
        <v>2</v>
      </c>
      <c r="Z176" s="373"/>
      <c r="AA176" s="162"/>
      <c r="AB176" s="159"/>
      <c r="AC176" s="162">
        <v>1</v>
      </c>
      <c r="AD176" s="260">
        <v>1</v>
      </c>
      <c r="AE176" s="162"/>
      <c r="AF176" s="159">
        <v>2</v>
      </c>
      <c r="AG176" s="374"/>
      <c r="AH176" s="111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13"/>
      <c r="AU176" s="13"/>
      <c r="CG176" s="14">
        <v>0</v>
      </c>
      <c r="CH176" s="14">
        <v>0</v>
      </c>
      <c r="CI176" s="14">
        <v>0</v>
      </c>
      <c r="CJ176" s="14">
        <v>0</v>
      </c>
      <c r="CK176" s="14"/>
      <c r="CL176" s="14"/>
      <c r="CM176" s="14"/>
    </row>
    <row r="177" spans="1:91" ht="26.25" customHeight="1" x14ac:dyDescent="0.2">
      <c r="A177" s="498"/>
      <c r="B177" s="498"/>
      <c r="C177" s="35" t="s">
        <v>220</v>
      </c>
      <c r="D177" s="68">
        <f t="shared" si="21"/>
        <v>1</v>
      </c>
      <c r="E177" s="69">
        <f t="shared" si="22"/>
        <v>1</v>
      </c>
      <c r="F177" s="77">
        <f t="shared" si="22"/>
        <v>0</v>
      </c>
      <c r="G177" s="240"/>
      <c r="H177" s="241"/>
      <c r="I177" s="240">
        <v>1</v>
      </c>
      <c r="J177" s="241"/>
      <c r="K177" s="240"/>
      <c r="L177" s="241"/>
      <c r="M177" s="240"/>
      <c r="N177" s="241"/>
      <c r="O177" s="240"/>
      <c r="P177" s="241"/>
      <c r="Q177" s="240"/>
      <c r="R177" s="241"/>
      <c r="S177" s="240"/>
      <c r="T177" s="241"/>
      <c r="U177" s="242"/>
      <c r="V177" s="243"/>
      <c r="W177" s="375">
        <v>0</v>
      </c>
      <c r="X177" s="240"/>
      <c r="Y177" s="376"/>
      <c r="Z177" s="376"/>
      <c r="AA177" s="241"/>
      <c r="AB177" s="240"/>
      <c r="AC177" s="241"/>
      <c r="AD177" s="243">
        <v>1</v>
      </c>
      <c r="AE177" s="241"/>
      <c r="AF177" s="240">
        <v>1</v>
      </c>
      <c r="AG177" s="244"/>
      <c r="AH177" s="111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13"/>
      <c r="AU177" s="13"/>
      <c r="CG177" s="14">
        <v>0</v>
      </c>
      <c r="CH177" s="14">
        <v>0</v>
      </c>
      <c r="CI177" s="14">
        <v>0</v>
      </c>
      <c r="CJ177" s="14">
        <v>0</v>
      </c>
      <c r="CK177" s="14"/>
      <c r="CL177" s="14"/>
      <c r="CM177" s="14"/>
    </row>
    <row r="178" spans="1:91" ht="15.75" customHeight="1" x14ac:dyDescent="0.2">
      <c r="A178" s="498"/>
      <c r="B178" s="498"/>
      <c r="C178" s="385" t="s">
        <v>221</v>
      </c>
      <c r="D178" s="48">
        <f t="shared" si="21"/>
        <v>1</v>
      </c>
      <c r="E178" s="49">
        <f t="shared" si="22"/>
        <v>1</v>
      </c>
      <c r="F178" s="50">
        <f t="shared" si="22"/>
        <v>0</v>
      </c>
      <c r="G178" s="245"/>
      <c r="H178" s="246"/>
      <c r="I178" s="245">
        <v>1</v>
      </c>
      <c r="J178" s="246"/>
      <c r="K178" s="245"/>
      <c r="L178" s="246"/>
      <c r="M178" s="245"/>
      <c r="N178" s="246"/>
      <c r="O178" s="245"/>
      <c r="P178" s="246"/>
      <c r="Q178" s="245"/>
      <c r="R178" s="246"/>
      <c r="S178" s="245"/>
      <c r="T178" s="246"/>
      <c r="U178" s="247"/>
      <c r="V178" s="248"/>
      <c r="W178" s="386">
        <v>0</v>
      </c>
      <c r="X178" s="245"/>
      <c r="Y178" s="387"/>
      <c r="Z178" s="387"/>
      <c r="AA178" s="246"/>
      <c r="AB178" s="245"/>
      <c r="AC178" s="246"/>
      <c r="AD178" s="248">
        <v>1</v>
      </c>
      <c r="AE178" s="246"/>
      <c r="AF178" s="245">
        <v>1</v>
      </c>
      <c r="AG178" s="249"/>
      <c r="AH178" s="111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13"/>
      <c r="AU178" s="13"/>
      <c r="CG178" s="14">
        <v>0</v>
      </c>
      <c r="CH178" s="14">
        <v>0</v>
      </c>
      <c r="CI178" s="14">
        <v>0</v>
      </c>
      <c r="CJ178" s="14">
        <v>0</v>
      </c>
      <c r="CK178" s="14"/>
      <c r="CL178" s="14"/>
      <c r="CM178" s="14"/>
    </row>
    <row r="179" spans="1:91" ht="31.9" customHeight="1" x14ac:dyDescent="0.2">
      <c r="A179" s="88" t="s">
        <v>223</v>
      </c>
      <c r="B179" s="88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BX179" s="2"/>
      <c r="BY179" s="2"/>
      <c r="BZ179" s="2"/>
      <c r="CG179" s="14"/>
      <c r="CH179" s="14"/>
      <c r="CI179" s="14"/>
      <c r="CJ179" s="14"/>
      <c r="CK179" s="14"/>
      <c r="CL179" s="14"/>
      <c r="CM179" s="14"/>
    </row>
    <row r="180" spans="1:91" ht="16.149999999999999" customHeight="1" x14ac:dyDescent="0.2">
      <c r="A180" s="500" t="s">
        <v>4</v>
      </c>
      <c r="B180" s="499" t="s">
        <v>5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CG180" s="14"/>
      <c r="CH180" s="14"/>
      <c r="CI180" s="14"/>
      <c r="CJ180" s="14"/>
      <c r="CK180" s="14"/>
      <c r="CL180" s="14"/>
      <c r="CM180" s="14"/>
    </row>
    <row r="181" spans="1:91" ht="16.149999999999999" customHeight="1" x14ac:dyDescent="0.2">
      <c r="A181" s="501"/>
      <c r="B181" s="502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CG181" s="14"/>
      <c r="CH181" s="14"/>
      <c r="CI181" s="14"/>
      <c r="CJ181" s="14"/>
      <c r="CK181" s="14"/>
      <c r="CL181" s="14"/>
      <c r="CM181" s="14"/>
    </row>
    <row r="182" spans="1:91" ht="16.149999999999999" customHeight="1" x14ac:dyDescent="0.2">
      <c r="A182" s="90" t="s">
        <v>224</v>
      </c>
      <c r="B182" s="163">
        <v>10</v>
      </c>
      <c r="C182" s="218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CG182" s="14"/>
      <c r="CH182" s="14"/>
      <c r="CI182" s="14"/>
      <c r="CJ182" s="14"/>
      <c r="CK182" s="14"/>
      <c r="CL182" s="14"/>
      <c r="CM182" s="14"/>
    </row>
    <row r="183" spans="1:91" ht="16.149999999999999" customHeight="1" x14ac:dyDescent="0.2">
      <c r="A183" s="95" t="s">
        <v>225</v>
      </c>
      <c r="B183" s="386">
        <v>0</v>
      </c>
      <c r="C183" s="388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CG183" s="14"/>
      <c r="CH183" s="14"/>
      <c r="CI183" s="14"/>
      <c r="CJ183" s="14"/>
      <c r="CK183" s="14"/>
      <c r="CL183" s="14"/>
      <c r="CM183" s="14"/>
    </row>
    <row r="184" spans="1:91" ht="31.9" customHeight="1" x14ac:dyDescent="0.2">
      <c r="A184" s="371" t="s">
        <v>226</v>
      </c>
      <c r="B184" s="371"/>
      <c r="C184" s="11"/>
      <c r="D184" s="11"/>
      <c r="F184" s="230"/>
      <c r="G184" s="229"/>
      <c r="H184" s="61"/>
      <c r="I184" s="229"/>
      <c r="J184" s="227"/>
      <c r="K184" s="227"/>
      <c r="L184" s="229"/>
      <c r="M184" s="61"/>
      <c r="N184" s="229"/>
      <c r="O184" s="229"/>
      <c r="P184" s="61"/>
      <c r="Q184" s="229"/>
      <c r="R184" s="229"/>
      <c r="S184" s="61"/>
      <c r="T184" s="229"/>
      <c r="U184" s="229"/>
      <c r="V184" s="227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BX184" s="2"/>
      <c r="BY184" s="2"/>
      <c r="BZ184" s="2"/>
      <c r="CG184" s="14"/>
      <c r="CH184" s="14"/>
      <c r="CI184" s="14"/>
      <c r="CJ184" s="14"/>
      <c r="CK184" s="14"/>
      <c r="CL184" s="14"/>
      <c r="CM184" s="14"/>
    </row>
    <row r="185" spans="1:91" ht="16.149999999999999" customHeight="1" x14ac:dyDescent="0.2">
      <c r="A185" s="500" t="s">
        <v>110</v>
      </c>
      <c r="B185" s="504" t="s">
        <v>53</v>
      </c>
      <c r="C185" s="505"/>
      <c r="D185" s="506"/>
      <c r="E185" s="511" t="s">
        <v>6</v>
      </c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3"/>
      <c r="CG185" s="14"/>
      <c r="CH185" s="14"/>
      <c r="CI185" s="14"/>
      <c r="CJ185" s="14"/>
      <c r="CK185" s="14"/>
      <c r="CL185" s="14"/>
      <c r="CM185" s="14"/>
    </row>
    <row r="186" spans="1:91" ht="16.149999999999999" customHeight="1" x14ac:dyDescent="0.2">
      <c r="A186" s="503"/>
      <c r="B186" s="507"/>
      <c r="C186" s="508"/>
      <c r="D186" s="509"/>
      <c r="E186" s="498" t="s">
        <v>111</v>
      </c>
      <c r="F186" s="498"/>
      <c r="G186" s="514" t="s">
        <v>227</v>
      </c>
      <c r="H186" s="498"/>
      <c r="I186" s="498" t="s">
        <v>15</v>
      </c>
      <c r="J186" s="498"/>
      <c r="K186" s="498" t="s">
        <v>228</v>
      </c>
      <c r="L186" s="498"/>
      <c r="M186" s="498" t="s">
        <v>116</v>
      </c>
      <c r="N186" s="498"/>
      <c r="O186" s="510" t="s">
        <v>117</v>
      </c>
      <c r="P186" s="510"/>
      <c r="Q186" s="510" t="s">
        <v>229</v>
      </c>
      <c r="R186" s="510"/>
      <c r="S186" s="510" t="s">
        <v>230</v>
      </c>
      <c r="T186" s="510"/>
      <c r="U186" s="515" t="s">
        <v>231</v>
      </c>
      <c r="V186" s="510"/>
      <c r="CG186" s="14"/>
      <c r="CH186" s="14"/>
      <c r="CI186" s="14"/>
      <c r="CJ186" s="14"/>
      <c r="CK186" s="14"/>
      <c r="CL186" s="14"/>
      <c r="CM186" s="14"/>
    </row>
    <row r="187" spans="1:91" ht="16.149999999999999" customHeight="1" x14ac:dyDescent="0.2">
      <c r="A187" s="501"/>
      <c r="B187" s="15" t="s">
        <v>32</v>
      </c>
      <c r="C187" s="16" t="s">
        <v>33</v>
      </c>
      <c r="D187" s="465" t="s">
        <v>34</v>
      </c>
      <c r="E187" s="472" t="s">
        <v>40</v>
      </c>
      <c r="F187" s="251" t="s">
        <v>34</v>
      </c>
      <c r="G187" s="472" t="s">
        <v>40</v>
      </c>
      <c r="H187" s="251" t="s">
        <v>34</v>
      </c>
      <c r="I187" s="472" t="s">
        <v>40</v>
      </c>
      <c r="J187" s="251" t="s">
        <v>34</v>
      </c>
      <c r="K187" s="472" t="s">
        <v>40</v>
      </c>
      <c r="L187" s="457" t="s">
        <v>34</v>
      </c>
      <c r="M187" s="472" t="s">
        <v>40</v>
      </c>
      <c r="N187" s="457" t="s">
        <v>34</v>
      </c>
      <c r="O187" s="472" t="s">
        <v>40</v>
      </c>
      <c r="P187" s="457" t="s">
        <v>34</v>
      </c>
      <c r="Q187" s="472" t="s">
        <v>40</v>
      </c>
      <c r="R187" s="251" t="s">
        <v>34</v>
      </c>
      <c r="S187" s="472" t="s">
        <v>40</v>
      </c>
      <c r="T187" s="251" t="s">
        <v>34</v>
      </c>
      <c r="U187" s="281" t="s">
        <v>40</v>
      </c>
      <c r="V187" s="251" t="s">
        <v>34</v>
      </c>
      <c r="CG187" s="14"/>
      <c r="CH187" s="14"/>
      <c r="CI187" s="14"/>
      <c r="CJ187" s="14"/>
      <c r="CK187" s="14"/>
      <c r="CL187" s="14"/>
      <c r="CM187" s="14"/>
    </row>
    <row r="188" spans="1:91" ht="16.149999999999999" customHeight="1" x14ac:dyDescent="0.2">
      <c r="A188" s="470" t="s">
        <v>232</v>
      </c>
      <c r="B188" s="391">
        <f>SUM(C188+D188)</f>
        <v>24</v>
      </c>
      <c r="C188" s="392">
        <f>SUM(E188+G188+I188+K188+M188+O188+Q188+S188+U188)</f>
        <v>7</v>
      </c>
      <c r="D188" s="129">
        <f>SUM(F188+H188+J188+L188+N188+P188+R188+T188+V188)</f>
        <v>17</v>
      </c>
      <c r="E188" s="393">
        <v>1</v>
      </c>
      <c r="F188" s="394"/>
      <c r="G188" s="393">
        <v>3</v>
      </c>
      <c r="H188" s="394">
        <v>4</v>
      </c>
      <c r="I188" s="393"/>
      <c r="J188" s="394">
        <v>2</v>
      </c>
      <c r="K188" s="393">
        <v>3</v>
      </c>
      <c r="L188" s="395">
        <v>9</v>
      </c>
      <c r="M188" s="393"/>
      <c r="N188" s="395">
        <v>1</v>
      </c>
      <c r="O188" s="393"/>
      <c r="P188" s="395"/>
      <c r="Q188" s="393"/>
      <c r="R188" s="394">
        <v>1</v>
      </c>
      <c r="S188" s="393"/>
      <c r="T188" s="394"/>
      <c r="U188" s="393"/>
      <c r="V188" s="395"/>
      <c r="W188" s="218"/>
      <c r="CG188" s="14"/>
      <c r="CH188" s="14"/>
      <c r="CI188" s="14"/>
      <c r="CJ188" s="14"/>
      <c r="CK188" s="14"/>
      <c r="CL188" s="14"/>
      <c r="CM188" s="14"/>
    </row>
    <row r="189" spans="1:91" ht="31.9" customHeight="1" x14ac:dyDescent="0.2">
      <c r="A189" s="396" t="s">
        <v>233</v>
      </c>
      <c r="B189" s="396"/>
      <c r="BX189" s="2"/>
      <c r="BY189" s="2"/>
      <c r="BZ189" s="2"/>
      <c r="CG189" s="14"/>
      <c r="CH189" s="14"/>
      <c r="CI189" s="14"/>
      <c r="CJ189" s="14"/>
      <c r="CK189" s="14"/>
      <c r="CL189" s="14"/>
      <c r="CM189" s="14"/>
    </row>
    <row r="190" spans="1:91" ht="16.149999999999999" customHeight="1" x14ac:dyDescent="0.2">
      <c r="A190" s="478" t="s">
        <v>234</v>
      </c>
      <c r="B190" s="481" t="s">
        <v>53</v>
      </c>
      <c r="C190" s="482"/>
      <c r="D190" s="483"/>
      <c r="E190" s="487" t="s">
        <v>6</v>
      </c>
      <c r="F190" s="488"/>
      <c r="G190" s="488"/>
      <c r="H190" s="488"/>
      <c r="I190" s="488"/>
      <c r="J190" s="488"/>
      <c r="K190" s="488"/>
      <c r="L190" s="489"/>
      <c r="M190" s="482" t="s">
        <v>235</v>
      </c>
      <c r="N190" s="490"/>
      <c r="O190" s="483" t="s">
        <v>236</v>
      </c>
      <c r="BX190" s="2"/>
      <c r="BY190" s="2"/>
      <c r="BZ190" s="2"/>
      <c r="CG190" s="14"/>
      <c r="CH190" s="14"/>
      <c r="CI190" s="14"/>
      <c r="CJ190" s="14"/>
      <c r="CK190" s="14"/>
      <c r="CL190" s="14"/>
      <c r="CM190" s="14"/>
    </row>
    <row r="191" spans="1:91" ht="16.149999999999999" customHeight="1" x14ac:dyDescent="0.2">
      <c r="A191" s="479"/>
      <c r="B191" s="484"/>
      <c r="C191" s="485"/>
      <c r="D191" s="486"/>
      <c r="E191" s="493" t="s">
        <v>11</v>
      </c>
      <c r="F191" s="494"/>
      <c r="G191" s="493" t="s">
        <v>12</v>
      </c>
      <c r="H191" s="494"/>
      <c r="I191" s="495" t="s">
        <v>13</v>
      </c>
      <c r="J191" s="496"/>
      <c r="K191" s="493" t="s">
        <v>237</v>
      </c>
      <c r="L191" s="497"/>
      <c r="M191" s="485"/>
      <c r="N191" s="491"/>
      <c r="O191" s="492"/>
      <c r="BX191" s="2"/>
      <c r="BY191" s="2"/>
      <c r="BZ191" s="2"/>
      <c r="CG191" s="14"/>
      <c r="CH191" s="14"/>
      <c r="CI191" s="14"/>
      <c r="CJ191" s="14"/>
      <c r="CK191" s="14"/>
      <c r="CL191" s="14"/>
      <c r="CM191" s="14"/>
    </row>
    <row r="192" spans="1:91" ht="16.149999999999999" customHeight="1" x14ac:dyDescent="0.2">
      <c r="A192" s="479"/>
      <c r="B192" s="397" t="s">
        <v>32</v>
      </c>
      <c r="C192" s="398" t="s">
        <v>33</v>
      </c>
      <c r="D192" s="397" t="s">
        <v>34</v>
      </c>
      <c r="E192" s="476" t="s">
        <v>40</v>
      </c>
      <c r="F192" s="400" t="s">
        <v>34</v>
      </c>
      <c r="G192" s="476" t="s">
        <v>40</v>
      </c>
      <c r="H192" s="400" t="s">
        <v>34</v>
      </c>
      <c r="I192" s="401" t="s">
        <v>40</v>
      </c>
      <c r="J192" s="402" t="s">
        <v>34</v>
      </c>
      <c r="K192" s="476" t="s">
        <v>40</v>
      </c>
      <c r="L192" s="477" t="s">
        <v>34</v>
      </c>
      <c r="M192" s="404" t="s">
        <v>238</v>
      </c>
      <c r="N192" s="474" t="s">
        <v>239</v>
      </c>
      <c r="O192" s="486"/>
      <c r="BX192" s="2"/>
      <c r="BY192" s="2"/>
      <c r="BZ192" s="2"/>
      <c r="CG192" s="14"/>
      <c r="CH192" s="14"/>
      <c r="CI192" s="14"/>
      <c r="CJ192" s="14"/>
      <c r="CK192" s="14"/>
      <c r="CL192" s="14"/>
      <c r="CM192" s="14"/>
    </row>
    <row r="193" spans="1:91" ht="16.149999999999999" customHeight="1" x14ac:dyDescent="0.2">
      <c r="A193" s="480"/>
      <c r="B193" s="406">
        <f t="shared" ref="B193:B198" si="23">+C193+D193</f>
        <v>13</v>
      </c>
      <c r="C193" s="407">
        <f t="shared" ref="C193:D198" si="24">+E193+G193+I193+K193</f>
        <v>5</v>
      </c>
      <c r="D193" s="408">
        <f t="shared" si="24"/>
        <v>8</v>
      </c>
      <c r="E193" s="409">
        <f t="shared" ref="E193:O193" si="25">SUM(E194:E198)</f>
        <v>0</v>
      </c>
      <c r="F193" s="410">
        <f t="shared" si="25"/>
        <v>1</v>
      </c>
      <c r="G193" s="409">
        <f t="shared" si="25"/>
        <v>0</v>
      </c>
      <c r="H193" s="410">
        <f t="shared" si="25"/>
        <v>0</v>
      </c>
      <c r="I193" s="409">
        <f t="shared" si="25"/>
        <v>0</v>
      </c>
      <c r="J193" s="411">
        <f t="shared" si="25"/>
        <v>1</v>
      </c>
      <c r="K193" s="412">
        <f t="shared" si="25"/>
        <v>5</v>
      </c>
      <c r="L193" s="413">
        <f t="shared" si="25"/>
        <v>6</v>
      </c>
      <c r="M193" s="414">
        <f t="shared" si="25"/>
        <v>10</v>
      </c>
      <c r="N193" s="410">
        <f t="shared" si="25"/>
        <v>3</v>
      </c>
      <c r="O193" s="415">
        <f t="shared" si="25"/>
        <v>9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BX193" s="2"/>
      <c r="BY193" s="2"/>
      <c r="BZ193" s="2"/>
      <c r="CG193" s="14"/>
      <c r="CH193" s="14"/>
      <c r="CI193" s="14"/>
      <c r="CJ193" s="14"/>
      <c r="CK193" s="14"/>
      <c r="CL193" s="14"/>
      <c r="CM193" s="14"/>
    </row>
    <row r="194" spans="1:91" ht="16.149999999999999" customHeight="1" x14ac:dyDescent="0.2">
      <c r="A194" s="416" t="s">
        <v>240</v>
      </c>
      <c r="B194" s="417">
        <f t="shared" si="23"/>
        <v>10</v>
      </c>
      <c r="C194" s="417">
        <f t="shared" si="24"/>
        <v>3</v>
      </c>
      <c r="D194" s="418">
        <f t="shared" si="24"/>
        <v>7</v>
      </c>
      <c r="E194" s="419"/>
      <c r="F194" s="420">
        <v>1</v>
      </c>
      <c r="G194" s="419"/>
      <c r="H194" s="420"/>
      <c r="I194" s="419"/>
      <c r="J194" s="421">
        <v>1</v>
      </c>
      <c r="K194" s="419">
        <v>3</v>
      </c>
      <c r="L194" s="422">
        <v>5</v>
      </c>
      <c r="M194" s="423">
        <v>8</v>
      </c>
      <c r="N194" s="420">
        <v>2</v>
      </c>
      <c r="O194" s="424">
        <v>8</v>
      </c>
      <c r="P194" s="111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13"/>
      <c r="AC194" s="13"/>
      <c r="AD194" s="13"/>
      <c r="AE194" s="13"/>
      <c r="BX194" s="2"/>
      <c r="BY194" s="2"/>
      <c r="BZ194" s="2"/>
      <c r="CG194" s="14">
        <v>0</v>
      </c>
      <c r="CH194" s="14">
        <v>0</v>
      </c>
      <c r="CI194" s="14"/>
      <c r="CJ194" s="14"/>
      <c r="CK194" s="14"/>
      <c r="CL194" s="14"/>
      <c r="CM194" s="14"/>
    </row>
    <row r="195" spans="1:91" ht="16.149999999999999" customHeight="1" x14ac:dyDescent="0.2">
      <c r="A195" s="425" t="s">
        <v>241</v>
      </c>
      <c r="B195" s="426">
        <f t="shared" si="23"/>
        <v>3</v>
      </c>
      <c r="C195" s="426">
        <f t="shared" si="24"/>
        <v>2</v>
      </c>
      <c r="D195" s="427">
        <f t="shared" si="24"/>
        <v>1</v>
      </c>
      <c r="E195" s="428"/>
      <c r="F195" s="429"/>
      <c r="G195" s="428"/>
      <c r="H195" s="429"/>
      <c r="I195" s="428"/>
      <c r="J195" s="430"/>
      <c r="K195" s="428">
        <v>2</v>
      </c>
      <c r="L195" s="431">
        <v>1</v>
      </c>
      <c r="M195" s="432">
        <v>2</v>
      </c>
      <c r="N195" s="429">
        <v>1</v>
      </c>
      <c r="O195" s="433">
        <v>1</v>
      </c>
      <c r="P195" s="111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13"/>
      <c r="AC195" s="13"/>
      <c r="AD195" s="13"/>
      <c r="AE195" s="13"/>
      <c r="BX195" s="2"/>
      <c r="BY195" s="2"/>
      <c r="BZ195" s="2"/>
      <c r="CG195" s="14">
        <v>0</v>
      </c>
      <c r="CH195" s="14">
        <v>0</v>
      </c>
      <c r="CI195" s="14"/>
      <c r="CJ195" s="14"/>
      <c r="CK195" s="14"/>
      <c r="CL195" s="14"/>
      <c r="CM195" s="14"/>
    </row>
    <row r="196" spans="1:91" ht="16.149999999999999" customHeight="1" x14ac:dyDescent="0.2">
      <c r="A196" s="425" t="s">
        <v>242</v>
      </c>
      <c r="B196" s="426">
        <f t="shared" si="23"/>
        <v>0</v>
      </c>
      <c r="C196" s="426">
        <f t="shared" si="24"/>
        <v>0</v>
      </c>
      <c r="D196" s="427">
        <f t="shared" si="24"/>
        <v>0</v>
      </c>
      <c r="E196" s="428"/>
      <c r="F196" s="429"/>
      <c r="G196" s="428"/>
      <c r="H196" s="429"/>
      <c r="I196" s="428"/>
      <c r="J196" s="430"/>
      <c r="K196" s="428"/>
      <c r="L196" s="431"/>
      <c r="M196" s="432"/>
      <c r="N196" s="429"/>
      <c r="O196" s="433"/>
      <c r="P196" s="111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13"/>
      <c r="AC196" s="13"/>
      <c r="AD196" s="13"/>
      <c r="AE196" s="13"/>
      <c r="CG196" s="14">
        <v>0</v>
      </c>
      <c r="CH196" s="14">
        <v>0</v>
      </c>
      <c r="CI196" s="14"/>
      <c r="CJ196" s="14"/>
      <c r="CK196" s="14"/>
      <c r="CL196" s="14"/>
      <c r="CM196" s="14"/>
    </row>
    <row r="197" spans="1:91" ht="16.149999999999999" customHeight="1" x14ac:dyDescent="0.2">
      <c r="A197" s="425" t="s">
        <v>243</v>
      </c>
      <c r="B197" s="426">
        <f t="shared" si="23"/>
        <v>0</v>
      </c>
      <c r="C197" s="426">
        <f t="shared" si="24"/>
        <v>0</v>
      </c>
      <c r="D197" s="427">
        <f t="shared" si="24"/>
        <v>0</v>
      </c>
      <c r="E197" s="434"/>
      <c r="F197" s="435"/>
      <c r="G197" s="434"/>
      <c r="H197" s="435"/>
      <c r="I197" s="434"/>
      <c r="J197" s="436"/>
      <c r="K197" s="434"/>
      <c r="L197" s="437"/>
      <c r="M197" s="438"/>
      <c r="N197" s="435"/>
      <c r="O197" s="439"/>
      <c r="P197" s="111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13"/>
      <c r="AC197" s="13"/>
      <c r="AD197" s="13"/>
      <c r="AE197" s="13"/>
      <c r="CG197" s="14">
        <v>0</v>
      </c>
      <c r="CH197" s="14">
        <v>0</v>
      </c>
      <c r="CI197" s="14"/>
      <c r="CJ197" s="14"/>
      <c r="CK197" s="14"/>
      <c r="CL197" s="14"/>
      <c r="CM197" s="14"/>
    </row>
    <row r="198" spans="1:91" ht="16.149999999999999" customHeight="1" x14ac:dyDescent="0.2">
      <c r="A198" s="440" t="s">
        <v>244</v>
      </c>
      <c r="B198" s="441">
        <f t="shared" si="23"/>
        <v>0</v>
      </c>
      <c r="C198" s="441">
        <f t="shared" si="24"/>
        <v>0</v>
      </c>
      <c r="D198" s="442">
        <f t="shared" si="24"/>
        <v>0</v>
      </c>
      <c r="E198" s="443"/>
      <c r="F198" s="444"/>
      <c r="G198" s="443"/>
      <c r="H198" s="444"/>
      <c r="I198" s="443"/>
      <c r="J198" s="444"/>
      <c r="K198" s="443"/>
      <c r="L198" s="445"/>
      <c r="M198" s="446"/>
      <c r="N198" s="444"/>
      <c r="O198" s="447"/>
      <c r="P198" s="111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13"/>
      <c r="AC198" s="13"/>
      <c r="AD198" s="13"/>
      <c r="AE198" s="13"/>
      <c r="CG198" s="14">
        <v>0</v>
      </c>
      <c r="CH198" s="14">
        <v>0</v>
      </c>
      <c r="CI198" s="14"/>
      <c r="CJ198" s="14"/>
      <c r="CK198" s="14"/>
      <c r="CL198" s="14"/>
      <c r="CM198" s="14"/>
    </row>
    <row r="199" spans="1:91" x14ac:dyDescent="0.2"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CG199" s="14"/>
      <c r="CH199" s="14"/>
      <c r="CI199" s="14"/>
      <c r="CJ199" s="14"/>
      <c r="CK199" s="14"/>
      <c r="CL199" s="14"/>
      <c r="CM199" s="14"/>
    </row>
    <row r="200" spans="1:91" x14ac:dyDescent="0.2"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CG200" s="14"/>
      <c r="CH200" s="14"/>
      <c r="CI200" s="14"/>
      <c r="CJ200" s="14"/>
      <c r="CK200" s="14"/>
      <c r="CL200" s="14"/>
      <c r="CM200" s="14"/>
    </row>
    <row r="201" spans="1:91" x14ac:dyDescent="0.2"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spans="1:91" x14ac:dyDescent="0.2"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spans="1:91" x14ac:dyDescent="0.2"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spans="1:91" x14ac:dyDescent="0.2"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spans="1:91" x14ac:dyDescent="0.2"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spans="1:91" x14ac:dyDescent="0.2"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spans="1:91" x14ac:dyDescent="0.2"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17" spans="1:104" s="448" customFormat="1" hidden="1" x14ac:dyDescent="0.2">
      <c r="A217" s="448">
        <f>SUM(B12:B14,B19:B22,B27:B32,B63,B85,C90,D100:D102,C107:C109,C113:C114,C118:C119,B135,D142:D143,C146:C151,D155:D160,C165:C168,D173:D178,B182:B183,B188,B37:B42,B47:B52,E138:F138,C91:C97,B193:B198)</f>
        <v>14160</v>
      </c>
      <c r="B217" s="448">
        <f>SUM(CG8:CM200)</f>
        <v>0</v>
      </c>
      <c r="BX217" s="449"/>
      <c r="BY217" s="449"/>
      <c r="BZ217" s="449"/>
      <c r="CA217" s="449"/>
      <c r="CB217" s="449"/>
      <c r="CC217" s="449"/>
      <c r="CD217" s="449"/>
      <c r="CE217" s="449"/>
      <c r="CF217" s="449"/>
      <c r="CG217" s="449"/>
      <c r="CH217" s="449"/>
      <c r="CI217" s="449"/>
      <c r="CJ217" s="449"/>
      <c r="CK217" s="449"/>
      <c r="CL217" s="449"/>
      <c r="CM217" s="449"/>
      <c r="CN217" s="449"/>
      <c r="CO217" s="449"/>
      <c r="CP217" s="449"/>
      <c r="CQ217" s="449"/>
      <c r="CR217" s="449"/>
      <c r="CS217" s="449"/>
      <c r="CT217" s="449"/>
      <c r="CU217" s="449"/>
      <c r="CV217" s="449"/>
      <c r="CW217" s="449"/>
      <c r="CX217" s="449"/>
      <c r="CY217" s="449"/>
      <c r="CZ217" s="449"/>
    </row>
  </sheetData>
  <mergeCells count="316"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M54:AN55"/>
    <mergeCell ref="E55:F55"/>
    <mergeCell ref="G55:H55"/>
    <mergeCell ref="I55:J55"/>
    <mergeCell ref="K55:L55"/>
    <mergeCell ref="AH88:AI88"/>
    <mergeCell ref="AJ88:AK88"/>
    <mergeCell ref="AL88:AM88"/>
    <mergeCell ref="AN87:AN89"/>
    <mergeCell ref="F88:G88"/>
    <mergeCell ref="M55:N55"/>
    <mergeCell ref="O55:P55"/>
    <mergeCell ref="AC55:AD55"/>
    <mergeCell ref="AE55:AF55"/>
    <mergeCell ref="AG55:AH55"/>
    <mergeCell ref="AI55:AJ55"/>
    <mergeCell ref="AK55:AL55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91:A93"/>
    <mergeCell ref="A94:B94"/>
    <mergeCell ref="A95:B95"/>
    <mergeCell ref="A96:B96"/>
    <mergeCell ref="A97:B97"/>
    <mergeCell ref="AB88:AC88"/>
    <mergeCell ref="AD88:AE88"/>
    <mergeCell ref="AF88:AG88"/>
    <mergeCell ref="A99:C99"/>
    <mergeCell ref="H88:I88"/>
    <mergeCell ref="J88:K88"/>
    <mergeCell ref="L88:M88"/>
    <mergeCell ref="N88:O88"/>
    <mergeCell ref="P88:Q88"/>
    <mergeCell ref="R88:S88"/>
    <mergeCell ref="T88:U88"/>
    <mergeCell ref="V88:W88"/>
    <mergeCell ref="A90:B90"/>
    <mergeCell ref="A87:B89"/>
    <mergeCell ref="C87:E88"/>
    <mergeCell ref="F87:AM87"/>
    <mergeCell ref="X88:Y88"/>
    <mergeCell ref="Z88:AA88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AL105:AM105"/>
    <mergeCell ref="Z105:AA105"/>
    <mergeCell ref="AB105:AC105"/>
    <mergeCell ref="AD105:AE105"/>
    <mergeCell ref="AF105:AG105"/>
    <mergeCell ref="AH105:AI105"/>
    <mergeCell ref="AJ105:AK105"/>
    <mergeCell ref="N105:O105"/>
    <mergeCell ref="P105:Q105"/>
    <mergeCell ref="R105:S105"/>
    <mergeCell ref="T105:U105"/>
    <mergeCell ref="V105:W105"/>
    <mergeCell ref="X105:Y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N116:O116"/>
    <mergeCell ref="P116:P117"/>
    <mergeCell ref="A118:A119"/>
    <mergeCell ref="Y111:AB111"/>
    <mergeCell ref="AC111:AD111"/>
    <mergeCell ref="AE111:AH111"/>
    <mergeCell ref="AI111:AI112"/>
    <mergeCell ref="A113:B113"/>
    <mergeCell ref="A114:B114"/>
    <mergeCell ref="N111:O111"/>
    <mergeCell ref="P111:Q111"/>
    <mergeCell ref="R111:S111"/>
    <mergeCell ref="T111:U111"/>
    <mergeCell ref="V111:W111"/>
    <mergeCell ref="X111:X112"/>
    <mergeCell ref="A121:A122"/>
    <mergeCell ref="B121:B122"/>
    <mergeCell ref="A137:D137"/>
    <mergeCell ref="B138:D138"/>
    <mergeCell ref="A140:C141"/>
    <mergeCell ref="D140:F140"/>
    <mergeCell ref="A116:B117"/>
    <mergeCell ref="C116:C117"/>
    <mergeCell ref="D116:M116"/>
    <mergeCell ref="D153:F153"/>
    <mergeCell ref="G153:G154"/>
    <mergeCell ref="H153:H154"/>
    <mergeCell ref="I153:I154"/>
    <mergeCell ref="G140:G141"/>
    <mergeCell ref="H140:J140"/>
    <mergeCell ref="K140:M140"/>
    <mergeCell ref="A142:A143"/>
    <mergeCell ref="A145:B145"/>
    <mergeCell ref="A146:A147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149:A151"/>
    <mergeCell ref="A153:C154"/>
    <mergeCell ref="AF163:AG163"/>
    <mergeCell ref="AH163:AI163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F170:AG170"/>
    <mergeCell ref="AD171:AD172"/>
    <mergeCell ref="AE171:AE172"/>
    <mergeCell ref="AF171:AF172"/>
    <mergeCell ref="AG171:AG172"/>
    <mergeCell ref="A167:B167"/>
    <mergeCell ref="A168:B168"/>
    <mergeCell ref="A170:C172"/>
    <mergeCell ref="D170:F171"/>
    <mergeCell ref="G170:V170"/>
    <mergeCell ref="W170:W172"/>
    <mergeCell ref="G171:H171"/>
    <mergeCell ref="I171:J171"/>
    <mergeCell ref="K171:L171"/>
    <mergeCell ref="M171:N171"/>
    <mergeCell ref="S171:T171"/>
    <mergeCell ref="U171:V171"/>
    <mergeCell ref="AB171:AB172"/>
    <mergeCell ref="AC171:AC172"/>
    <mergeCell ref="X170:X172"/>
    <mergeCell ref="Y170:Y172"/>
    <mergeCell ref="Z170:Z172"/>
    <mergeCell ref="AA170:AA172"/>
    <mergeCell ref="AB170:AE170"/>
    <mergeCell ref="A173:A178"/>
    <mergeCell ref="B173:B175"/>
    <mergeCell ref="B176:B178"/>
    <mergeCell ref="A180:A181"/>
    <mergeCell ref="B180:B181"/>
    <mergeCell ref="A185:A187"/>
    <mergeCell ref="B185:D186"/>
    <mergeCell ref="O171:P171"/>
    <mergeCell ref="Q171:R171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A190:A193"/>
    <mergeCell ref="B190:D191"/>
    <mergeCell ref="E190:L190"/>
    <mergeCell ref="M190:N191"/>
    <mergeCell ref="O190:O192"/>
    <mergeCell ref="E191:F191"/>
    <mergeCell ref="G191:H191"/>
    <mergeCell ref="I191:J191"/>
    <mergeCell ref="K191:L191"/>
  </mergeCells>
  <dataValidations count="1">
    <dataValidation type="whole" operator="greaterThanOrEqual" allowBlank="1" showInputMessage="1" showErrorMessage="1" error="Valor no Permitido" sqref="A9:AS19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Carolina A. Cisternas Ramírez</cp:lastModifiedBy>
  <dcterms:created xsi:type="dcterms:W3CDTF">2019-03-19T16:10:18Z</dcterms:created>
  <dcterms:modified xsi:type="dcterms:W3CDTF">2020-04-01T16:03:13Z</dcterms:modified>
</cp:coreProperties>
</file>