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EA2AC32E-414A-4E02-BD97-4A6E490F2FF2}" xr6:coauthVersionLast="41" xr6:coauthVersionMax="41" xr10:uidLastSave="{00000000-0000-0000-0000-000000000000}"/>
  <bookViews>
    <workbookView xWindow="-120" yWindow="-120" windowWidth="24240" windowHeight="13140" tabRatio="826" activeTab="12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4" i="12" l="1"/>
  <c r="D130" i="12"/>
  <c r="C130" i="12"/>
  <c r="B130" i="12" s="1"/>
  <c r="D129" i="12"/>
  <c r="C129" i="12"/>
  <c r="D128" i="12"/>
  <c r="C128" i="12"/>
  <c r="B128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B123" i="12" s="1"/>
  <c r="D122" i="12"/>
  <c r="C122" i="12"/>
  <c r="B122" i="12"/>
  <c r="D121" i="12"/>
  <c r="C121" i="12"/>
  <c r="B121" i="12"/>
  <c r="D120" i="12"/>
  <c r="B120" i="12" s="1"/>
  <c r="C120" i="12"/>
  <c r="D119" i="12"/>
  <c r="C119" i="12"/>
  <c r="B119" i="12" s="1"/>
  <c r="D118" i="12"/>
  <c r="C118" i="12"/>
  <c r="B118" i="12" s="1"/>
  <c r="D109" i="12"/>
  <c r="C109" i="12"/>
  <c r="B109" i="12"/>
  <c r="D104" i="12"/>
  <c r="B104" i="12" s="1"/>
  <c r="C104" i="12"/>
  <c r="D103" i="12"/>
  <c r="C103" i="12"/>
  <c r="B103" i="12" s="1"/>
  <c r="D98" i="12"/>
  <c r="C98" i="12"/>
  <c r="B98" i="12"/>
  <c r="E71" i="12"/>
  <c r="D71" i="12"/>
  <c r="C71" i="12"/>
  <c r="E70" i="12"/>
  <c r="D70" i="12"/>
  <c r="C70" i="12" s="1"/>
  <c r="E69" i="12"/>
  <c r="D69" i="12"/>
  <c r="C69" i="12" s="1"/>
  <c r="E68" i="12"/>
  <c r="D68" i="12"/>
  <c r="C68" i="12"/>
  <c r="E67" i="12"/>
  <c r="D67" i="12"/>
  <c r="C67" i="12"/>
  <c r="E66" i="12"/>
  <c r="D66" i="12"/>
  <c r="C66" i="12" s="1"/>
  <c r="E65" i="12"/>
  <c r="D65" i="12"/>
  <c r="C65" i="12" s="1"/>
  <c r="E64" i="12"/>
  <c r="D64" i="12"/>
  <c r="C64" i="12"/>
  <c r="E63" i="12"/>
  <c r="D63" i="12"/>
  <c r="C63" i="12"/>
  <c r="E62" i="12"/>
  <c r="D62" i="12"/>
  <c r="C62" i="12" s="1"/>
  <c r="E61" i="12"/>
  <c r="D61" i="12"/>
  <c r="C61" i="12" s="1"/>
  <c r="E60" i="12"/>
  <c r="D60" i="12"/>
  <c r="C60" i="12"/>
  <c r="E59" i="12"/>
  <c r="D59" i="12"/>
  <c r="C59" i="12"/>
  <c r="E58" i="12"/>
  <c r="D58" i="12"/>
  <c r="C58" i="12" s="1"/>
  <c r="E57" i="12"/>
  <c r="D57" i="12"/>
  <c r="C57" i="12" s="1"/>
  <c r="E56" i="12"/>
  <c r="D56" i="12"/>
  <c r="C56" i="12"/>
  <c r="E55" i="12"/>
  <c r="D55" i="12"/>
  <c r="C55" i="12"/>
  <c r="E54" i="12"/>
  <c r="D54" i="12"/>
  <c r="C54" i="12" s="1"/>
  <c r="E53" i="12"/>
  <c r="D53" i="12"/>
  <c r="C53" i="12" s="1"/>
  <c r="E52" i="12"/>
  <c r="D52" i="12"/>
  <c r="C52" i="12"/>
  <c r="E51" i="12"/>
  <c r="D51" i="12"/>
  <c r="C51" i="12"/>
  <c r="E50" i="12"/>
  <c r="D50" i="12"/>
  <c r="C50" i="12" s="1"/>
  <c r="E45" i="12"/>
  <c r="D45" i="12"/>
  <c r="C45" i="12" s="1"/>
  <c r="E44" i="12"/>
  <c r="D44" i="12"/>
  <c r="C44" i="12"/>
  <c r="E31" i="12"/>
  <c r="D31" i="12"/>
  <c r="C31" i="12"/>
  <c r="E27" i="12"/>
  <c r="D27" i="12"/>
  <c r="C27" i="12" s="1"/>
  <c r="CH26" i="12"/>
  <c r="CB26" i="12" s="1"/>
  <c r="E26" i="12"/>
  <c r="D26" i="12"/>
  <c r="C26" i="12"/>
  <c r="CI26" i="12" s="1"/>
  <c r="CC26" i="12" s="1"/>
  <c r="E25" i="12"/>
  <c r="D25" i="12"/>
  <c r="C25" i="12" s="1"/>
  <c r="CH24" i="12"/>
  <c r="CB24" i="12" s="1"/>
  <c r="E24" i="12"/>
  <c r="D24" i="12"/>
  <c r="C24" i="12"/>
  <c r="CI24" i="12" s="1"/>
  <c r="CC24" i="12" s="1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D23" i="12" s="1"/>
  <c r="E23" i="12"/>
  <c r="CI22" i="12"/>
  <c r="CC22" i="12" s="1"/>
  <c r="CA22" i="12"/>
  <c r="E22" i="12"/>
  <c r="D22" i="12"/>
  <c r="C22" i="12"/>
  <c r="CG22" i="12" s="1"/>
  <c r="CG21" i="12"/>
  <c r="CA21" i="12" s="1"/>
  <c r="E21" i="12"/>
  <c r="C21" i="12" s="1"/>
  <c r="D21" i="12"/>
  <c r="CI20" i="12"/>
  <c r="CC20" i="12" s="1"/>
  <c r="CA20" i="12"/>
  <c r="E20" i="12"/>
  <c r="D20" i="12"/>
  <c r="C20" i="12"/>
  <c r="CG20" i="12" s="1"/>
  <c r="E19" i="12"/>
  <c r="C19" i="12" s="1"/>
  <c r="D19" i="12"/>
  <c r="E18" i="12"/>
  <c r="C18" i="12" s="1"/>
  <c r="D18" i="12"/>
  <c r="E17" i="12"/>
  <c r="C17" i="12" s="1"/>
  <c r="D17" i="12"/>
  <c r="E16" i="12"/>
  <c r="C16" i="12" s="1"/>
  <c r="D16" i="12"/>
  <c r="E15" i="12"/>
  <c r="C15" i="12" s="1"/>
  <c r="D15" i="12"/>
  <c r="E14" i="12"/>
  <c r="C14" i="12" s="1"/>
  <c r="D14" i="12"/>
  <c r="E13" i="12"/>
  <c r="C13" i="12" s="1"/>
  <c r="D13" i="12"/>
  <c r="A5" i="12"/>
  <c r="A4" i="12"/>
  <c r="A3" i="12"/>
  <c r="A2" i="12"/>
  <c r="CI13" i="12" l="1"/>
  <c r="CC13" i="12" s="1"/>
  <c r="CG13" i="12"/>
  <c r="CH13" i="12"/>
  <c r="CB13" i="12" s="1"/>
  <c r="CI17" i="12"/>
  <c r="CC17" i="12" s="1"/>
  <c r="CG17" i="12"/>
  <c r="CA17" i="12" s="1"/>
  <c r="CH17" i="12"/>
  <c r="CB17" i="12" s="1"/>
  <c r="CH54" i="12"/>
  <c r="CB54" i="12" s="1"/>
  <c r="CG54" i="12"/>
  <c r="CA54" i="12" s="1"/>
  <c r="CH62" i="12"/>
  <c r="CB62" i="12" s="1"/>
  <c r="CG62" i="12"/>
  <c r="CA62" i="12" s="1"/>
  <c r="AO62" i="12" s="1"/>
  <c r="CH65" i="12"/>
  <c r="CB65" i="12" s="1"/>
  <c r="CG65" i="12"/>
  <c r="CA65" i="12" s="1"/>
  <c r="CH70" i="12"/>
  <c r="CB70" i="12" s="1"/>
  <c r="CG70" i="12"/>
  <c r="CA70" i="12" s="1"/>
  <c r="AO70" i="12" s="1"/>
  <c r="CG14" i="12"/>
  <c r="CA14" i="12" s="1"/>
  <c r="AP14" i="12" s="1"/>
  <c r="CH14" i="12"/>
  <c r="CB14" i="12" s="1"/>
  <c r="CI14" i="12"/>
  <c r="CC14" i="12" s="1"/>
  <c r="CG16" i="12"/>
  <c r="CA16" i="12" s="1"/>
  <c r="CI16" i="12"/>
  <c r="CC16" i="12" s="1"/>
  <c r="CH16" i="12"/>
  <c r="CB16" i="12" s="1"/>
  <c r="CG18" i="12"/>
  <c r="CA18" i="12" s="1"/>
  <c r="CI18" i="12"/>
  <c r="CC18" i="12" s="1"/>
  <c r="CH18" i="12"/>
  <c r="CB18" i="12" s="1"/>
  <c r="CI15" i="12"/>
  <c r="CC15" i="12" s="1"/>
  <c r="CH15" i="12"/>
  <c r="CB15" i="12" s="1"/>
  <c r="CG15" i="12"/>
  <c r="CA15" i="12" s="1"/>
  <c r="AP15" i="12" s="1"/>
  <c r="CI19" i="12"/>
  <c r="CC19" i="12" s="1"/>
  <c r="CH19" i="12"/>
  <c r="CB19" i="12" s="1"/>
  <c r="CG19" i="12"/>
  <c r="CA19" i="12" s="1"/>
  <c r="CH45" i="12"/>
  <c r="CB45" i="12" s="1"/>
  <c r="CG45" i="12"/>
  <c r="CA45" i="12" s="1"/>
  <c r="AO45" i="12" s="1"/>
  <c r="CH57" i="12"/>
  <c r="CB57" i="12" s="1"/>
  <c r="CG57" i="12"/>
  <c r="CA57" i="12" s="1"/>
  <c r="CH50" i="12"/>
  <c r="CB50" i="12" s="1"/>
  <c r="CG50" i="12"/>
  <c r="CA50" i="12" s="1"/>
  <c r="AO50" i="12" s="1"/>
  <c r="CH53" i="12"/>
  <c r="CB53" i="12" s="1"/>
  <c r="CG53" i="12"/>
  <c r="CA53" i="12" s="1"/>
  <c r="CH58" i="12"/>
  <c r="CB58" i="12" s="1"/>
  <c r="CG58" i="12"/>
  <c r="CA58" i="12" s="1"/>
  <c r="AO58" i="12" s="1"/>
  <c r="CH61" i="12"/>
  <c r="CB61" i="12" s="1"/>
  <c r="CG61" i="12"/>
  <c r="CA61" i="12" s="1"/>
  <c r="CH66" i="12"/>
  <c r="CB66" i="12" s="1"/>
  <c r="CG66" i="12"/>
  <c r="CA66" i="12" s="1"/>
  <c r="AO66" i="12" s="1"/>
  <c r="CH69" i="12"/>
  <c r="CB69" i="12" s="1"/>
  <c r="CG69" i="12"/>
  <c r="CA69" i="12" s="1"/>
  <c r="CH63" i="12"/>
  <c r="CB63" i="12" s="1"/>
  <c r="CG63" i="12"/>
  <c r="CA63" i="12" s="1"/>
  <c r="AO63" i="12" s="1"/>
  <c r="CH67" i="12"/>
  <c r="CB67" i="12" s="1"/>
  <c r="CG67" i="12"/>
  <c r="CA67" i="12" s="1"/>
  <c r="CH71" i="12"/>
  <c r="CB71" i="12" s="1"/>
  <c r="CG71" i="12"/>
  <c r="CA71" i="12" s="1"/>
  <c r="AO71" i="12" s="1"/>
  <c r="CH27" i="12"/>
  <c r="CB27" i="12" s="1"/>
  <c r="CG27" i="12"/>
  <c r="CA27" i="12" s="1"/>
  <c r="CH56" i="12"/>
  <c r="CB56" i="12" s="1"/>
  <c r="CG56" i="12"/>
  <c r="CA56" i="12" s="1"/>
  <c r="AO56" i="12" s="1"/>
  <c r="CH51" i="12"/>
  <c r="CB51" i="12" s="1"/>
  <c r="CG51" i="12"/>
  <c r="CA51" i="12" s="1"/>
  <c r="CH55" i="12"/>
  <c r="CB55" i="12" s="1"/>
  <c r="CG55" i="12"/>
  <c r="CA55" i="12" s="1"/>
  <c r="AO55" i="12" s="1"/>
  <c r="CH59" i="12"/>
  <c r="CB59" i="12" s="1"/>
  <c r="CG59" i="12"/>
  <c r="CA59" i="12" s="1"/>
  <c r="AP20" i="12"/>
  <c r="AP22" i="12"/>
  <c r="CH25" i="12"/>
  <c r="CB25" i="12" s="1"/>
  <c r="CG25" i="12"/>
  <c r="CA25" i="12" s="1"/>
  <c r="CI25" i="12"/>
  <c r="CC25" i="12" s="1"/>
  <c r="CI27" i="12"/>
  <c r="CC27" i="12" s="1"/>
  <c r="CH44" i="12"/>
  <c r="CB44" i="12" s="1"/>
  <c r="CG44" i="12"/>
  <c r="CA44" i="12" s="1"/>
  <c r="CH52" i="12"/>
  <c r="CB52" i="12" s="1"/>
  <c r="CG52" i="12"/>
  <c r="CA52" i="12" s="1"/>
  <c r="AO52" i="12" s="1"/>
  <c r="CH60" i="12"/>
  <c r="CB60" i="12" s="1"/>
  <c r="CG60" i="12"/>
  <c r="CA60" i="12" s="1"/>
  <c r="CH64" i="12"/>
  <c r="CB64" i="12" s="1"/>
  <c r="CG64" i="12"/>
  <c r="CA64" i="12" s="1"/>
  <c r="AO64" i="12" s="1"/>
  <c r="CH68" i="12"/>
  <c r="CB68" i="12" s="1"/>
  <c r="CG68" i="12"/>
  <c r="CA68" i="12" s="1"/>
  <c r="CI21" i="12"/>
  <c r="CC21" i="12" s="1"/>
  <c r="CH21" i="12"/>
  <c r="CB21" i="12" s="1"/>
  <c r="AP21" i="12" s="1"/>
  <c r="C23" i="12"/>
  <c r="A180" i="12" s="1"/>
  <c r="CH20" i="12"/>
  <c r="CB20" i="12" s="1"/>
  <c r="CH22" i="12"/>
  <c r="CB22" i="12" s="1"/>
  <c r="CG24" i="12"/>
  <c r="CA24" i="12" s="1"/>
  <c r="AP24" i="12" s="1"/>
  <c r="CG26" i="12"/>
  <c r="CA26" i="12" s="1"/>
  <c r="AP26" i="12" s="1"/>
  <c r="B129" i="12"/>
  <c r="B134" i="11"/>
  <c r="D130" i="11"/>
  <c r="C130" i="11"/>
  <c r="B130" i="11"/>
  <c r="D129" i="11"/>
  <c r="B129" i="11" s="1"/>
  <c r="C129" i="11"/>
  <c r="D128" i="11"/>
  <c r="C128" i="11"/>
  <c r="B128" i="11" s="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C123" i="11" s="1"/>
  <c r="D123" i="11"/>
  <c r="D122" i="11"/>
  <c r="C122" i="11"/>
  <c r="B122" i="11" s="1"/>
  <c r="D121" i="11"/>
  <c r="C121" i="11"/>
  <c r="B121" i="11"/>
  <c r="D120" i="11"/>
  <c r="C120" i="11"/>
  <c r="B120" i="11"/>
  <c r="D119" i="11"/>
  <c r="C119" i="11"/>
  <c r="D118" i="11"/>
  <c r="C118" i="11"/>
  <c r="B118" i="11" s="1"/>
  <c r="D109" i="11"/>
  <c r="C109" i="11"/>
  <c r="B109" i="11"/>
  <c r="D104" i="11"/>
  <c r="C104" i="11"/>
  <c r="B104" i="11"/>
  <c r="D103" i="11"/>
  <c r="B103" i="11" s="1"/>
  <c r="C103" i="11"/>
  <c r="D98" i="11"/>
  <c r="C98" i="11"/>
  <c r="B98" i="11"/>
  <c r="E71" i="11"/>
  <c r="D71" i="11"/>
  <c r="C71" i="11" s="1"/>
  <c r="E70" i="11"/>
  <c r="D70" i="11"/>
  <c r="C70" i="11" s="1"/>
  <c r="E69" i="11"/>
  <c r="D69" i="11"/>
  <c r="C69" i="11" s="1"/>
  <c r="CH69" i="11" s="1"/>
  <c r="CB69" i="11" s="1"/>
  <c r="E68" i="11"/>
  <c r="D68" i="11"/>
  <c r="C68" i="11" s="1"/>
  <c r="CH68" i="11" s="1"/>
  <c r="CB68" i="11" s="1"/>
  <c r="E67" i="11"/>
  <c r="D67" i="11"/>
  <c r="C67" i="11" s="1"/>
  <c r="CH67" i="11" s="1"/>
  <c r="CB67" i="11" s="1"/>
  <c r="E66" i="11"/>
  <c r="D66" i="11"/>
  <c r="C66" i="11" s="1"/>
  <c r="CH66" i="11" s="1"/>
  <c r="CB66" i="11" s="1"/>
  <c r="E65" i="11"/>
  <c r="D65" i="11"/>
  <c r="C65" i="11" s="1"/>
  <c r="CH65" i="11" s="1"/>
  <c r="CB65" i="11" s="1"/>
  <c r="E64" i="11"/>
  <c r="D64" i="11"/>
  <c r="C64" i="11" s="1"/>
  <c r="CH64" i="11" s="1"/>
  <c r="CB64" i="11" s="1"/>
  <c r="E63" i="11"/>
  <c r="D63" i="11"/>
  <c r="C63" i="11" s="1"/>
  <c r="CH63" i="11" s="1"/>
  <c r="CB63" i="11" s="1"/>
  <c r="E62" i="11"/>
  <c r="D62" i="11"/>
  <c r="C62" i="11" s="1"/>
  <c r="CH62" i="11" s="1"/>
  <c r="CB62" i="11" s="1"/>
  <c r="E61" i="11"/>
  <c r="D61" i="11"/>
  <c r="C61" i="11" s="1"/>
  <c r="CH61" i="11" s="1"/>
  <c r="CB61" i="11" s="1"/>
  <c r="E60" i="11"/>
  <c r="D60" i="11"/>
  <c r="C60" i="11" s="1"/>
  <c r="CH60" i="11" s="1"/>
  <c r="CB60" i="11" s="1"/>
  <c r="E59" i="11"/>
  <c r="D59" i="11"/>
  <c r="C59" i="11" s="1"/>
  <c r="CH59" i="11" s="1"/>
  <c r="CB59" i="11" s="1"/>
  <c r="E58" i="11"/>
  <c r="D58" i="11"/>
  <c r="C58" i="11" s="1"/>
  <c r="CH58" i="11" s="1"/>
  <c r="CB58" i="11" s="1"/>
  <c r="E57" i="11"/>
  <c r="D57" i="11"/>
  <c r="C57" i="11" s="1"/>
  <c r="CH57" i="11" s="1"/>
  <c r="CB57" i="11" s="1"/>
  <c r="E56" i="11"/>
  <c r="D56" i="11"/>
  <c r="C56" i="11" s="1"/>
  <c r="CH56" i="11" s="1"/>
  <c r="CB56" i="11" s="1"/>
  <c r="E55" i="11"/>
  <c r="D55" i="11"/>
  <c r="C55" i="11" s="1"/>
  <c r="CH55" i="11" s="1"/>
  <c r="CB55" i="11" s="1"/>
  <c r="E54" i="11"/>
  <c r="D54" i="11"/>
  <c r="C54" i="11" s="1"/>
  <c r="CH54" i="11" s="1"/>
  <c r="CB54" i="11" s="1"/>
  <c r="E53" i="11"/>
  <c r="D53" i="11"/>
  <c r="C53" i="11" s="1"/>
  <c r="CH53" i="11" s="1"/>
  <c r="CB53" i="11" s="1"/>
  <c r="E52" i="11"/>
  <c r="D52" i="11"/>
  <c r="C52" i="11" s="1"/>
  <c r="CH52" i="11" s="1"/>
  <c r="CB52" i="11" s="1"/>
  <c r="E51" i="11"/>
  <c r="D51" i="11"/>
  <c r="C51" i="11" s="1"/>
  <c r="CH51" i="11" s="1"/>
  <c r="CB51" i="11" s="1"/>
  <c r="E50" i="11"/>
  <c r="D50" i="11"/>
  <c r="C50" i="11" s="1"/>
  <c r="CH50" i="11" s="1"/>
  <c r="CB50" i="11" s="1"/>
  <c r="E45" i="11"/>
  <c r="D45" i="11"/>
  <c r="C45" i="11" s="1"/>
  <c r="CH45" i="11" s="1"/>
  <c r="CB45" i="11" s="1"/>
  <c r="E44" i="11"/>
  <c r="D44" i="11"/>
  <c r="C44" i="11" s="1"/>
  <c r="CH44" i="11" s="1"/>
  <c r="CB44" i="11" s="1"/>
  <c r="E31" i="11"/>
  <c r="D31" i="11"/>
  <c r="C31" i="11"/>
  <c r="CG27" i="11"/>
  <c r="CA27" i="11" s="1"/>
  <c r="E27" i="11"/>
  <c r="C27" i="11" s="1"/>
  <c r="D27" i="11"/>
  <c r="CA26" i="11"/>
  <c r="E26" i="11"/>
  <c r="D26" i="11"/>
  <c r="C26" i="11"/>
  <c r="CG26" i="11" s="1"/>
  <c r="CG25" i="11"/>
  <c r="CA25" i="11" s="1"/>
  <c r="E25" i="11"/>
  <c r="C25" i="11" s="1"/>
  <c r="D25" i="11"/>
  <c r="CA24" i="11"/>
  <c r="E24" i="11"/>
  <c r="D24" i="11"/>
  <c r="C24" i="11"/>
  <c r="CG24" i="11" s="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E23" i="11" s="1"/>
  <c r="F23" i="11"/>
  <c r="D23" i="11" s="1"/>
  <c r="C23" i="11"/>
  <c r="A180" i="11" s="1"/>
  <c r="E22" i="11"/>
  <c r="D22" i="11"/>
  <c r="E21" i="11"/>
  <c r="D21" i="11"/>
  <c r="C21" i="11"/>
  <c r="CI21" i="11" s="1"/>
  <c r="CC21" i="11" s="1"/>
  <c r="E20" i="11"/>
  <c r="D20" i="11"/>
  <c r="E19" i="11"/>
  <c r="D19" i="11"/>
  <c r="C19" i="11"/>
  <c r="CI19" i="11" s="1"/>
  <c r="CC19" i="11" s="1"/>
  <c r="E18" i="11"/>
  <c r="D18" i="11"/>
  <c r="E17" i="11"/>
  <c r="D17" i="11"/>
  <c r="C17" i="11"/>
  <c r="CI17" i="11" s="1"/>
  <c r="CC17" i="11" s="1"/>
  <c r="E16" i="11"/>
  <c r="D16" i="11"/>
  <c r="E15" i="11"/>
  <c r="D15" i="11"/>
  <c r="C15" i="11"/>
  <c r="CI15" i="11" s="1"/>
  <c r="CC15" i="11" s="1"/>
  <c r="E14" i="11"/>
  <c r="D14" i="11"/>
  <c r="E13" i="11"/>
  <c r="D13" i="11"/>
  <c r="C13" i="11"/>
  <c r="CI13" i="11" s="1"/>
  <c r="CC13" i="11" s="1"/>
  <c r="A5" i="11"/>
  <c r="A4" i="11"/>
  <c r="A3" i="11"/>
  <c r="A2" i="11"/>
  <c r="AP16" i="12" l="1"/>
  <c r="AO68" i="12"/>
  <c r="AO60" i="12"/>
  <c r="AO44" i="12"/>
  <c r="AP25" i="12"/>
  <c r="AO59" i="12"/>
  <c r="AO51" i="12"/>
  <c r="AP27" i="12"/>
  <c r="AO67" i="12"/>
  <c r="AO69" i="12"/>
  <c r="AO61" i="12"/>
  <c r="AO53" i="12"/>
  <c r="AO57" i="12"/>
  <c r="AP19" i="12"/>
  <c r="AP18" i="12"/>
  <c r="B180" i="12"/>
  <c r="CA13" i="12"/>
  <c r="AP13" i="12" s="1"/>
  <c r="AO65" i="12"/>
  <c r="AO54" i="12"/>
  <c r="AP17" i="12"/>
  <c r="AP24" i="11"/>
  <c r="CG15" i="11"/>
  <c r="CA15" i="11" s="1"/>
  <c r="AP15" i="11" s="1"/>
  <c r="CG17" i="11"/>
  <c r="CA17" i="11" s="1"/>
  <c r="CG19" i="11"/>
  <c r="CA19" i="11" s="1"/>
  <c r="CG21" i="11"/>
  <c r="CA21" i="11" s="1"/>
  <c r="CH13" i="11"/>
  <c r="CB13" i="11" s="1"/>
  <c r="CH15" i="11"/>
  <c r="CB15" i="11" s="1"/>
  <c r="CH17" i="11"/>
  <c r="CB17" i="11" s="1"/>
  <c r="CH19" i="11"/>
  <c r="CB19" i="11" s="1"/>
  <c r="CH21" i="11"/>
  <c r="CB21" i="11" s="1"/>
  <c r="CH24" i="11"/>
  <c r="CB24" i="11" s="1"/>
  <c r="CH26" i="11"/>
  <c r="CB26" i="11" s="1"/>
  <c r="B123" i="11"/>
  <c r="AP26" i="11"/>
  <c r="CH70" i="11"/>
  <c r="CB70" i="11" s="1"/>
  <c r="CG70" i="11"/>
  <c r="CA70" i="11" s="1"/>
  <c r="CG13" i="11"/>
  <c r="CH25" i="11"/>
  <c r="CB25" i="11" s="1"/>
  <c r="AP25" i="11" s="1"/>
  <c r="CI25" i="11"/>
  <c r="CC25" i="11" s="1"/>
  <c r="CH27" i="11"/>
  <c r="CB27" i="11" s="1"/>
  <c r="AP27" i="11" s="1"/>
  <c r="CI27" i="11"/>
  <c r="CC27" i="11" s="1"/>
  <c r="C14" i="11"/>
  <c r="C16" i="11"/>
  <c r="C18" i="11"/>
  <c r="C20" i="11"/>
  <c r="C22" i="11"/>
  <c r="CI24" i="11"/>
  <c r="CC24" i="11" s="1"/>
  <c r="CI26" i="11"/>
  <c r="CC26" i="11" s="1"/>
  <c r="CG44" i="11"/>
  <c r="CA44" i="11" s="1"/>
  <c r="AO44" i="11" s="1"/>
  <c r="CG45" i="11"/>
  <c r="CA45" i="11" s="1"/>
  <c r="AO45" i="11" s="1"/>
  <c r="CG50" i="11"/>
  <c r="CA50" i="11" s="1"/>
  <c r="AO50" i="11" s="1"/>
  <c r="CG51" i="11"/>
  <c r="CA51" i="11" s="1"/>
  <c r="AO51" i="11" s="1"/>
  <c r="CG52" i="11"/>
  <c r="CA52" i="11" s="1"/>
  <c r="AO52" i="11" s="1"/>
  <c r="CG53" i="11"/>
  <c r="CA53" i="11" s="1"/>
  <c r="AO53" i="11" s="1"/>
  <c r="CG54" i="11"/>
  <c r="CA54" i="11" s="1"/>
  <c r="AO54" i="11" s="1"/>
  <c r="CG55" i="11"/>
  <c r="CA55" i="11" s="1"/>
  <c r="AO55" i="11" s="1"/>
  <c r="CG56" i="11"/>
  <c r="CA56" i="11" s="1"/>
  <c r="AO56" i="11" s="1"/>
  <c r="CG57" i="11"/>
  <c r="CA57" i="11" s="1"/>
  <c r="AO57" i="11" s="1"/>
  <c r="CG58" i="11"/>
  <c r="CA58" i="11" s="1"/>
  <c r="AO58" i="11" s="1"/>
  <c r="CG59" i="11"/>
  <c r="CA59" i="11" s="1"/>
  <c r="AO59" i="11" s="1"/>
  <c r="CG60" i="11"/>
  <c r="CA60" i="11" s="1"/>
  <c r="AO60" i="11" s="1"/>
  <c r="CG61" i="11"/>
  <c r="CA61" i="11" s="1"/>
  <c r="AO61" i="11" s="1"/>
  <c r="CG62" i="11"/>
  <c r="CA62" i="11" s="1"/>
  <c r="AO62" i="11" s="1"/>
  <c r="CG63" i="11"/>
  <c r="CA63" i="11" s="1"/>
  <c r="AO63" i="11" s="1"/>
  <c r="CG64" i="11"/>
  <c r="CA64" i="11" s="1"/>
  <c r="AO64" i="11" s="1"/>
  <c r="CG65" i="11"/>
  <c r="CA65" i="11" s="1"/>
  <c r="AO65" i="11" s="1"/>
  <c r="CG66" i="11"/>
  <c r="CA66" i="11" s="1"/>
  <c r="AO66" i="11" s="1"/>
  <c r="CG67" i="11"/>
  <c r="CA67" i="11" s="1"/>
  <c r="AO67" i="11" s="1"/>
  <c r="CG68" i="11"/>
  <c r="CA68" i="11" s="1"/>
  <c r="AO68" i="11" s="1"/>
  <c r="CG69" i="11"/>
  <c r="CA69" i="11" s="1"/>
  <c r="AO69" i="11" s="1"/>
  <c r="CH71" i="11"/>
  <c r="CB71" i="11" s="1"/>
  <c r="CG71" i="11"/>
  <c r="CA71" i="11" s="1"/>
  <c r="B119" i="11"/>
  <c r="B134" i="10"/>
  <c r="D130" i="10"/>
  <c r="B130" i="10" s="1"/>
  <c r="C130" i="10"/>
  <c r="D129" i="10"/>
  <c r="C129" i="10"/>
  <c r="D128" i="10"/>
  <c r="C128" i="10"/>
  <c r="B128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 s="1"/>
  <c r="D122" i="10"/>
  <c r="C122" i="10"/>
  <c r="B122" i="10"/>
  <c r="D121" i="10"/>
  <c r="C121" i="10"/>
  <c r="B121" i="10"/>
  <c r="D120" i="10"/>
  <c r="B120" i="10" s="1"/>
  <c r="C120" i="10"/>
  <c r="D119" i="10"/>
  <c r="C119" i="10"/>
  <c r="B119" i="10" s="1"/>
  <c r="D118" i="10"/>
  <c r="C118" i="10"/>
  <c r="B118" i="10" s="1"/>
  <c r="D109" i="10"/>
  <c r="C109" i="10"/>
  <c r="B109" i="10"/>
  <c r="D104" i="10"/>
  <c r="C104" i="10"/>
  <c r="B104" i="10"/>
  <c r="D103" i="10"/>
  <c r="C103" i="10"/>
  <c r="D98" i="10"/>
  <c r="C98" i="10"/>
  <c r="B98" i="10"/>
  <c r="E71" i="10"/>
  <c r="C71" i="10" s="1"/>
  <c r="D71" i="10"/>
  <c r="E70" i="10"/>
  <c r="D70" i="10"/>
  <c r="C70" i="10"/>
  <c r="CH70" i="10" s="1"/>
  <c r="CB70" i="10" s="1"/>
  <c r="E69" i="10"/>
  <c r="C69" i="10" s="1"/>
  <c r="D69" i="10"/>
  <c r="E68" i="10"/>
  <c r="D68" i="10"/>
  <c r="C68" i="10"/>
  <c r="CH68" i="10" s="1"/>
  <c r="CB68" i="10" s="1"/>
  <c r="E67" i="10"/>
  <c r="C67" i="10" s="1"/>
  <c r="D67" i="10"/>
  <c r="E66" i="10"/>
  <c r="D66" i="10"/>
  <c r="C66" i="10"/>
  <c r="CH66" i="10" s="1"/>
  <c r="CB66" i="10" s="1"/>
  <c r="E65" i="10"/>
  <c r="C65" i="10" s="1"/>
  <c r="D65" i="10"/>
  <c r="E64" i="10"/>
  <c r="D64" i="10"/>
  <c r="C64" i="10"/>
  <c r="CH64" i="10" s="1"/>
  <c r="CB64" i="10" s="1"/>
  <c r="E63" i="10"/>
  <c r="C63" i="10" s="1"/>
  <c r="D63" i="10"/>
  <c r="E62" i="10"/>
  <c r="D62" i="10"/>
  <c r="C62" i="10"/>
  <c r="CH62" i="10" s="1"/>
  <c r="CB62" i="10" s="1"/>
  <c r="E61" i="10"/>
  <c r="C61" i="10" s="1"/>
  <c r="D61" i="10"/>
  <c r="E60" i="10"/>
  <c r="D60" i="10"/>
  <c r="C60" i="10"/>
  <c r="CH60" i="10" s="1"/>
  <c r="CB60" i="10" s="1"/>
  <c r="E59" i="10"/>
  <c r="C59" i="10" s="1"/>
  <c r="D59" i="10"/>
  <c r="E58" i="10"/>
  <c r="D58" i="10"/>
  <c r="C58" i="10"/>
  <c r="CH58" i="10" s="1"/>
  <c r="CB58" i="10" s="1"/>
  <c r="E57" i="10"/>
  <c r="C57" i="10" s="1"/>
  <c r="D57" i="10"/>
  <c r="E56" i="10"/>
  <c r="D56" i="10"/>
  <c r="C56" i="10"/>
  <c r="CH56" i="10" s="1"/>
  <c r="CB56" i="10" s="1"/>
  <c r="E55" i="10"/>
  <c r="C55" i="10" s="1"/>
  <c r="D55" i="10"/>
  <c r="E54" i="10"/>
  <c r="D54" i="10"/>
  <c r="C54" i="10"/>
  <c r="CH54" i="10" s="1"/>
  <c r="CB54" i="10" s="1"/>
  <c r="E53" i="10"/>
  <c r="C53" i="10" s="1"/>
  <c r="D53" i="10"/>
  <c r="E52" i="10"/>
  <c r="D52" i="10"/>
  <c r="C52" i="10"/>
  <c r="CH52" i="10" s="1"/>
  <c r="CB52" i="10" s="1"/>
  <c r="E51" i="10"/>
  <c r="C51" i="10" s="1"/>
  <c r="D51" i="10"/>
  <c r="E50" i="10"/>
  <c r="D50" i="10"/>
  <c r="C50" i="10"/>
  <c r="CH50" i="10" s="1"/>
  <c r="CB50" i="10" s="1"/>
  <c r="E45" i="10"/>
  <c r="C45" i="10" s="1"/>
  <c r="D45" i="10"/>
  <c r="E44" i="10"/>
  <c r="D44" i="10"/>
  <c r="C44" i="10"/>
  <c r="CH44" i="10" s="1"/>
  <c r="CB44" i="10" s="1"/>
  <c r="E31" i="10"/>
  <c r="D31" i="10"/>
  <c r="C31" i="10"/>
  <c r="CI27" i="10"/>
  <c r="CC27" i="10" s="1"/>
  <c r="CB27" i="10"/>
  <c r="E27" i="10"/>
  <c r="D27" i="10"/>
  <c r="C27" i="10" s="1"/>
  <c r="CH27" i="10" s="1"/>
  <c r="CH26" i="10"/>
  <c r="CB26" i="10" s="1"/>
  <c r="E26" i="10"/>
  <c r="D26" i="10"/>
  <c r="C26" i="10"/>
  <c r="CG26" i="10" s="1"/>
  <c r="CA26" i="10" s="1"/>
  <c r="CI25" i="10"/>
  <c r="CC25" i="10" s="1"/>
  <c r="CB25" i="10"/>
  <c r="E25" i="10"/>
  <c r="D25" i="10"/>
  <c r="C25" i="10" s="1"/>
  <c r="CH25" i="10" s="1"/>
  <c r="CH24" i="10"/>
  <c r="CB24" i="10" s="1"/>
  <c r="E24" i="10"/>
  <c r="D24" i="10"/>
  <c r="C24" i="10"/>
  <c r="CG24" i="10" s="1"/>
  <c r="CA24" i="10" s="1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D23" i="10" s="1"/>
  <c r="C23" i="10" s="1"/>
  <c r="E23" i="10"/>
  <c r="E22" i="10"/>
  <c r="D22" i="10"/>
  <c r="C22" i="10" s="1"/>
  <c r="E21" i="10"/>
  <c r="C21" i="10" s="1"/>
  <c r="D21" i="10"/>
  <c r="E20" i="10"/>
  <c r="D20" i="10"/>
  <c r="C20" i="10" s="1"/>
  <c r="E19" i="10"/>
  <c r="C19" i="10" s="1"/>
  <c r="D19" i="10"/>
  <c r="E18" i="10"/>
  <c r="D18" i="10"/>
  <c r="C18" i="10" s="1"/>
  <c r="E17" i="10"/>
  <c r="C17" i="10" s="1"/>
  <c r="D17" i="10"/>
  <c r="E16" i="10"/>
  <c r="D16" i="10"/>
  <c r="C16" i="10" s="1"/>
  <c r="E15" i="10"/>
  <c r="C15" i="10" s="1"/>
  <c r="D15" i="10"/>
  <c r="E14" i="10"/>
  <c r="D14" i="10"/>
  <c r="C14" i="10" s="1"/>
  <c r="E13" i="10"/>
  <c r="C13" i="10" s="1"/>
  <c r="D13" i="10"/>
  <c r="A5" i="10"/>
  <c r="A4" i="10"/>
  <c r="A3" i="10"/>
  <c r="A2" i="10"/>
  <c r="CG22" i="11" l="1"/>
  <c r="CA22" i="11" s="1"/>
  <c r="CH22" i="11"/>
  <c r="CB22" i="11" s="1"/>
  <c r="CI22" i="11"/>
  <c r="CC22" i="11" s="1"/>
  <c r="CG20" i="11"/>
  <c r="CA20" i="11" s="1"/>
  <c r="AP20" i="11" s="1"/>
  <c r="CH20" i="11"/>
  <c r="CB20" i="11" s="1"/>
  <c r="CI20" i="11"/>
  <c r="CC20" i="11" s="1"/>
  <c r="CA13" i="11"/>
  <c r="AP13" i="11" s="1"/>
  <c r="AO71" i="11"/>
  <c r="CG18" i="11"/>
  <c r="CA18" i="11" s="1"/>
  <c r="CH18" i="11"/>
  <c r="CB18" i="11" s="1"/>
  <c r="CI18" i="11"/>
  <c r="CC18" i="11" s="1"/>
  <c r="AO70" i="11"/>
  <c r="AP19" i="11"/>
  <c r="CG14" i="11"/>
  <c r="CA14" i="11" s="1"/>
  <c r="CH14" i="11"/>
  <c r="CB14" i="11" s="1"/>
  <c r="CI14" i="11"/>
  <c r="CC14" i="11" s="1"/>
  <c r="AP21" i="11"/>
  <c r="CG16" i="11"/>
  <c r="CA16" i="11" s="1"/>
  <c r="CH16" i="11"/>
  <c r="CB16" i="11" s="1"/>
  <c r="CI16" i="11"/>
  <c r="CC16" i="11" s="1"/>
  <c r="AP17" i="11"/>
  <c r="CH55" i="10"/>
  <c r="CB55" i="10" s="1"/>
  <c r="CG55" i="10"/>
  <c r="CA55" i="10" s="1"/>
  <c r="AO55" i="10" s="1"/>
  <c r="CH63" i="10"/>
  <c r="CB63" i="10" s="1"/>
  <c r="CG63" i="10"/>
  <c r="CA63" i="10" s="1"/>
  <c r="AO63" i="10" s="1"/>
  <c r="CH71" i="10"/>
  <c r="CB71" i="10" s="1"/>
  <c r="CG71" i="10"/>
  <c r="CA71" i="10" s="1"/>
  <c r="AO71" i="10" s="1"/>
  <c r="CH45" i="10"/>
  <c r="CB45" i="10" s="1"/>
  <c r="CG45" i="10"/>
  <c r="CA45" i="10" s="1"/>
  <c r="AO45" i="10" s="1"/>
  <c r="CH57" i="10"/>
  <c r="CB57" i="10" s="1"/>
  <c r="CG57" i="10"/>
  <c r="CA57" i="10" s="1"/>
  <c r="AO57" i="10" s="1"/>
  <c r="CH65" i="10"/>
  <c r="CB65" i="10" s="1"/>
  <c r="CG65" i="10"/>
  <c r="CA65" i="10" s="1"/>
  <c r="AO65" i="10" s="1"/>
  <c r="CI13" i="10"/>
  <c r="CC13" i="10" s="1"/>
  <c r="CH13" i="10"/>
  <c r="CB13" i="10" s="1"/>
  <c r="CG13" i="10"/>
  <c r="CI15" i="10"/>
  <c r="CC15" i="10" s="1"/>
  <c r="CH15" i="10"/>
  <c r="CB15" i="10" s="1"/>
  <c r="CG15" i="10"/>
  <c r="CA15" i="10" s="1"/>
  <c r="CI17" i="10"/>
  <c r="CC17" i="10" s="1"/>
  <c r="CH17" i="10"/>
  <c r="CB17" i="10" s="1"/>
  <c r="CG17" i="10"/>
  <c r="CA17" i="10" s="1"/>
  <c r="CI19" i="10"/>
  <c r="CC19" i="10" s="1"/>
  <c r="CH19" i="10"/>
  <c r="CB19" i="10" s="1"/>
  <c r="CG19" i="10"/>
  <c r="CA19" i="10" s="1"/>
  <c r="AP19" i="10" s="1"/>
  <c r="CI21" i="10"/>
  <c r="CC21" i="10" s="1"/>
  <c r="CH21" i="10"/>
  <c r="CB21" i="10" s="1"/>
  <c r="CG21" i="10"/>
  <c r="CA21" i="10" s="1"/>
  <c r="AP21" i="10" s="1"/>
  <c r="A180" i="10"/>
  <c r="CH51" i="10"/>
  <c r="CB51" i="10" s="1"/>
  <c r="CG51" i="10"/>
  <c r="CA51" i="10" s="1"/>
  <c r="AO51" i="10" s="1"/>
  <c r="CH59" i="10"/>
  <c r="CB59" i="10" s="1"/>
  <c r="CG59" i="10"/>
  <c r="CA59" i="10" s="1"/>
  <c r="AO59" i="10" s="1"/>
  <c r="CH67" i="10"/>
  <c r="CB67" i="10" s="1"/>
  <c r="CG67" i="10"/>
  <c r="CA67" i="10" s="1"/>
  <c r="AO67" i="10" s="1"/>
  <c r="CG14" i="10"/>
  <c r="CA14" i="10" s="1"/>
  <c r="CI14" i="10"/>
  <c r="CC14" i="10" s="1"/>
  <c r="CH14" i="10"/>
  <c r="CB14" i="10" s="1"/>
  <c r="CG16" i="10"/>
  <c r="CA16" i="10" s="1"/>
  <c r="AP16" i="10" s="1"/>
  <c r="CI16" i="10"/>
  <c r="CC16" i="10" s="1"/>
  <c r="CH16" i="10"/>
  <c r="CB16" i="10" s="1"/>
  <c r="CG18" i="10"/>
  <c r="CA18" i="10" s="1"/>
  <c r="CI18" i="10"/>
  <c r="CC18" i="10" s="1"/>
  <c r="CH18" i="10"/>
  <c r="CB18" i="10" s="1"/>
  <c r="CG20" i="10"/>
  <c r="CA20" i="10" s="1"/>
  <c r="CI20" i="10"/>
  <c r="CC20" i="10" s="1"/>
  <c r="CH20" i="10"/>
  <c r="CB20" i="10" s="1"/>
  <c r="CG22" i="10"/>
  <c r="CA22" i="10" s="1"/>
  <c r="CI22" i="10"/>
  <c r="CC22" i="10" s="1"/>
  <c r="CH22" i="10"/>
  <c r="CB22" i="10" s="1"/>
  <c r="CH53" i="10"/>
  <c r="CB53" i="10" s="1"/>
  <c r="CG53" i="10"/>
  <c r="CA53" i="10" s="1"/>
  <c r="CH61" i="10"/>
  <c r="CB61" i="10" s="1"/>
  <c r="CG61" i="10"/>
  <c r="CA61" i="10" s="1"/>
  <c r="AO61" i="10" s="1"/>
  <c r="CH69" i="10"/>
  <c r="CB69" i="10" s="1"/>
  <c r="CG69" i="10"/>
  <c r="CA69" i="10" s="1"/>
  <c r="CI24" i="10"/>
  <c r="CC24" i="10" s="1"/>
  <c r="AP24" i="10" s="1"/>
  <c r="CI26" i="10"/>
  <c r="CC26" i="10" s="1"/>
  <c r="AP26" i="10" s="1"/>
  <c r="CG44" i="10"/>
  <c r="CA44" i="10" s="1"/>
  <c r="AO44" i="10" s="1"/>
  <c r="CG50" i="10"/>
  <c r="CA50" i="10" s="1"/>
  <c r="AO50" i="10" s="1"/>
  <c r="CG52" i="10"/>
  <c r="CA52" i="10" s="1"/>
  <c r="AO52" i="10" s="1"/>
  <c r="CG54" i="10"/>
  <c r="CA54" i="10" s="1"/>
  <c r="AO54" i="10" s="1"/>
  <c r="CG56" i="10"/>
  <c r="CA56" i="10" s="1"/>
  <c r="AO56" i="10" s="1"/>
  <c r="CG58" i="10"/>
  <c r="CA58" i="10" s="1"/>
  <c r="AO58" i="10" s="1"/>
  <c r="CG60" i="10"/>
  <c r="CA60" i="10" s="1"/>
  <c r="AO60" i="10" s="1"/>
  <c r="CG62" i="10"/>
  <c r="CA62" i="10" s="1"/>
  <c r="AO62" i="10" s="1"/>
  <c r="CG64" i="10"/>
  <c r="CA64" i="10" s="1"/>
  <c r="AO64" i="10" s="1"/>
  <c r="CG66" i="10"/>
  <c r="CA66" i="10" s="1"/>
  <c r="AO66" i="10" s="1"/>
  <c r="CG68" i="10"/>
  <c r="CA68" i="10" s="1"/>
  <c r="AO68" i="10" s="1"/>
  <c r="CG70" i="10"/>
  <c r="CA70" i="10" s="1"/>
  <c r="AO70" i="10" s="1"/>
  <c r="CG25" i="10"/>
  <c r="CA25" i="10" s="1"/>
  <c r="AP25" i="10" s="1"/>
  <c r="CG27" i="10"/>
  <c r="CA27" i="10" s="1"/>
  <c r="AP27" i="10" s="1"/>
  <c r="B103" i="10"/>
  <c r="B129" i="10"/>
  <c r="B134" i="9"/>
  <c r="D130" i="9"/>
  <c r="C130" i="9"/>
  <c r="B130" i="9" s="1"/>
  <c r="D129" i="9"/>
  <c r="C129" i="9"/>
  <c r="B129" i="9" s="1"/>
  <c r="D128" i="9"/>
  <c r="C128" i="9"/>
  <c r="B128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B123" i="9" s="1"/>
  <c r="D122" i="9"/>
  <c r="C122" i="9"/>
  <c r="B122" i="9"/>
  <c r="D121" i="9"/>
  <c r="C121" i="9"/>
  <c r="B121" i="9"/>
  <c r="D120" i="9"/>
  <c r="B120" i="9" s="1"/>
  <c r="C120" i="9"/>
  <c r="D119" i="9"/>
  <c r="C119" i="9"/>
  <c r="B119" i="9" s="1"/>
  <c r="D118" i="9"/>
  <c r="C118" i="9"/>
  <c r="B118" i="9"/>
  <c r="D109" i="9"/>
  <c r="C109" i="9"/>
  <c r="B109" i="9"/>
  <c r="D104" i="9"/>
  <c r="C104" i="9"/>
  <c r="B104" i="9" s="1"/>
  <c r="D103" i="9"/>
  <c r="C103" i="9"/>
  <c r="B103" i="9" s="1"/>
  <c r="D98" i="9"/>
  <c r="C98" i="9"/>
  <c r="B98" i="9"/>
  <c r="E71" i="9"/>
  <c r="D71" i="9"/>
  <c r="C71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 s="1"/>
  <c r="E64" i="9"/>
  <c r="D64" i="9"/>
  <c r="C64" i="9" s="1"/>
  <c r="E63" i="9"/>
  <c r="D63" i="9"/>
  <c r="C63" i="9"/>
  <c r="E62" i="9"/>
  <c r="D62" i="9"/>
  <c r="C62" i="9"/>
  <c r="E61" i="9"/>
  <c r="D61" i="9"/>
  <c r="C61" i="9" s="1"/>
  <c r="E60" i="9"/>
  <c r="D60" i="9"/>
  <c r="C60" i="9" s="1"/>
  <c r="E59" i="9"/>
  <c r="D59" i="9"/>
  <c r="C59" i="9"/>
  <c r="E58" i="9"/>
  <c r="D58" i="9"/>
  <c r="C58" i="9"/>
  <c r="E57" i="9"/>
  <c r="D57" i="9"/>
  <c r="C57" i="9" s="1"/>
  <c r="E56" i="9"/>
  <c r="D56" i="9"/>
  <c r="C56" i="9" s="1"/>
  <c r="E55" i="9"/>
  <c r="D55" i="9"/>
  <c r="C55" i="9"/>
  <c r="E54" i="9"/>
  <c r="D54" i="9"/>
  <c r="C54" i="9"/>
  <c r="E53" i="9"/>
  <c r="D53" i="9"/>
  <c r="C53" i="9" s="1"/>
  <c r="E52" i="9"/>
  <c r="D52" i="9"/>
  <c r="C52" i="9" s="1"/>
  <c r="E51" i="9"/>
  <c r="D51" i="9"/>
  <c r="C51" i="9"/>
  <c r="E50" i="9"/>
  <c r="D50" i="9"/>
  <c r="C50" i="9"/>
  <c r="E45" i="9"/>
  <c r="D45" i="9"/>
  <c r="C45" i="9" s="1"/>
  <c r="E44" i="9"/>
  <c r="D44" i="9"/>
  <c r="C44" i="9" s="1"/>
  <c r="E31" i="9"/>
  <c r="D31" i="9"/>
  <c r="C31" i="9"/>
  <c r="E27" i="9"/>
  <c r="D27" i="9"/>
  <c r="CH26" i="9"/>
  <c r="CB26" i="9" s="1"/>
  <c r="CG26" i="9"/>
  <c r="CA26" i="9" s="1"/>
  <c r="AP26" i="9" s="1"/>
  <c r="E26" i="9"/>
  <c r="D26" i="9"/>
  <c r="C26" i="9"/>
  <c r="CI26" i="9" s="1"/>
  <c r="CC26" i="9" s="1"/>
  <c r="E25" i="9"/>
  <c r="D25" i="9"/>
  <c r="CH24" i="9"/>
  <c r="CB24" i="9" s="1"/>
  <c r="CG24" i="9"/>
  <c r="CA24" i="9" s="1"/>
  <c r="AP24" i="9" s="1"/>
  <c r="E24" i="9"/>
  <c r="D24" i="9"/>
  <c r="C24" i="9"/>
  <c r="CI24" i="9" s="1"/>
  <c r="CC24" i="9" s="1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D23" i="9" s="1"/>
  <c r="C23" i="9" s="1"/>
  <c r="E23" i="9"/>
  <c r="E22" i="9"/>
  <c r="D22" i="9"/>
  <c r="C22" i="9" s="1"/>
  <c r="E21" i="9"/>
  <c r="D21" i="9"/>
  <c r="E20" i="9"/>
  <c r="D20" i="9"/>
  <c r="C20" i="9" s="1"/>
  <c r="E19" i="9"/>
  <c r="D19" i="9"/>
  <c r="E18" i="9"/>
  <c r="D18" i="9"/>
  <c r="C18" i="9" s="1"/>
  <c r="E17" i="9"/>
  <c r="D17" i="9"/>
  <c r="E16" i="9"/>
  <c r="D16" i="9"/>
  <c r="C16" i="9" s="1"/>
  <c r="E15" i="9"/>
  <c r="D15" i="9"/>
  <c r="E14" i="9"/>
  <c r="D14" i="9"/>
  <c r="C14" i="9" s="1"/>
  <c r="E13" i="9"/>
  <c r="D13" i="9"/>
  <c r="A5" i="9"/>
  <c r="A4" i="9"/>
  <c r="A3" i="9"/>
  <c r="A2" i="9"/>
  <c r="AP14" i="11" l="1"/>
  <c r="AP18" i="11"/>
  <c r="AP16" i="11"/>
  <c r="B180" i="11"/>
  <c r="AP22" i="11"/>
  <c r="AP18" i="10"/>
  <c r="B180" i="10"/>
  <c r="CA13" i="10"/>
  <c r="AP13" i="10" s="1"/>
  <c r="AP20" i="10"/>
  <c r="AP15" i="10"/>
  <c r="AO69" i="10"/>
  <c r="AO53" i="10"/>
  <c r="AP22" i="10"/>
  <c r="AP14" i="10"/>
  <c r="AP17" i="10"/>
  <c r="CH52" i="9"/>
  <c r="CB52" i="9" s="1"/>
  <c r="CG52" i="9"/>
  <c r="CA52" i="9" s="1"/>
  <c r="AO52" i="9" s="1"/>
  <c r="CH45" i="9"/>
  <c r="CB45" i="9" s="1"/>
  <c r="CG45" i="9"/>
  <c r="CA45" i="9" s="1"/>
  <c r="CH57" i="9"/>
  <c r="CB57" i="9" s="1"/>
  <c r="CG57" i="9"/>
  <c r="CA57" i="9" s="1"/>
  <c r="AO57" i="9" s="1"/>
  <c r="CH60" i="9"/>
  <c r="CB60" i="9" s="1"/>
  <c r="CG60" i="9"/>
  <c r="CA60" i="9" s="1"/>
  <c r="CH65" i="9"/>
  <c r="CB65" i="9" s="1"/>
  <c r="CG65" i="9"/>
  <c r="CA65" i="9" s="1"/>
  <c r="AO65" i="9" s="1"/>
  <c r="CG14" i="9"/>
  <c r="CA14" i="9" s="1"/>
  <c r="AP14" i="9" s="1"/>
  <c r="CI14" i="9"/>
  <c r="CC14" i="9" s="1"/>
  <c r="CH14" i="9"/>
  <c r="CB14" i="9" s="1"/>
  <c r="CG16" i="9"/>
  <c r="CA16" i="9" s="1"/>
  <c r="CI16" i="9"/>
  <c r="CC16" i="9" s="1"/>
  <c r="CH16" i="9"/>
  <c r="CB16" i="9" s="1"/>
  <c r="CG18" i="9"/>
  <c r="CA18" i="9" s="1"/>
  <c r="CI18" i="9"/>
  <c r="CC18" i="9" s="1"/>
  <c r="CH18" i="9"/>
  <c r="CB18" i="9" s="1"/>
  <c r="CG20" i="9"/>
  <c r="CA20" i="9" s="1"/>
  <c r="CI20" i="9"/>
  <c r="CC20" i="9" s="1"/>
  <c r="CH20" i="9"/>
  <c r="CB20" i="9" s="1"/>
  <c r="CG22" i="9"/>
  <c r="CA22" i="9" s="1"/>
  <c r="AP22" i="9" s="1"/>
  <c r="CI22" i="9"/>
  <c r="CC22" i="9" s="1"/>
  <c r="CH22" i="9"/>
  <c r="CB22" i="9" s="1"/>
  <c r="CH44" i="9"/>
  <c r="CB44" i="9" s="1"/>
  <c r="CG44" i="9"/>
  <c r="CA44" i="9" s="1"/>
  <c r="AO44" i="9" s="1"/>
  <c r="CH53" i="9"/>
  <c r="CB53" i="9" s="1"/>
  <c r="CG53" i="9"/>
  <c r="CA53" i="9" s="1"/>
  <c r="AO53" i="9" s="1"/>
  <c r="CH56" i="9"/>
  <c r="CB56" i="9" s="1"/>
  <c r="CG56" i="9"/>
  <c r="CA56" i="9" s="1"/>
  <c r="AO56" i="9" s="1"/>
  <c r="CH61" i="9"/>
  <c r="CB61" i="9" s="1"/>
  <c r="CG61" i="9"/>
  <c r="CA61" i="9" s="1"/>
  <c r="AO61" i="9" s="1"/>
  <c r="CH64" i="9"/>
  <c r="CB64" i="9" s="1"/>
  <c r="CG64" i="9"/>
  <c r="CA64" i="9" s="1"/>
  <c r="AO64" i="9" s="1"/>
  <c r="CH58" i="9"/>
  <c r="CB58" i="9" s="1"/>
  <c r="CG58" i="9"/>
  <c r="CA58" i="9" s="1"/>
  <c r="AO58" i="9" s="1"/>
  <c r="CH67" i="9"/>
  <c r="CB67" i="9" s="1"/>
  <c r="CG67" i="9"/>
  <c r="CA67" i="9" s="1"/>
  <c r="AO67" i="9" s="1"/>
  <c r="CH71" i="9"/>
  <c r="CB71" i="9" s="1"/>
  <c r="CG71" i="9"/>
  <c r="CA71" i="9" s="1"/>
  <c r="AO71" i="9" s="1"/>
  <c r="CH50" i="9"/>
  <c r="CB50" i="9" s="1"/>
  <c r="CG50" i="9"/>
  <c r="CA50" i="9" s="1"/>
  <c r="CH54" i="9"/>
  <c r="CB54" i="9" s="1"/>
  <c r="CG54" i="9"/>
  <c r="CA54" i="9" s="1"/>
  <c r="AO54" i="9" s="1"/>
  <c r="CH62" i="9"/>
  <c r="CB62" i="9" s="1"/>
  <c r="CG62" i="9"/>
  <c r="CA62" i="9" s="1"/>
  <c r="CH66" i="9"/>
  <c r="CB66" i="9" s="1"/>
  <c r="CG66" i="9"/>
  <c r="CA66" i="9" s="1"/>
  <c r="AO66" i="9" s="1"/>
  <c r="CH68" i="9"/>
  <c r="CB68" i="9" s="1"/>
  <c r="CG68" i="9"/>
  <c r="CA68" i="9" s="1"/>
  <c r="CH69" i="9"/>
  <c r="CB69" i="9" s="1"/>
  <c r="CG69" i="9"/>
  <c r="CA69" i="9" s="1"/>
  <c r="AO69" i="9" s="1"/>
  <c r="CH70" i="9"/>
  <c r="CB70" i="9" s="1"/>
  <c r="CG70" i="9"/>
  <c r="CA70" i="9" s="1"/>
  <c r="CH51" i="9"/>
  <c r="CB51" i="9" s="1"/>
  <c r="CG51" i="9"/>
  <c r="CA51" i="9" s="1"/>
  <c r="AO51" i="9" s="1"/>
  <c r="CH55" i="9"/>
  <c r="CB55" i="9" s="1"/>
  <c r="CG55" i="9"/>
  <c r="CA55" i="9" s="1"/>
  <c r="CH59" i="9"/>
  <c r="CB59" i="9" s="1"/>
  <c r="CG59" i="9"/>
  <c r="CA59" i="9" s="1"/>
  <c r="AO59" i="9" s="1"/>
  <c r="CH63" i="9"/>
  <c r="CB63" i="9" s="1"/>
  <c r="CG63" i="9"/>
  <c r="CA63" i="9" s="1"/>
  <c r="C13" i="9"/>
  <c r="C15" i="9"/>
  <c r="C17" i="9"/>
  <c r="C19" i="9"/>
  <c r="C21" i="9"/>
  <c r="C25" i="9"/>
  <c r="C27" i="9"/>
  <c r="B134" i="8"/>
  <c r="D130" i="8"/>
  <c r="C130" i="8"/>
  <c r="D129" i="8"/>
  <c r="C129" i="8"/>
  <c r="D128" i="8"/>
  <c r="C128" i="8"/>
  <c r="B128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 s="1"/>
  <c r="D122" i="8"/>
  <c r="C122" i="8"/>
  <c r="B122" i="8" s="1"/>
  <c r="D121" i="8"/>
  <c r="C121" i="8"/>
  <c r="B121" i="8" s="1"/>
  <c r="D120" i="8"/>
  <c r="C120" i="8"/>
  <c r="D119" i="8"/>
  <c r="C119" i="8"/>
  <c r="D118" i="8"/>
  <c r="C118" i="8"/>
  <c r="B118" i="8"/>
  <c r="D109" i="8"/>
  <c r="C109" i="8"/>
  <c r="B109" i="8"/>
  <c r="D104" i="8"/>
  <c r="B104" i="8" s="1"/>
  <c r="C104" i="8"/>
  <c r="D103" i="8"/>
  <c r="C103" i="8"/>
  <c r="B103" i="8" s="1"/>
  <c r="D98" i="8"/>
  <c r="C98" i="8"/>
  <c r="B98" i="8"/>
  <c r="E71" i="8"/>
  <c r="C71" i="8" s="1"/>
  <c r="CH71" i="8" s="1"/>
  <c r="CB71" i="8" s="1"/>
  <c r="D71" i="8"/>
  <c r="E70" i="8"/>
  <c r="D70" i="8"/>
  <c r="E69" i="8"/>
  <c r="D69" i="8"/>
  <c r="C69" i="8"/>
  <c r="CH69" i="8" s="1"/>
  <c r="CB69" i="8" s="1"/>
  <c r="E68" i="8"/>
  <c r="D68" i="8"/>
  <c r="E67" i="8"/>
  <c r="C67" i="8" s="1"/>
  <c r="CH67" i="8" s="1"/>
  <c r="CB67" i="8" s="1"/>
  <c r="D67" i="8"/>
  <c r="E66" i="8"/>
  <c r="D66" i="8"/>
  <c r="E65" i="8"/>
  <c r="D65" i="8"/>
  <c r="C65" i="8"/>
  <c r="CH65" i="8" s="1"/>
  <c r="CB65" i="8" s="1"/>
  <c r="E64" i="8"/>
  <c r="D64" i="8"/>
  <c r="E63" i="8"/>
  <c r="C63" i="8" s="1"/>
  <c r="CH63" i="8" s="1"/>
  <c r="CB63" i="8" s="1"/>
  <c r="D63" i="8"/>
  <c r="E62" i="8"/>
  <c r="D62" i="8"/>
  <c r="E61" i="8"/>
  <c r="D61" i="8"/>
  <c r="C61" i="8"/>
  <c r="CH61" i="8" s="1"/>
  <c r="CB61" i="8" s="1"/>
  <c r="E60" i="8"/>
  <c r="D60" i="8"/>
  <c r="E59" i="8"/>
  <c r="C59" i="8" s="1"/>
  <c r="CH59" i="8" s="1"/>
  <c r="CB59" i="8" s="1"/>
  <c r="D59" i="8"/>
  <c r="E58" i="8"/>
  <c r="D58" i="8"/>
  <c r="E57" i="8"/>
  <c r="D57" i="8"/>
  <c r="C57" i="8"/>
  <c r="CH57" i="8" s="1"/>
  <c r="CB57" i="8" s="1"/>
  <c r="E56" i="8"/>
  <c r="D56" i="8"/>
  <c r="E55" i="8"/>
  <c r="C55" i="8" s="1"/>
  <c r="CH55" i="8" s="1"/>
  <c r="CB55" i="8" s="1"/>
  <c r="D55" i="8"/>
  <c r="E54" i="8"/>
  <c r="D54" i="8"/>
  <c r="E53" i="8"/>
  <c r="D53" i="8"/>
  <c r="C53" i="8"/>
  <c r="CH53" i="8" s="1"/>
  <c r="CB53" i="8" s="1"/>
  <c r="E52" i="8"/>
  <c r="D52" i="8"/>
  <c r="E51" i="8"/>
  <c r="C51" i="8" s="1"/>
  <c r="CH51" i="8" s="1"/>
  <c r="CB51" i="8" s="1"/>
  <c r="D51" i="8"/>
  <c r="E50" i="8"/>
  <c r="D50" i="8"/>
  <c r="E45" i="8"/>
  <c r="D45" i="8"/>
  <c r="C45" i="8"/>
  <c r="CH45" i="8" s="1"/>
  <c r="CB45" i="8" s="1"/>
  <c r="E44" i="8"/>
  <c r="D44" i="8"/>
  <c r="E31" i="8"/>
  <c r="D31" i="8"/>
  <c r="C31" i="8" s="1"/>
  <c r="E27" i="8"/>
  <c r="D27" i="8"/>
  <c r="C27" i="8" s="1"/>
  <c r="CG27" i="8" s="1"/>
  <c r="CA27" i="8" s="1"/>
  <c r="CG26" i="8"/>
  <c r="CA26" i="8" s="1"/>
  <c r="E26" i="8"/>
  <c r="D26" i="8"/>
  <c r="C26" i="8" s="1"/>
  <c r="E25" i="8"/>
  <c r="D25" i="8"/>
  <c r="E24" i="8"/>
  <c r="D24" i="8"/>
  <c r="C24" i="8" s="1"/>
  <c r="CG24" i="8" s="1"/>
  <c r="CA24" i="8" s="1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E23" i="8" s="1"/>
  <c r="F23" i="8"/>
  <c r="D23" i="8" s="1"/>
  <c r="C23" i="8" s="1"/>
  <c r="E22" i="8"/>
  <c r="D22" i="8"/>
  <c r="C22" i="8"/>
  <c r="E21" i="8"/>
  <c r="D21" i="8"/>
  <c r="C21" i="8"/>
  <c r="E20" i="8"/>
  <c r="C20" i="8" s="1"/>
  <c r="D20" i="8"/>
  <c r="E19" i="8"/>
  <c r="D19" i="8"/>
  <c r="C19" i="8" s="1"/>
  <c r="E18" i="8"/>
  <c r="D18" i="8"/>
  <c r="C18" i="8"/>
  <c r="E17" i="8"/>
  <c r="D17" i="8"/>
  <c r="C17" i="8"/>
  <c r="E16" i="8"/>
  <c r="C16" i="8" s="1"/>
  <c r="D16" i="8"/>
  <c r="E15" i="8"/>
  <c r="C15" i="8" s="1"/>
  <c r="CH15" i="8" s="1"/>
  <c r="CB15" i="8" s="1"/>
  <c r="D15" i="8"/>
  <c r="E14" i="8"/>
  <c r="D14" i="8"/>
  <c r="C14" i="8" s="1"/>
  <c r="E13" i="8"/>
  <c r="D13" i="8"/>
  <c r="C13" i="8"/>
  <c r="A5" i="8"/>
  <c r="A4" i="8"/>
  <c r="A3" i="8"/>
  <c r="A2" i="8"/>
  <c r="CH27" i="9" l="1"/>
  <c r="CB27" i="9" s="1"/>
  <c r="CG27" i="9"/>
  <c r="CA27" i="9" s="1"/>
  <c r="CI27" i="9"/>
  <c r="CC27" i="9" s="1"/>
  <c r="CI17" i="9"/>
  <c r="CC17" i="9" s="1"/>
  <c r="CH17" i="9"/>
  <c r="CB17" i="9" s="1"/>
  <c r="CG17" i="9"/>
  <c r="CA17" i="9" s="1"/>
  <c r="CH25" i="9"/>
  <c r="CB25" i="9" s="1"/>
  <c r="CG25" i="9"/>
  <c r="CA25" i="9" s="1"/>
  <c r="AP25" i="9" s="1"/>
  <c r="CI25" i="9"/>
  <c r="CC25" i="9" s="1"/>
  <c r="CI15" i="9"/>
  <c r="CC15" i="9" s="1"/>
  <c r="CH15" i="9"/>
  <c r="CB15" i="9" s="1"/>
  <c r="CG15" i="9"/>
  <c r="CA15" i="9" s="1"/>
  <c r="AP15" i="9" s="1"/>
  <c r="A180" i="9"/>
  <c r="AP16" i="9"/>
  <c r="CI19" i="9"/>
  <c r="CC19" i="9" s="1"/>
  <c r="CH19" i="9"/>
  <c r="CB19" i="9" s="1"/>
  <c r="CG19" i="9"/>
  <c r="CA19" i="9" s="1"/>
  <c r="AO63" i="9"/>
  <c r="AO55" i="9"/>
  <c r="AO70" i="9"/>
  <c r="AO68" i="9"/>
  <c r="AO62" i="9"/>
  <c r="AO50" i="9"/>
  <c r="AP20" i="9"/>
  <c r="AO60" i="9"/>
  <c r="AO45" i="9"/>
  <c r="CI21" i="9"/>
  <c r="CC21" i="9" s="1"/>
  <c r="CH21" i="9"/>
  <c r="CB21" i="9" s="1"/>
  <c r="CG21" i="9"/>
  <c r="CA21" i="9" s="1"/>
  <c r="CI13" i="9"/>
  <c r="CC13" i="9" s="1"/>
  <c r="CH13" i="9"/>
  <c r="CB13" i="9" s="1"/>
  <c r="CG13" i="9"/>
  <c r="AP18" i="9"/>
  <c r="C50" i="8"/>
  <c r="C54" i="8"/>
  <c r="CH54" i="8" s="1"/>
  <c r="CB54" i="8" s="1"/>
  <c r="C58" i="8"/>
  <c r="CH58" i="8" s="1"/>
  <c r="CB58" i="8" s="1"/>
  <c r="C62" i="8"/>
  <c r="C66" i="8"/>
  <c r="C70" i="8"/>
  <c r="CH70" i="8" s="1"/>
  <c r="CB70" i="8" s="1"/>
  <c r="B120" i="8"/>
  <c r="B130" i="8"/>
  <c r="C25" i="8"/>
  <c r="CG25" i="8" s="1"/>
  <c r="CA25" i="8" s="1"/>
  <c r="C44" i="8"/>
  <c r="CG44" i="8" s="1"/>
  <c r="CA44" i="8" s="1"/>
  <c r="C52" i="8"/>
  <c r="CG52" i="8" s="1"/>
  <c r="CA52" i="8" s="1"/>
  <c r="C56" i="8"/>
  <c r="C60" i="8"/>
  <c r="CG60" i="8" s="1"/>
  <c r="CA60" i="8" s="1"/>
  <c r="C64" i="8"/>
  <c r="CG64" i="8" s="1"/>
  <c r="CA64" i="8" s="1"/>
  <c r="C68" i="8"/>
  <c r="CG68" i="8" s="1"/>
  <c r="CA68" i="8" s="1"/>
  <c r="B119" i="8"/>
  <c r="B129" i="8"/>
  <c r="CG14" i="8"/>
  <c r="CA14" i="8" s="1"/>
  <c r="CH14" i="8"/>
  <c r="CB14" i="8" s="1"/>
  <c r="CI17" i="8"/>
  <c r="CC17" i="8" s="1"/>
  <c r="CG17" i="8"/>
  <c r="CA17" i="8" s="1"/>
  <c r="CI19" i="8"/>
  <c r="CC19" i="8" s="1"/>
  <c r="CG19" i="8"/>
  <c r="CA19" i="8" s="1"/>
  <c r="CI21" i="8"/>
  <c r="CC21" i="8" s="1"/>
  <c r="CG21" i="8"/>
  <c r="CA21" i="8" s="1"/>
  <c r="AP24" i="8"/>
  <c r="CH44" i="8"/>
  <c r="CB44" i="8" s="1"/>
  <c r="CH50" i="8"/>
  <c r="CB50" i="8" s="1"/>
  <c r="CG50" i="8"/>
  <c r="CA50" i="8" s="1"/>
  <c r="AO50" i="8" s="1"/>
  <c r="CH52" i="8"/>
  <c r="CB52" i="8" s="1"/>
  <c r="CG54" i="8"/>
  <c r="CA54" i="8" s="1"/>
  <c r="CH56" i="8"/>
  <c r="CB56" i="8" s="1"/>
  <c r="CG56" i="8"/>
  <c r="CA56" i="8" s="1"/>
  <c r="CH60" i="8"/>
  <c r="CB60" i="8" s="1"/>
  <c r="CH62" i="8"/>
  <c r="CB62" i="8" s="1"/>
  <c r="CG62" i="8"/>
  <c r="CA62" i="8" s="1"/>
  <c r="AO62" i="8" s="1"/>
  <c r="CH64" i="8"/>
  <c r="CB64" i="8" s="1"/>
  <c r="CH66" i="8"/>
  <c r="CB66" i="8" s="1"/>
  <c r="CG66" i="8"/>
  <c r="CA66" i="8" s="1"/>
  <c r="AO66" i="8" s="1"/>
  <c r="CH68" i="8"/>
  <c r="CB68" i="8" s="1"/>
  <c r="CG70" i="8"/>
  <c r="CA70" i="8" s="1"/>
  <c r="CI13" i="8"/>
  <c r="CC13" i="8" s="1"/>
  <c r="CG13" i="8"/>
  <c r="CH17" i="8"/>
  <c r="CB17" i="8" s="1"/>
  <c r="CH19" i="8"/>
  <c r="CB19" i="8" s="1"/>
  <c r="CH21" i="8"/>
  <c r="CB21" i="8" s="1"/>
  <c r="CI24" i="8"/>
  <c r="CC24" i="8" s="1"/>
  <c r="CH24" i="8"/>
  <c r="CB24" i="8" s="1"/>
  <c r="CH25" i="8"/>
  <c r="CB25" i="8" s="1"/>
  <c r="CI25" i="8"/>
  <c r="CC25" i="8" s="1"/>
  <c r="CI26" i="8"/>
  <c r="CC26" i="8" s="1"/>
  <c r="CH26" i="8"/>
  <c r="CB26" i="8" s="1"/>
  <c r="AP26" i="8" s="1"/>
  <c r="CH27" i="8"/>
  <c r="CB27" i="8" s="1"/>
  <c r="CI27" i="8"/>
  <c r="CC27" i="8" s="1"/>
  <c r="CI14" i="8"/>
  <c r="CC14" i="8" s="1"/>
  <c r="CG16" i="8"/>
  <c r="CA16" i="8" s="1"/>
  <c r="CH16" i="8"/>
  <c r="CB16" i="8" s="1"/>
  <c r="CG18" i="8"/>
  <c r="CA18" i="8" s="1"/>
  <c r="AP18" i="8" s="1"/>
  <c r="CH18" i="8"/>
  <c r="CB18" i="8" s="1"/>
  <c r="CG20" i="8"/>
  <c r="CA20" i="8" s="1"/>
  <c r="CH20" i="8"/>
  <c r="CB20" i="8" s="1"/>
  <c r="CG22" i="8"/>
  <c r="CA22" i="8" s="1"/>
  <c r="CH22" i="8"/>
  <c r="CB22" i="8" s="1"/>
  <c r="CG45" i="8"/>
  <c r="CA45" i="8" s="1"/>
  <c r="AO45" i="8" s="1"/>
  <c r="CG51" i="8"/>
  <c r="CA51" i="8" s="1"/>
  <c r="AO51" i="8" s="1"/>
  <c r="CG53" i="8"/>
  <c r="CA53" i="8" s="1"/>
  <c r="AO53" i="8" s="1"/>
  <c r="CG55" i="8"/>
  <c r="CA55" i="8" s="1"/>
  <c r="AO55" i="8" s="1"/>
  <c r="CG57" i="8"/>
  <c r="CA57" i="8" s="1"/>
  <c r="AO57" i="8" s="1"/>
  <c r="CG59" i="8"/>
  <c r="CA59" i="8" s="1"/>
  <c r="AO59" i="8" s="1"/>
  <c r="CG61" i="8"/>
  <c r="CA61" i="8" s="1"/>
  <c r="AO61" i="8" s="1"/>
  <c r="CG63" i="8"/>
  <c r="CA63" i="8" s="1"/>
  <c r="AO63" i="8" s="1"/>
  <c r="CG65" i="8"/>
  <c r="CA65" i="8" s="1"/>
  <c r="AO65" i="8" s="1"/>
  <c r="CG67" i="8"/>
  <c r="CA67" i="8" s="1"/>
  <c r="AO67" i="8" s="1"/>
  <c r="CG69" i="8"/>
  <c r="CA69" i="8" s="1"/>
  <c r="AO69" i="8" s="1"/>
  <c r="CG71" i="8"/>
  <c r="CA71" i="8" s="1"/>
  <c r="AO71" i="8" s="1"/>
  <c r="CH13" i="8"/>
  <c r="CB13" i="8" s="1"/>
  <c r="CI15" i="8"/>
  <c r="CC15" i="8" s="1"/>
  <c r="CG15" i="8"/>
  <c r="CA15" i="8" s="1"/>
  <c r="AP15" i="8" s="1"/>
  <c r="CI16" i="8"/>
  <c r="CC16" i="8" s="1"/>
  <c r="CI18" i="8"/>
  <c r="CC18" i="8" s="1"/>
  <c r="CI20" i="8"/>
  <c r="CC20" i="8" s="1"/>
  <c r="CI22" i="8"/>
  <c r="CC22" i="8" s="1"/>
  <c r="B134" i="7"/>
  <c r="D130" i="7"/>
  <c r="C130" i="7"/>
  <c r="B130" i="7" s="1"/>
  <c r="D129" i="7"/>
  <c r="C129" i="7"/>
  <c r="D128" i="7"/>
  <c r="C128" i="7"/>
  <c r="B128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 s="1"/>
  <c r="D122" i="7"/>
  <c r="C122" i="7"/>
  <c r="B122" i="7"/>
  <c r="D121" i="7"/>
  <c r="B121" i="7" s="1"/>
  <c r="C121" i="7"/>
  <c r="D120" i="7"/>
  <c r="C120" i="7"/>
  <c r="D119" i="7"/>
  <c r="C119" i="7"/>
  <c r="B119" i="7" s="1"/>
  <c r="D118" i="7"/>
  <c r="C118" i="7"/>
  <c r="B118" i="7" s="1"/>
  <c r="D109" i="7"/>
  <c r="C109" i="7"/>
  <c r="B109" i="7"/>
  <c r="D104" i="7"/>
  <c r="C104" i="7"/>
  <c r="B104" i="7" s="1"/>
  <c r="D103" i="7"/>
  <c r="C103" i="7"/>
  <c r="B103" i="7" s="1"/>
  <c r="D98" i="7"/>
  <c r="C98" i="7"/>
  <c r="B98" i="7"/>
  <c r="E71" i="7"/>
  <c r="C71" i="7" s="1"/>
  <c r="D71" i="7"/>
  <c r="E70" i="7"/>
  <c r="D70" i="7"/>
  <c r="C70" i="7" s="1"/>
  <c r="E69" i="7"/>
  <c r="D69" i="7"/>
  <c r="C69" i="7"/>
  <c r="E68" i="7"/>
  <c r="D68" i="7"/>
  <c r="C68" i="7"/>
  <c r="E67" i="7"/>
  <c r="C67" i="7" s="1"/>
  <c r="D67" i="7"/>
  <c r="E66" i="7"/>
  <c r="D66" i="7"/>
  <c r="C66" i="7" s="1"/>
  <c r="E65" i="7"/>
  <c r="D65" i="7"/>
  <c r="C65" i="7" s="1"/>
  <c r="E64" i="7"/>
  <c r="D64" i="7"/>
  <c r="E63" i="7"/>
  <c r="D63" i="7"/>
  <c r="C63" i="7"/>
  <c r="E62" i="7"/>
  <c r="D62" i="7"/>
  <c r="C62" i="7"/>
  <c r="E61" i="7"/>
  <c r="D61" i="7"/>
  <c r="E60" i="7"/>
  <c r="D60" i="7"/>
  <c r="C60" i="7" s="1"/>
  <c r="E59" i="7"/>
  <c r="C59" i="7" s="1"/>
  <c r="D59" i="7"/>
  <c r="E58" i="7"/>
  <c r="D58" i="7"/>
  <c r="C58" i="7" s="1"/>
  <c r="E57" i="7"/>
  <c r="D57" i="7"/>
  <c r="C57" i="7" s="1"/>
  <c r="E56" i="7"/>
  <c r="D56" i="7"/>
  <c r="E55" i="7"/>
  <c r="D55" i="7"/>
  <c r="C55" i="7"/>
  <c r="E54" i="7"/>
  <c r="D54" i="7"/>
  <c r="C54" i="7"/>
  <c r="E53" i="7"/>
  <c r="D53" i="7"/>
  <c r="E52" i="7"/>
  <c r="D52" i="7"/>
  <c r="C52" i="7" s="1"/>
  <c r="E51" i="7"/>
  <c r="C51" i="7" s="1"/>
  <c r="D51" i="7"/>
  <c r="E50" i="7"/>
  <c r="D50" i="7"/>
  <c r="C50" i="7" s="1"/>
  <c r="E45" i="7"/>
  <c r="D45" i="7"/>
  <c r="C45" i="7" s="1"/>
  <c r="E44" i="7"/>
  <c r="D44" i="7"/>
  <c r="E31" i="7"/>
  <c r="D31" i="7"/>
  <c r="C31" i="7"/>
  <c r="E27" i="7"/>
  <c r="D27" i="7"/>
  <c r="CG26" i="7"/>
  <c r="CA26" i="7" s="1"/>
  <c r="E26" i="7"/>
  <c r="D26" i="7"/>
  <c r="C26" i="7"/>
  <c r="CI26" i="7" s="1"/>
  <c r="CC26" i="7" s="1"/>
  <c r="E25" i="7"/>
  <c r="D25" i="7"/>
  <c r="E24" i="7"/>
  <c r="C24" i="7" s="1"/>
  <c r="D24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A5" i="7"/>
  <c r="A4" i="7"/>
  <c r="A3" i="7"/>
  <c r="A2" i="7"/>
  <c r="B180" i="9" l="1"/>
  <c r="CA13" i="9"/>
  <c r="AP13" i="9" s="1"/>
  <c r="AP17" i="9"/>
  <c r="AP27" i="9"/>
  <c r="AP21" i="9"/>
  <c r="AP19" i="9"/>
  <c r="CI24" i="7"/>
  <c r="CC24" i="7" s="1"/>
  <c r="CH24" i="7"/>
  <c r="CB24" i="7" s="1"/>
  <c r="CG24" i="7"/>
  <c r="CA24" i="7" s="1"/>
  <c r="AP24" i="7" s="1"/>
  <c r="AP26" i="7"/>
  <c r="CH26" i="7"/>
  <c r="CB26" i="7" s="1"/>
  <c r="AP27" i="8"/>
  <c r="AP25" i="8"/>
  <c r="AO70" i="8"/>
  <c r="CG58" i="8"/>
  <c r="CA58" i="8" s="1"/>
  <c r="AO58" i="8" s="1"/>
  <c r="AO54" i="8"/>
  <c r="AP14" i="8"/>
  <c r="C13" i="7"/>
  <c r="CI13" i="7" s="1"/>
  <c r="CC13" i="7" s="1"/>
  <c r="C15" i="7"/>
  <c r="C17" i="7"/>
  <c r="CI17" i="7" s="1"/>
  <c r="CC17" i="7" s="1"/>
  <c r="C19" i="7"/>
  <c r="CG19" i="7" s="1"/>
  <c r="CA19" i="7" s="1"/>
  <c r="C21" i="7"/>
  <c r="CI21" i="7" s="1"/>
  <c r="CC21" i="7" s="1"/>
  <c r="D23" i="7"/>
  <c r="C23" i="7" s="1"/>
  <c r="AP17" i="8"/>
  <c r="C14" i="7"/>
  <c r="CG14" i="7" s="1"/>
  <c r="CA14" i="7" s="1"/>
  <c r="C16" i="7"/>
  <c r="CG16" i="7" s="1"/>
  <c r="CA16" i="7" s="1"/>
  <c r="C18" i="7"/>
  <c r="C20" i="7"/>
  <c r="CH20" i="7" s="1"/>
  <c r="CB20" i="7" s="1"/>
  <c r="C22" i="7"/>
  <c r="CG22" i="7" s="1"/>
  <c r="CA22" i="7" s="1"/>
  <c r="C44" i="7"/>
  <c r="CH44" i="7" s="1"/>
  <c r="CB44" i="7" s="1"/>
  <c r="C53" i="7"/>
  <c r="C56" i="7"/>
  <c r="CH56" i="7" s="1"/>
  <c r="CB56" i="7" s="1"/>
  <c r="C61" i="7"/>
  <c r="C64" i="7"/>
  <c r="CH64" i="7" s="1"/>
  <c r="CB64" i="7" s="1"/>
  <c r="B129" i="7"/>
  <c r="A180" i="8"/>
  <c r="AP22" i="8"/>
  <c r="AP21" i="8"/>
  <c r="AP20" i="8"/>
  <c r="AP16" i="8"/>
  <c r="B180" i="8"/>
  <c r="CA13" i="8"/>
  <c r="AP13" i="8" s="1"/>
  <c r="AO68" i="8"/>
  <c r="AO64" i="8"/>
  <c r="AO60" i="8"/>
  <c r="AO56" i="8"/>
  <c r="AO52" i="8"/>
  <c r="AO44" i="8"/>
  <c r="AP19" i="8"/>
  <c r="CH52" i="7"/>
  <c r="CB52" i="7" s="1"/>
  <c r="CG52" i="7"/>
  <c r="CA52" i="7" s="1"/>
  <c r="CH65" i="7"/>
  <c r="CB65" i="7" s="1"/>
  <c r="CG65" i="7"/>
  <c r="CA65" i="7" s="1"/>
  <c r="AO65" i="7" s="1"/>
  <c r="CH45" i="7"/>
  <c r="CB45" i="7" s="1"/>
  <c r="CG45" i="7"/>
  <c r="CA45" i="7" s="1"/>
  <c r="CH57" i="7"/>
  <c r="CB57" i="7" s="1"/>
  <c r="CG57" i="7"/>
  <c r="CA57" i="7" s="1"/>
  <c r="AO57" i="7" s="1"/>
  <c r="CH60" i="7"/>
  <c r="CB60" i="7" s="1"/>
  <c r="CG60" i="7"/>
  <c r="CA60" i="7" s="1"/>
  <c r="CI14" i="7"/>
  <c r="CC14" i="7" s="1"/>
  <c r="CH14" i="7"/>
  <c r="CB14" i="7" s="1"/>
  <c r="CG18" i="7"/>
  <c r="CA18" i="7" s="1"/>
  <c r="CI18" i="7"/>
  <c r="CC18" i="7" s="1"/>
  <c r="CH18" i="7"/>
  <c r="CB18" i="7" s="1"/>
  <c r="CG20" i="7"/>
  <c r="CA20" i="7" s="1"/>
  <c r="CI20" i="7"/>
  <c r="CC20" i="7" s="1"/>
  <c r="CI22" i="7"/>
  <c r="CC22" i="7" s="1"/>
  <c r="CH22" i="7"/>
  <c r="CB22" i="7" s="1"/>
  <c r="CH53" i="7"/>
  <c r="CB53" i="7" s="1"/>
  <c r="CG53" i="7"/>
  <c r="CA53" i="7" s="1"/>
  <c r="CG56" i="7"/>
  <c r="CA56" i="7" s="1"/>
  <c r="CH61" i="7"/>
  <c r="CB61" i="7" s="1"/>
  <c r="CG61" i="7"/>
  <c r="CA61" i="7" s="1"/>
  <c r="CH50" i="7"/>
  <c r="CB50" i="7" s="1"/>
  <c r="CG50" i="7"/>
  <c r="CA50" i="7" s="1"/>
  <c r="CH54" i="7"/>
  <c r="CB54" i="7" s="1"/>
  <c r="CG54" i="7"/>
  <c r="CA54" i="7" s="1"/>
  <c r="AO54" i="7" s="1"/>
  <c r="CH58" i="7"/>
  <c r="CB58" i="7" s="1"/>
  <c r="CG58" i="7"/>
  <c r="CA58" i="7" s="1"/>
  <c r="CH62" i="7"/>
  <c r="CB62" i="7" s="1"/>
  <c r="CG62" i="7"/>
  <c r="CA62" i="7" s="1"/>
  <c r="AO62" i="7" s="1"/>
  <c r="CH66" i="7"/>
  <c r="CB66" i="7" s="1"/>
  <c r="CG66" i="7"/>
  <c r="CA66" i="7" s="1"/>
  <c r="CH69" i="7"/>
  <c r="CB69" i="7" s="1"/>
  <c r="CG69" i="7"/>
  <c r="CA69" i="7" s="1"/>
  <c r="AO69" i="7" s="1"/>
  <c r="CH71" i="7"/>
  <c r="CB71" i="7" s="1"/>
  <c r="CG71" i="7"/>
  <c r="CA71" i="7" s="1"/>
  <c r="CI15" i="7"/>
  <c r="CC15" i="7" s="1"/>
  <c r="CH15" i="7"/>
  <c r="CB15" i="7" s="1"/>
  <c r="CH17" i="7"/>
  <c r="CB17" i="7" s="1"/>
  <c r="CI19" i="7"/>
  <c r="CC19" i="7" s="1"/>
  <c r="CH19" i="7"/>
  <c r="CB19" i="7" s="1"/>
  <c r="B120" i="7"/>
  <c r="CH67" i="7"/>
  <c r="CB67" i="7" s="1"/>
  <c r="CG67" i="7"/>
  <c r="CA67" i="7" s="1"/>
  <c r="AO67" i="7" s="1"/>
  <c r="CH68" i="7"/>
  <c r="CB68" i="7" s="1"/>
  <c r="CG68" i="7"/>
  <c r="CA68" i="7" s="1"/>
  <c r="CH70" i="7"/>
  <c r="CB70" i="7" s="1"/>
  <c r="CG70" i="7"/>
  <c r="CA70" i="7" s="1"/>
  <c r="AO70" i="7" s="1"/>
  <c r="CH51" i="7"/>
  <c r="CB51" i="7" s="1"/>
  <c r="CG51" i="7"/>
  <c r="CA51" i="7" s="1"/>
  <c r="CH55" i="7"/>
  <c r="CB55" i="7" s="1"/>
  <c r="CG55" i="7"/>
  <c r="CA55" i="7" s="1"/>
  <c r="AO55" i="7" s="1"/>
  <c r="CH59" i="7"/>
  <c r="CB59" i="7" s="1"/>
  <c r="CG59" i="7"/>
  <c r="CA59" i="7" s="1"/>
  <c r="CH63" i="7"/>
  <c r="CB63" i="7" s="1"/>
  <c r="CG63" i="7"/>
  <c r="CA63" i="7" s="1"/>
  <c r="AO63" i="7" s="1"/>
  <c r="CG15" i="7"/>
  <c r="CA15" i="7" s="1"/>
  <c r="C25" i="7"/>
  <c r="A180" i="7" s="1"/>
  <c r="C27" i="7"/>
  <c r="B134" i="6"/>
  <c r="D130" i="6"/>
  <c r="C130" i="6"/>
  <c r="B130" i="6" s="1"/>
  <c r="D129" i="6"/>
  <c r="C129" i="6"/>
  <c r="D128" i="6"/>
  <c r="C128" i="6"/>
  <c r="B128" i="6" s="1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C123" i="6" s="1"/>
  <c r="B123" i="6" s="1"/>
  <c r="D123" i="6"/>
  <c r="D122" i="6"/>
  <c r="C122" i="6"/>
  <c r="B122" i="6"/>
  <c r="D121" i="6"/>
  <c r="C121" i="6"/>
  <c r="D120" i="6"/>
  <c r="C120" i="6"/>
  <c r="D119" i="6"/>
  <c r="C119" i="6"/>
  <c r="B119" i="6" s="1"/>
  <c r="D118" i="6"/>
  <c r="C118" i="6"/>
  <c r="B118" i="6" s="1"/>
  <c r="D109" i="6"/>
  <c r="C109" i="6"/>
  <c r="B109" i="6"/>
  <c r="D104" i="6"/>
  <c r="C104" i="6"/>
  <c r="D103" i="6"/>
  <c r="C103" i="6"/>
  <c r="B103" i="6" s="1"/>
  <c r="D98" i="6"/>
  <c r="C98" i="6"/>
  <c r="B98" i="6"/>
  <c r="E71" i="6"/>
  <c r="D71" i="6"/>
  <c r="E70" i="6"/>
  <c r="D70" i="6"/>
  <c r="C70" i="6" s="1"/>
  <c r="E69" i="6"/>
  <c r="D69" i="6"/>
  <c r="C69" i="6" s="1"/>
  <c r="E68" i="6"/>
  <c r="D68" i="6"/>
  <c r="C68" i="6"/>
  <c r="E67" i="6"/>
  <c r="D67" i="6"/>
  <c r="E66" i="6"/>
  <c r="D66" i="6"/>
  <c r="C66" i="6" s="1"/>
  <c r="E65" i="6"/>
  <c r="D65" i="6"/>
  <c r="E64" i="6"/>
  <c r="D64" i="6"/>
  <c r="C64" i="6" s="1"/>
  <c r="E63" i="6"/>
  <c r="D63" i="6"/>
  <c r="C63" i="6" s="1"/>
  <c r="E62" i="6"/>
  <c r="D62" i="6"/>
  <c r="E61" i="6"/>
  <c r="D61" i="6"/>
  <c r="C61" i="6"/>
  <c r="E60" i="6"/>
  <c r="C60" i="6" s="1"/>
  <c r="D60" i="6"/>
  <c r="E59" i="6"/>
  <c r="D59" i="6"/>
  <c r="E58" i="6"/>
  <c r="D58" i="6"/>
  <c r="C58" i="6" s="1"/>
  <c r="E57" i="6"/>
  <c r="D57" i="6"/>
  <c r="E56" i="6"/>
  <c r="D56" i="6"/>
  <c r="C56" i="6" s="1"/>
  <c r="E55" i="6"/>
  <c r="D55" i="6"/>
  <c r="C55" i="6" s="1"/>
  <c r="E54" i="6"/>
  <c r="D54" i="6"/>
  <c r="E53" i="6"/>
  <c r="D53" i="6"/>
  <c r="C53" i="6" s="1"/>
  <c r="E52" i="6"/>
  <c r="D52" i="6"/>
  <c r="C52" i="6"/>
  <c r="E51" i="6"/>
  <c r="D51" i="6"/>
  <c r="E50" i="6"/>
  <c r="D50" i="6"/>
  <c r="C50" i="6" s="1"/>
  <c r="E45" i="6"/>
  <c r="D45" i="6"/>
  <c r="E44" i="6"/>
  <c r="D44" i="6"/>
  <c r="C44" i="6" s="1"/>
  <c r="E31" i="6"/>
  <c r="D31" i="6"/>
  <c r="C31" i="6"/>
  <c r="E27" i="6"/>
  <c r="D27" i="6"/>
  <c r="E26" i="6"/>
  <c r="D26" i="6"/>
  <c r="C26" i="6" s="1"/>
  <c r="CI26" i="6" s="1"/>
  <c r="CC26" i="6" s="1"/>
  <c r="E25" i="6"/>
  <c r="D25" i="6"/>
  <c r="E24" i="6"/>
  <c r="D24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CA22" i="6"/>
  <c r="E22" i="6"/>
  <c r="D22" i="6"/>
  <c r="C22" i="6"/>
  <c r="CG22" i="6" s="1"/>
  <c r="E21" i="6"/>
  <c r="D21" i="6"/>
  <c r="E20" i="6"/>
  <c r="D20" i="6"/>
  <c r="E19" i="6"/>
  <c r="D19" i="6"/>
  <c r="E18" i="6"/>
  <c r="D18" i="6"/>
  <c r="C18" i="6"/>
  <c r="CG18" i="6" s="1"/>
  <c r="CA18" i="6" s="1"/>
  <c r="E17" i="6"/>
  <c r="D17" i="6"/>
  <c r="E16" i="6"/>
  <c r="D16" i="6"/>
  <c r="E15" i="6"/>
  <c r="D15" i="6"/>
  <c r="C15" i="6" s="1"/>
  <c r="E14" i="6"/>
  <c r="D14" i="6"/>
  <c r="C14" i="6" s="1"/>
  <c r="CG14" i="6" s="1"/>
  <c r="CA14" i="6" s="1"/>
  <c r="E13" i="6"/>
  <c r="D13" i="6"/>
  <c r="C13" i="6" s="1"/>
  <c r="A5" i="6"/>
  <c r="A4" i="6"/>
  <c r="A3" i="6"/>
  <c r="A2" i="6"/>
  <c r="C16" i="6" l="1"/>
  <c r="CG16" i="6" s="1"/>
  <c r="CA16" i="6" s="1"/>
  <c r="C57" i="6"/>
  <c r="CH57" i="6" s="1"/>
  <c r="CB57" i="6" s="1"/>
  <c r="C71" i="6"/>
  <c r="CH71" i="6" s="1"/>
  <c r="CB71" i="6" s="1"/>
  <c r="CG21" i="7"/>
  <c r="CA21" i="7" s="1"/>
  <c r="AP21" i="7" s="1"/>
  <c r="CG13" i="7"/>
  <c r="AP20" i="7"/>
  <c r="CH16" i="7"/>
  <c r="CB16" i="7" s="1"/>
  <c r="AP16" i="7" s="1"/>
  <c r="C20" i="6"/>
  <c r="CG20" i="6" s="1"/>
  <c r="CA20" i="6" s="1"/>
  <c r="E23" i="6"/>
  <c r="C24" i="6"/>
  <c r="CI24" i="6" s="1"/>
  <c r="CC24" i="6" s="1"/>
  <c r="CH21" i="7"/>
  <c r="CB21" i="7" s="1"/>
  <c r="CH13" i="7"/>
  <c r="CB13" i="7" s="1"/>
  <c r="CG64" i="7"/>
  <c r="CA64" i="7" s="1"/>
  <c r="AO64" i="7" s="1"/>
  <c r="AO56" i="7"/>
  <c r="CG44" i="7"/>
  <c r="CA44" i="7" s="1"/>
  <c r="AO44" i="7" s="1"/>
  <c r="CI16" i="7"/>
  <c r="CC16" i="7" s="1"/>
  <c r="C19" i="6"/>
  <c r="C25" i="6"/>
  <c r="CH25" i="6" s="1"/>
  <c r="CB25" i="6" s="1"/>
  <c r="C27" i="6"/>
  <c r="CG27" i="6" s="1"/>
  <c r="CA27" i="6" s="1"/>
  <c r="C45" i="6"/>
  <c r="CH45" i="6" s="1"/>
  <c r="CB45" i="6" s="1"/>
  <c r="C65" i="6"/>
  <c r="B104" i="6"/>
  <c r="B121" i="6"/>
  <c r="CG17" i="7"/>
  <c r="CA17" i="7" s="1"/>
  <c r="AO60" i="7"/>
  <c r="AO45" i="7"/>
  <c r="AO52" i="7"/>
  <c r="C17" i="6"/>
  <c r="CG17" i="6" s="1"/>
  <c r="CA17" i="6" s="1"/>
  <c r="CA13" i="7"/>
  <c r="AP19" i="7"/>
  <c r="AP22" i="7"/>
  <c r="AP14" i="7"/>
  <c r="CH27" i="7"/>
  <c r="CB27" i="7" s="1"/>
  <c r="CG27" i="7"/>
  <c r="CA27" i="7" s="1"/>
  <c r="CI27" i="7"/>
  <c r="CC27" i="7" s="1"/>
  <c r="AP17" i="7"/>
  <c r="CH25" i="7"/>
  <c r="CB25" i="7" s="1"/>
  <c r="CG25" i="7"/>
  <c r="CA25" i="7" s="1"/>
  <c r="CI25" i="7"/>
  <c r="CC25" i="7" s="1"/>
  <c r="AP15" i="7"/>
  <c r="AO59" i="7"/>
  <c r="AO51" i="7"/>
  <c r="AO68" i="7"/>
  <c r="AO71" i="7"/>
  <c r="AO66" i="7"/>
  <c r="AO58" i="7"/>
  <c r="AO50" i="7"/>
  <c r="AO61" i="7"/>
  <c r="AO53" i="7"/>
  <c r="AP18" i="7"/>
  <c r="B120" i="6"/>
  <c r="D23" i="6"/>
  <c r="C23" i="6" s="1"/>
  <c r="C21" i="6"/>
  <c r="CG21" i="6" s="1"/>
  <c r="CA21" i="6" s="1"/>
  <c r="C51" i="6"/>
  <c r="C54" i="6"/>
  <c r="CG54" i="6" s="1"/>
  <c r="CA54" i="6" s="1"/>
  <c r="C59" i="6"/>
  <c r="CH59" i="6" s="1"/>
  <c r="CB59" i="6" s="1"/>
  <c r="C62" i="6"/>
  <c r="CG62" i="6" s="1"/>
  <c r="CA62" i="6" s="1"/>
  <c r="C67" i="6"/>
  <c r="CG67" i="6" s="1"/>
  <c r="CA67" i="6" s="1"/>
  <c r="AO67" i="6" s="1"/>
  <c r="B129" i="6"/>
  <c r="CH50" i="6"/>
  <c r="CB50" i="6" s="1"/>
  <c r="CG50" i="6"/>
  <c r="CA50" i="6" s="1"/>
  <c r="AO50" i="6" s="1"/>
  <c r="CH55" i="6"/>
  <c r="CB55" i="6" s="1"/>
  <c r="CG55" i="6"/>
  <c r="CA55" i="6" s="1"/>
  <c r="CH58" i="6"/>
  <c r="CB58" i="6" s="1"/>
  <c r="CG58" i="6"/>
  <c r="CA58" i="6" s="1"/>
  <c r="AO58" i="6" s="1"/>
  <c r="CH63" i="6"/>
  <c r="CB63" i="6" s="1"/>
  <c r="CG63" i="6"/>
  <c r="CA63" i="6" s="1"/>
  <c r="CH66" i="6"/>
  <c r="CB66" i="6" s="1"/>
  <c r="CG66" i="6"/>
  <c r="CA66" i="6" s="1"/>
  <c r="AO66" i="6" s="1"/>
  <c r="CH51" i="6"/>
  <c r="CB51" i="6" s="1"/>
  <c r="CG51" i="6"/>
  <c r="CA51" i="6" s="1"/>
  <c r="AO51" i="6" s="1"/>
  <c r="CG59" i="6"/>
  <c r="CA59" i="6" s="1"/>
  <c r="CH62" i="6"/>
  <c r="CB62" i="6" s="1"/>
  <c r="CH67" i="6"/>
  <c r="CB67" i="6" s="1"/>
  <c r="CH64" i="6"/>
  <c r="CB64" i="6" s="1"/>
  <c r="CG64" i="6"/>
  <c r="CA64" i="6" s="1"/>
  <c r="CH68" i="6"/>
  <c r="CB68" i="6" s="1"/>
  <c r="CG68" i="6"/>
  <c r="CA68" i="6" s="1"/>
  <c r="CH70" i="6"/>
  <c r="CB70" i="6" s="1"/>
  <c r="CG70" i="6"/>
  <c r="CA70" i="6" s="1"/>
  <c r="CH53" i="6"/>
  <c r="CB53" i="6" s="1"/>
  <c r="CG53" i="6"/>
  <c r="CA53" i="6" s="1"/>
  <c r="CH61" i="6"/>
  <c r="CB61" i="6" s="1"/>
  <c r="CG61" i="6"/>
  <c r="CA61" i="6" s="1"/>
  <c r="AO61" i="6" s="1"/>
  <c r="CH65" i="6"/>
  <c r="CB65" i="6" s="1"/>
  <c r="CG65" i="6"/>
  <c r="CA65" i="6" s="1"/>
  <c r="CI14" i="6"/>
  <c r="CC14" i="6" s="1"/>
  <c r="CI16" i="6"/>
  <c r="CC16" i="6" s="1"/>
  <c r="CI18" i="6"/>
  <c r="CC18" i="6" s="1"/>
  <c r="CI22" i="6"/>
  <c r="CC22" i="6" s="1"/>
  <c r="CH24" i="6"/>
  <c r="CB24" i="6" s="1"/>
  <c r="CH26" i="6"/>
  <c r="CB26" i="6" s="1"/>
  <c r="CI13" i="6"/>
  <c r="CC13" i="6" s="1"/>
  <c r="CH13" i="6"/>
  <c r="CB13" i="6" s="1"/>
  <c r="CG13" i="6"/>
  <c r="CI15" i="6"/>
  <c r="CC15" i="6" s="1"/>
  <c r="CH15" i="6"/>
  <c r="CB15" i="6" s="1"/>
  <c r="CG15" i="6"/>
  <c r="CA15" i="6" s="1"/>
  <c r="CH17" i="6"/>
  <c r="CB17" i="6" s="1"/>
  <c r="CI19" i="6"/>
  <c r="CC19" i="6" s="1"/>
  <c r="CH19" i="6"/>
  <c r="CB19" i="6" s="1"/>
  <c r="CG19" i="6"/>
  <c r="CA19" i="6" s="1"/>
  <c r="CG25" i="6"/>
  <c r="CA25" i="6" s="1"/>
  <c r="CI25" i="6"/>
  <c r="CC25" i="6" s="1"/>
  <c r="CH27" i="6"/>
  <c r="CB27" i="6" s="1"/>
  <c r="CH44" i="6"/>
  <c r="CB44" i="6" s="1"/>
  <c r="CG44" i="6"/>
  <c r="CA44" i="6" s="1"/>
  <c r="AO44" i="6" s="1"/>
  <c r="CH52" i="6"/>
  <c r="CB52" i="6" s="1"/>
  <c r="CG52" i="6"/>
  <c r="CA52" i="6" s="1"/>
  <c r="CH56" i="6"/>
  <c r="CB56" i="6" s="1"/>
  <c r="CG56" i="6"/>
  <c r="CA56" i="6" s="1"/>
  <c r="AO56" i="6" s="1"/>
  <c r="CH60" i="6"/>
  <c r="CB60" i="6" s="1"/>
  <c r="CG60" i="6"/>
  <c r="CA60" i="6" s="1"/>
  <c r="CH69" i="6"/>
  <c r="CB69" i="6" s="1"/>
  <c r="CG69" i="6"/>
  <c r="CA69" i="6" s="1"/>
  <c r="AO69" i="6" s="1"/>
  <c r="CG45" i="6"/>
  <c r="CA45" i="6" s="1"/>
  <c r="CG57" i="6"/>
  <c r="CA57" i="6" s="1"/>
  <c r="CH14" i="6"/>
  <c r="CB14" i="6" s="1"/>
  <c r="AP14" i="6" s="1"/>
  <c r="CH16" i="6"/>
  <c r="CB16" i="6" s="1"/>
  <c r="AP16" i="6" s="1"/>
  <c r="CH18" i="6"/>
  <c r="CB18" i="6" s="1"/>
  <c r="CH22" i="6"/>
  <c r="CB22" i="6" s="1"/>
  <c r="AP22" i="6" s="1"/>
  <c r="CG24" i="6"/>
  <c r="CA24" i="6" s="1"/>
  <c r="AP24" i="6" s="1"/>
  <c r="CG26" i="6"/>
  <c r="CA26" i="6" s="1"/>
  <c r="B134" i="5"/>
  <c r="D130" i="5"/>
  <c r="C130" i="5"/>
  <c r="D129" i="5"/>
  <c r="C129" i="5"/>
  <c r="D128" i="5"/>
  <c r="C128" i="5"/>
  <c r="B128" i="5" s="1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C123" i="5" s="1"/>
  <c r="B123" i="5" s="1"/>
  <c r="D123" i="5"/>
  <c r="D122" i="5"/>
  <c r="C122" i="5"/>
  <c r="B122" i="5"/>
  <c r="D121" i="5"/>
  <c r="C121" i="5"/>
  <c r="D120" i="5"/>
  <c r="C120" i="5"/>
  <c r="D119" i="5"/>
  <c r="C119" i="5"/>
  <c r="B119" i="5" s="1"/>
  <c r="D118" i="5"/>
  <c r="C118" i="5"/>
  <c r="B118" i="5" s="1"/>
  <c r="D109" i="5"/>
  <c r="C109" i="5"/>
  <c r="B109" i="5"/>
  <c r="D104" i="5"/>
  <c r="B104" i="5" s="1"/>
  <c r="C104" i="5"/>
  <c r="D103" i="5"/>
  <c r="C103" i="5"/>
  <c r="D98" i="5"/>
  <c r="C98" i="5"/>
  <c r="B98" i="5"/>
  <c r="E71" i="5"/>
  <c r="D71" i="5"/>
  <c r="E70" i="5"/>
  <c r="D70" i="5"/>
  <c r="C70" i="5"/>
  <c r="CH70" i="5" s="1"/>
  <c r="CB70" i="5" s="1"/>
  <c r="E69" i="5"/>
  <c r="D69" i="5"/>
  <c r="E68" i="5"/>
  <c r="D68" i="5"/>
  <c r="C68" i="5" s="1"/>
  <c r="CH68" i="5" s="1"/>
  <c r="CB68" i="5" s="1"/>
  <c r="E67" i="5"/>
  <c r="D67" i="5"/>
  <c r="E66" i="5"/>
  <c r="D66" i="5"/>
  <c r="E65" i="5"/>
  <c r="D65" i="5"/>
  <c r="E64" i="5"/>
  <c r="D64" i="5"/>
  <c r="C64" i="5"/>
  <c r="CH64" i="5" s="1"/>
  <c r="CB64" i="5" s="1"/>
  <c r="E63" i="5"/>
  <c r="D63" i="5"/>
  <c r="E62" i="5"/>
  <c r="D62" i="5"/>
  <c r="C62" i="5" s="1"/>
  <c r="CH62" i="5" s="1"/>
  <c r="CB62" i="5" s="1"/>
  <c r="E61" i="5"/>
  <c r="D61" i="5"/>
  <c r="E60" i="5"/>
  <c r="D60" i="5"/>
  <c r="E59" i="5"/>
  <c r="D59" i="5"/>
  <c r="E58" i="5"/>
  <c r="C58" i="5" s="1"/>
  <c r="CH58" i="5" s="1"/>
  <c r="CB58" i="5" s="1"/>
  <c r="D58" i="5"/>
  <c r="E57" i="5"/>
  <c r="D57" i="5"/>
  <c r="E56" i="5"/>
  <c r="C56" i="5" s="1"/>
  <c r="CH56" i="5" s="1"/>
  <c r="CB56" i="5" s="1"/>
  <c r="D56" i="5"/>
  <c r="E55" i="5"/>
  <c r="D55" i="5"/>
  <c r="E54" i="5"/>
  <c r="D54" i="5"/>
  <c r="C54" i="5"/>
  <c r="CH54" i="5" s="1"/>
  <c r="CB54" i="5" s="1"/>
  <c r="E53" i="5"/>
  <c r="D53" i="5"/>
  <c r="E52" i="5"/>
  <c r="D52" i="5"/>
  <c r="C52" i="5" s="1"/>
  <c r="CH52" i="5" s="1"/>
  <c r="CB52" i="5" s="1"/>
  <c r="E51" i="5"/>
  <c r="D51" i="5"/>
  <c r="E50" i="5"/>
  <c r="D50" i="5"/>
  <c r="E45" i="5"/>
  <c r="D45" i="5"/>
  <c r="E44" i="5"/>
  <c r="D44" i="5"/>
  <c r="C44" i="5"/>
  <c r="CH44" i="5" s="1"/>
  <c r="CB44" i="5" s="1"/>
  <c r="E31" i="5"/>
  <c r="D31" i="5"/>
  <c r="CI27" i="5"/>
  <c r="CC27" i="5" s="1"/>
  <c r="CB27" i="5"/>
  <c r="E27" i="5"/>
  <c r="D27" i="5"/>
  <c r="C27" i="5" s="1"/>
  <c r="CH27" i="5" s="1"/>
  <c r="E26" i="5"/>
  <c r="D26" i="5"/>
  <c r="E25" i="5"/>
  <c r="D25" i="5"/>
  <c r="C25" i="5" s="1"/>
  <c r="CH25" i="5" s="1"/>
  <c r="CB25" i="5" s="1"/>
  <c r="E24" i="5"/>
  <c r="D24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A5" i="5"/>
  <c r="A4" i="5"/>
  <c r="A3" i="5"/>
  <c r="A2" i="5"/>
  <c r="C26" i="5" l="1"/>
  <c r="CH26" i="5" s="1"/>
  <c r="CB26" i="5" s="1"/>
  <c r="C55" i="5"/>
  <c r="CH55" i="5" s="1"/>
  <c r="CB55" i="5" s="1"/>
  <c r="C71" i="5"/>
  <c r="CH71" i="5" s="1"/>
  <c r="CB71" i="5" s="1"/>
  <c r="CI17" i="6"/>
  <c r="CC17" i="6" s="1"/>
  <c r="C50" i="5"/>
  <c r="CH50" i="5" s="1"/>
  <c r="CB50" i="5" s="1"/>
  <c r="C66" i="5"/>
  <c r="CH66" i="5" s="1"/>
  <c r="CB66" i="5" s="1"/>
  <c r="CH20" i="6"/>
  <c r="CB20" i="6" s="1"/>
  <c r="AP20" i="6" s="1"/>
  <c r="CG71" i="6"/>
  <c r="CA71" i="6" s="1"/>
  <c r="CI27" i="6"/>
  <c r="CC27" i="6" s="1"/>
  <c r="AO62" i="6"/>
  <c r="AP27" i="7"/>
  <c r="E23" i="5"/>
  <c r="C24" i="5"/>
  <c r="CI25" i="5"/>
  <c r="CC25" i="5" s="1"/>
  <c r="C31" i="5"/>
  <c r="C60" i="5"/>
  <c r="CH60" i="5" s="1"/>
  <c r="CB60" i="5" s="1"/>
  <c r="C63" i="5"/>
  <c r="B121" i="5"/>
  <c r="AP18" i="6"/>
  <c r="CI20" i="6"/>
  <c r="CC20" i="6" s="1"/>
  <c r="AO68" i="6"/>
  <c r="CH54" i="6"/>
  <c r="CB54" i="6" s="1"/>
  <c r="AO54" i="6" s="1"/>
  <c r="A180" i="6"/>
  <c r="AP13" i="7"/>
  <c r="AP25" i="7"/>
  <c r="B180" i="7"/>
  <c r="CG26" i="5"/>
  <c r="CA26" i="5" s="1"/>
  <c r="AP21" i="6"/>
  <c r="CG24" i="5"/>
  <c r="CA24" i="5" s="1"/>
  <c r="CH24" i="5"/>
  <c r="CB24" i="5" s="1"/>
  <c r="C45" i="5"/>
  <c r="CG45" i="5" s="1"/>
  <c r="CA45" i="5" s="1"/>
  <c r="C57" i="5"/>
  <c r="CH57" i="5" s="1"/>
  <c r="CB57" i="5" s="1"/>
  <c r="C65" i="5"/>
  <c r="CG65" i="5" s="1"/>
  <c r="CA65" i="5" s="1"/>
  <c r="B120" i="5"/>
  <c r="CH21" i="6"/>
  <c r="CB21" i="6" s="1"/>
  <c r="AO59" i="6"/>
  <c r="C13" i="5"/>
  <c r="CI13" i="5" s="1"/>
  <c r="CC13" i="5" s="1"/>
  <c r="C15" i="5"/>
  <c r="CG15" i="5" s="1"/>
  <c r="CA15" i="5" s="1"/>
  <c r="C17" i="5"/>
  <c r="CH17" i="5" s="1"/>
  <c r="CB17" i="5" s="1"/>
  <c r="C19" i="5"/>
  <c r="CG19" i="5" s="1"/>
  <c r="CA19" i="5" s="1"/>
  <c r="C21" i="5"/>
  <c r="CI21" i="5" s="1"/>
  <c r="CC21" i="5" s="1"/>
  <c r="D23" i="5"/>
  <c r="C23" i="5" s="1"/>
  <c r="C51" i="5"/>
  <c r="C59" i="5"/>
  <c r="CG59" i="5" s="1"/>
  <c r="CA59" i="5" s="1"/>
  <c r="C67" i="5"/>
  <c r="CH67" i="5" s="1"/>
  <c r="CB67" i="5" s="1"/>
  <c r="B130" i="5"/>
  <c r="CI21" i="6"/>
  <c r="CC21" i="6" s="1"/>
  <c r="C14" i="5"/>
  <c r="CI14" i="5" s="1"/>
  <c r="CC14" i="5" s="1"/>
  <c r="C16" i="5"/>
  <c r="CH16" i="5" s="1"/>
  <c r="CB16" i="5" s="1"/>
  <c r="C18" i="5"/>
  <c r="CH18" i="5" s="1"/>
  <c r="CB18" i="5" s="1"/>
  <c r="C20" i="5"/>
  <c r="CG20" i="5" s="1"/>
  <c r="CA20" i="5" s="1"/>
  <c r="C22" i="5"/>
  <c r="CI22" i="5" s="1"/>
  <c r="CC22" i="5" s="1"/>
  <c r="C53" i="5"/>
  <c r="CH53" i="5" s="1"/>
  <c r="CB53" i="5" s="1"/>
  <c r="C61" i="5"/>
  <c r="CH61" i="5" s="1"/>
  <c r="CB61" i="5" s="1"/>
  <c r="C69" i="5"/>
  <c r="AO57" i="6"/>
  <c r="AO65" i="6"/>
  <c r="AO53" i="6"/>
  <c r="AO70" i="6"/>
  <c r="AO64" i="6"/>
  <c r="AO45" i="6"/>
  <c r="AP27" i="6"/>
  <c r="AO63" i="6"/>
  <c r="AO55" i="6"/>
  <c r="AP26" i="6"/>
  <c r="AO71" i="6"/>
  <c r="AO60" i="6"/>
  <c r="AO52" i="6"/>
  <c r="AP25" i="6"/>
  <c r="AP19" i="6"/>
  <c r="AP17" i="6"/>
  <c r="AP15" i="6"/>
  <c r="CA13" i="6"/>
  <c r="AP13" i="6" s="1"/>
  <c r="CH63" i="5"/>
  <c r="CB63" i="5" s="1"/>
  <c r="CG63" i="5"/>
  <c r="CA63" i="5" s="1"/>
  <c r="CH45" i="5"/>
  <c r="CB45" i="5" s="1"/>
  <c r="CG57" i="5"/>
  <c r="CA57" i="5" s="1"/>
  <c r="CH15" i="5"/>
  <c r="CB15" i="5" s="1"/>
  <c r="CI17" i="5"/>
  <c r="CC17" i="5" s="1"/>
  <c r="CI19" i="5"/>
  <c r="CC19" i="5" s="1"/>
  <c r="CH19" i="5"/>
  <c r="CB19" i="5" s="1"/>
  <c r="CH51" i="5"/>
  <c r="CB51" i="5" s="1"/>
  <c r="CG51" i="5"/>
  <c r="CA51" i="5" s="1"/>
  <c r="AO51" i="5" s="1"/>
  <c r="CH59" i="5"/>
  <c r="CB59" i="5" s="1"/>
  <c r="CI18" i="5"/>
  <c r="CC18" i="5" s="1"/>
  <c r="CI20" i="5"/>
  <c r="CC20" i="5" s="1"/>
  <c r="CH20" i="5"/>
  <c r="CB20" i="5" s="1"/>
  <c r="CG22" i="5"/>
  <c r="CA22" i="5" s="1"/>
  <c r="CH69" i="5"/>
  <c r="CB69" i="5" s="1"/>
  <c r="CG69" i="5"/>
  <c r="CA69" i="5" s="1"/>
  <c r="CI24" i="5"/>
  <c r="CC24" i="5" s="1"/>
  <c r="CI26" i="5"/>
  <c r="CC26" i="5" s="1"/>
  <c r="CG44" i="5"/>
  <c r="CA44" i="5" s="1"/>
  <c r="AO44" i="5" s="1"/>
  <c r="CG52" i="5"/>
  <c r="CA52" i="5" s="1"/>
  <c r="AO52" i="5" s="1"/>
  <c r="CG54" i="5"/>
  <c r="CA54" i="5" s="1"/>
  <c r="AO54" i="5" s="1"/>
  <c r="CG56" i="5"/>
  <c r="CA56" i="5" s="1"/>
  <c r="AO56" i="5" s="1"/>
  <c r="CG58" i="5"/>
  <c r="CA58" i="5" s="1"/>
  <c r="AO58" i="5" s="1"/>
  <c r="CG60" i="5"/>
  <c r="CA60" i="5" s="1"/>
  <c r="AO60" i="5" s="1"/>
  <c r="CG62" i="5"/>
  <c r="CA62" i="5" s="1"/>
  <c r="AO62" i="5" s="1"/>
  <c r="CG64" i="5"/>
  <c r="CA64" i="5" s="1"/>
  <c r="AO64" i="5" s="1"/>
  <c r="CG68" i="5"/>
  <c r="CA68" i="5" s="1"/>
  <c r="AO68" i="5" s="1"/>
  <c r="CG70" i="5"/>
  <c r="CA70" i="5" s="1"/>
  <c r="AO70" i="5" s="1"/>
  <c r="CG25" i="5"/>
  <c r="CA25" i="5" s="1"/>
  <c r="AP25" i="5" s="1"/>
  <c r="CG27" i="5"/>
  <c r="CA27" i="5" s="1"/>
  <c r="AP27" i="5" s="1"/>
  <c r="B103" i="5"/>
  <c r="B129" i="5"/>
  <c r="B134" i="4"/>
  <c r="D130" i="4"/>
  <c r="C130" i="4"/>
  <c r="D129" i="4"/>
  <c r="C129" i="4"/>
  <c r="B129" i="4" s="1"/>
  <c r="D128" i="4"/>
  <c r="C128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D123" i="4" s="1"/>
  <c r="E123" i="4"/>
  <c r="C123" i="4" s="1"/>
  <c r="B123" i="4" s="1"/>
  <c r="D122" i="4"/>
  <c r="C122" i="4"/>
  <c r="B122" i="4" s="1"/>
  <c r="D121" i="4"/>
  <c r="C121" i="4"/>
  <c r="B121" i="4" s="1"/>
  <c r="D120" i="4"/>
  <c r="C120" i="4"/>
  <c r="D119" i="4"/>
  <c r="C119" i="4"/>
  <c r="D118" i="4"/>
  <c r="C118" i="4"/>
  <c r="D109" i="4"/>
  <c r="C109" i="4"/>
  <c r="D104" i="4"/>
  <c r="C104" i="4"/>
  <c r="D103" i="4"/>
  <c r="C103" i="4"/>
  <c r="D98" i="4"/>
  <c r="C98" i="4"/>
  <c r="B98" i="4"/>
  <c r="E71" i="4"/>
  <c r="D71" i="4"/>
  <c r="C71" i="4"/>
  <c r="CH71" i="4" s="1"/>
  <c r="CB71" i="4" s="1"/>
  <c r="E70" i="4"/>
  <c r="C70" i="4" s="1"/>
  <c r="D70" i="4"/>
  <c r="E69" i="4"/>
  <c r="D69" i="4"/>
  <c r="C69" i="4"/>
  <c r="CH69" i="4" s="1"/>
  <c r="CB69" i="4" s="1"/>
  <c r="E68" i="4"/>
  <c r="D68" i="4"/>
  <c r="E67" i="4"/>
  <c r="D67" i="4"/>
  <c r="C67" i="4" s="1"/>
  <c r="CH67" i="4" s="1"/>
  <c r="CB67" i="4" s="1"/>
  <c r="E66" i="4"/>
  <c r="D66" i="4"/>
  <c r="E65" i="4"/>
  <c r="D65" i="4"/>
  <c r="E64" i="4"/>
  <c r="D64" i="4"/>
  <c r="E63" i="4"/>
  <c r="D63" i="4"/>
  <c r="C63" i="4" s="1"/>
  <c r="CH63" i="4" s="1"/>
  <c r="CB63" i="4" s="1"/>
  <c r="E62" i="4"/>
  <c r="D62" i="4"/>
  <c r="E61" i="4"/>
  <c r="C61" i="4" s="1"/>
  <c r="CH61" i="4" s="1"/>
  <c r="CB61" i="4" s="1"/>
  <c r="D61" i="4"/>
  <c r="E60" i="4"/>
  <c r="D60" i="4"/>
  <c r="E59" i="4"/>
  <c r="D59" i="4"/>
  <c r="C59" i="4" s="1"/>
  <c r="CH59" i="4" s="1"/>
  <c r="CB59" i="4" s="1"/>
  <c r="E58" i="4"/>
  <c r="D58" i="4"/>
  <c r="E57" i="4"/>
  <c r="D57" i="4"/>
  <c r="E56" i="4"/>
  <c r="D56" i="4"/>
  <c r="E55" i="4"/>
  <c r="D55" i="4"/>
  <c r="C55" i="4"/>
  <c r="CH55" i="4" s="1"/>
  <c r="CB55" i="4" s="1"/>
  <c r="E54" i="4"/>
  <c r="C54" i="4" s="1"/>
  <c r="D54" i="4"/>
  <c r="E53" i="4"/>
  <c r="D53" i="4"/>
  <c r="C53" i="4"/>
  <c r="CH53" i="4" s="1"/>
  <c r="CB53" i="4" s="1"/>
  <c r="E52" i="4"/>
  <c r="D52" i="4"/>
  <c r="E51" i="4"/>
  <c r="D51" i="4"/>
  <c r="C51" i="4" s="1"/>
  <c r="CH51" i="4" s="1"/>
  <c r="CB51" i="4" s="1"/>
  <c r="E50" i="4"/>
  <c r="D50" i="4"/>
  <c r="E45" i="4"/>
  <c r="D45" i="4"/>
  <c r="E44" i="4"/>
  <c r="D44" i="4"/>
  <c r="E31" i="4"/>
  <c r="D31" i="4"/>
  <c r="C31" i="4" s="1"/>
  <c r="E27" i="4"/>
  <c r="D27" i="4"/>
  <c r="E26" i="4"/>
  <c r="D26" i="4"/>
  <c r="C26" i="4" s="1"/>
  <c r="CG26" i="4" s="1"/>
  <c r="CA26" i="4" s="1"/>
  <c r="E25" i="4"/>
  <c r="D25" i="4"/>
  <c r="E24" i="4"/>
  <c r="D24" i="4"/>
  <c r="C24" i="4" s="1"/>
  <c r="CG24" i="4" s="1"/>
  <c r="CA24" i="4" s="1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23" i="4" s="1"/>
  <c r="F23" i="4"/>
  <c r="D23" i="4" s="1"/>
  <c r="E22" i="4"/>
  <c r="D22" i="4"/>
  <c r="C22" i="4"/>
  <c r="E21" i="4"/>
  <c r="C21" i="4" s="1"/>
  <c r="D21" i="4"/>
  <c r="E20" i="4"/>
  <c r="D20" i="4"/>
  <c r="C20" i="4" s="1"/>
  <c r="E19" i="4"/>
  <c r="C19" i="4" s="1"/>
  <c r="D19" i="4"/>
  <c r="E18" i="4"/>
  <c r="D18" i="4"/>
  <c r="C18" i="4" s="1"/>
  <c r="E17" i="4"/>
  <c r="D17" i="4"/>
  <c r="E16" i="4"/>
  <c r="D16" i="4"/>
  <c r="E15" i="4"/>
  <c r="D15" i="4"/>
  <c r="C15" i="4"/>
  <c r="E14" i="4"/>
  <c r="D14" i="4"/>
  <c r="C14" i="4"/>
  <c r="CI14" i="4" s="1"/>
  <c r="CC14" i="4" s="1"/>
  <c r="E13" i="4"/>
  <c r="C13" i="4" s="1"/>
  <c r="CH13" i="4" s="1"/>
  <c r="CB13" i="4" s="1"/>
  <c r="D13" i="4"/>
  <c r="A5" i="4"/>
  <c r="A4" i="4"/>
  <c r="A3" i="4"/>
  <c r="A2" i="4"/>
  <c r="C45" i="4" l="1"/>
  <c r="CH45" i="4" s="1"/>
  <c r="CB45" i="4" s="1"/>
  <c r="C65" i="4"/>
  <c r="CH65" i="4" s="1"/>
  <c r="CB65" i="4" s="1"/>
  <c r="AP26" i="5"/>
  <c r="CG61" i="5"/>
  <c r="CA61" i="5" s="1"/>
  <c r="AO61" i="5" s="1"/>
  <c r="CG18" i="5"/>
  <c r="CA18" i="5" s="1"/>
  <c r="CI15" i="5"/>
  <c r="CC15" i="5" s="1"/>
  <c r="B180" i="6"/>
  <c r="C17" i="4"/>
  <c r="C62" i="4"/>
  <c r="B118" i="4"/>
  <c r="B120" i="4"/>
  <c r="CI16" i="5"/>
  <c r="CC16" i="5" s="1"/>
  <c r="CG13" i="5"/>
  <c r="CA13" i="5" s="1"/>
  <c r="AP13" i="5" s="1"/>
  <c r="CG71" i="5"/>
  <c r="CA71" i="5" s="1"/>
  <c r="AO71" i="5" s="1"/>
  <c r="CG55" i="5"/>
  <c r="CA55" i="5" s="1"/>
  <c r="AO55" i="5" s="1"/>
  <c r="AO59" i="5"/>
  <c r="AP19" i="5"/>
  <c r="C16" i="4"/>
  <c r="CI16" i="4" s="1"/>
  <c r="CC16" i="4" s="1"/>
  <c r="C57" i="4"/>
  <c r="CH57" i="4" s="1"/>
  <c r="CB57" i="4" s="1"/>
  <c r="B109" i="4"/>
  <c r="B119" i="4"/>
  <c r="B128" i="4"/>
  <c r="B130" i="4"/>
  <c r="CG66" i="5"/>
  <c r="CA66" i="5" s="1"/>
  <c r="AO66" i="5" s="1"/>
  <c r="CG50" i="5"/>
  <c r="CA50" i="5" s="1"/>
  <c r="AO50" i="5" s="1"/>
  <c r="CG53" i="5"/>
  <c r="CA53" i="5" s="1"/>
  <c r="AO53" i="5" s="1"/>
  <c r="CG14" i="5"/>
  <c r="CA14" i="5" s="1"/>
  <c r="CG21" i="5"/>
  <c r="CA21" i="5" s="1"/>
  <c r="CH65" i="5"/>
  <c r="CB65" i="5" s="1"/>
  <c r="AO65" i="5" s="1"/>
  <c r="AO45" i="5"/>
  <c r="CG17" i="5"/>
  <c r="CA17" i="5" s="1"/>
  <c r="AP17" i="5" s="1"/>
  <c r="C23" i="4"/>
  <c r="C44" i="4"/>
  <c r="CH44" i="4" s="1"/>
  <c r="CB44" i="4" s="1"/>
  <c r="C56" i="4"/>
  <c r="CH56" i="4" s="1"/>
  <c r="CB56" i="4" s="1"/>
  <c r="C64" i="4"/>
  <c r="CG16" i="5"/>
  <c r="CA16" i="5" s="1"/>
  <c r="AP16" i="5" s="1"/>
  <c r="CG67" i="5"/>
  <c r="CA67" i="5" s="1"/>
  <c r="AO67" i="5" s="1"/>
  <c r="CH21" i="5"/>
  <c r="CB21" i="5" s="1"/>
  <c r="AP21" i="5" s="1"/>
  <c r="CH13" i="5"/>
  <c r="CB13" i="5" s="1"/>
  <c r="AO57" i="5"/>
  <c r="C50" i="4"/>
  <c r="C58" i="4"/>
  <c r="CH58" i="4" s="1"/>
  <c r="CB58" i="4" s="1"/>
  <c r="C66" i="4"/>
  <c r="B104" i="4"/>
  <c r="CH22" i="5"/>
  <c r="CB22" i="5" s="1"/>
  <c r="AP22" i="5" s="1"/>
  <c r="CH14" i="5"/>
  <c r="CB14" i="5" s="1"/>
  <c r="AP14" i="5" s="1"/>
  <c r="C52" i="4"/>
  <c r="C60" i="4"/>
  <c r="CH60" i="4" s="1"/>
  <c r="CB60" i="4" s="1"/>
  <c r="C68" i="4"/>
  <c r="CH68" i="4" s="1"/>
  <c r="CB68" i="4" s="1"/>
  <c r="B103" i="4"/>
  <c r="AP24" i="5"/>
  <c r="A180" i="5"/>
  <c r="AO63" i="5"/>
  <c r="AP18" i="5"/>
  <c r="AP20" i="5"/>
  <c r="AP15" i="5"/>
  <c r="AO69" i="5"/>
  <c r="CG16" i="4"/>
  <c r="CA16" i="4" s="1"/>
  <c r="CG18" i="4"/>
  <c r="CA18" i="4" s="1"/>
  <c r="CH18" i="4"/>
  <c r="CB18" i="4" s="1"/>
  <c r="CG20" i="4"/>
  <c r="CA20" i="4" s="1"/>
  <c r="CH20" i="4"/>
  <c r="CB20" i="4" s="1"/>
  <c r="CG22" i="4"/>
  <c r="CA22" i="4" s="1"/>
  <c r="CH22" i="4"/>
  <c r="CB22" i="4" s="1"/>
  <c r="CG45" i="4"/>
  <c r="CA45" i="4" s="1"/>
  <c r="AO45" i="4" s="1"/>
  <c r="CG51" i="4"/>
  <c r="CA51" i="4" s="1"/>
  <c r="AO51" i="4" s="1"/>
  <c r="CG53" i="4"/>
  <c r="CA53" i="4" s="1"/>
  <c r="AO53" i="4" s="1"/>
  <c r="CG55" i="4"/>
  <c r="CA55" i="4" s="1"/>
  <c r="AO55" i="4" s="1"/>
  <c r="CG57" i="4"/>
  <c r="CA57" i="4" s="1"/>
  <c r="AO57" i="4" s="1"/>
  <c r="CG59" i="4"/>
  <c r="CA59" i="4" s="1"/>
  <c r="AO59" i="4" s="1"/>
  <c r="CG61" i="4"/>
  <c r="CA61" i="4" s="1"/>
  <c r="AO61" i="4" s="1"/>
  <c r="CG63" i="4"/>
  <c r="CA63" i="4" s="1"/>
  <c r="AO63" i="4" s="1"/>
  <c r="CG65" i="4"/>
  <c r="CA65" i="4" s="1"/>
  <c r="AO65" i="4" s="1"/>
  <c r="CG67" i="4"/>
  <c r="CA67" i="4" s="1"/>
  <c r="AO67" i="4" s="1"/>
  <c r="CG69" i="4"/>
  <c r="CA69" i="4" s="1"/>
  <c r="AO69" i="4" s="1"/>
  <c r="CG71" i="4"/>
  <c r="CA71" i="4" s="1"/>
  <c r="AO71" i="4" s="1"/>
  <c r="CI15" i="4"/>
  <c r="CC15" i="4" s="1"/>
  <c r="CG15" i="4"/>
  <c r="CA15" i="4" s="1"/>
  <c r="CI18" i="4"/>
  <c r="CC18" i="4" s="1"/>
  <c r="CI20" i="4"/>
  <c r="CC20" i="4" s="1"/>
  <c r="CI22" i="4"/>
  <c r="CC22" i="4" s="1"/>
  <c r="CG14" i="4"/>
  <c r="CA14" i="4" s="1"/>
  <c r="CH14" i="4"/>
  <c r="CB14" i="4" s="1"/>
  <c r="CI17" i="4"/>
  <c r="CC17" i="4" s="1"/>
  <c r="CG17" i="4"/>
  <c r="CA17" i="4" s="1"/>
  <c r="CI19" i="4"/>
  <c r="CC19" i="4" s="1"/>
  <c r="CG19" i="4"/>
  <c r="CA19" i="4" s="1"/>
  <c r="CI21" i="4"/>
  <c r="CC21" i="4" s="1"/>
  <c r="CG21" i="4"/>
  <c r="CA21" i="4" s="1"/>
  <c r="CH50" i="4"/>
  <c r="CB50" i="4" s="1"/>
  <c r="CG50" i="4"/>
  <c r="CA50" i="4" s="1"/>
  <c r="AO50" i="4" s="1"/>
  <c r="CH52" i="4"/>
  <c r="CB52" i="4" s="1"/>
  <c r="CG52" i="4"/>
  <c r="CA52" i="4" s="1"/>
  <c r="CH54" i="4"/>
  <c r="CB54" i="4" s="1"/>
  <c r="CG54" i="4"/>
  <c r="CA54" i="4" s="1"/>
  <c r="AO54" i="4" s="1"/>
  <c r="CG60" i="4"/>
  <c r="CA60" i="4" s="1"/>
  <c r="CH62" i="4"/>
  <c r="CB62" i="4" s="1"/>
  <c r="CG62" i="4"/>
  <c r="CA62" i="4" s="1"/>
  <c r="AO62" i="4" s="1"/>
  <c r="CH64" i="4"/>
  <c r="CB64" i="4" s="1"/>
  <c r="CG64" i="4"/>
  <c r="CA64" i="4" s="1"/>
  <c r="CH66" i="4"/>
  <c r="CB66" i="4" s="1"/>
  <c r="CG66" i="4"/>
  <c r="CA66" i="4" s="1"/>
  <c r="AO66" i="4" s="1"/>
  <c r="CH70" i="4"/>
  <c r="CB70" i="4" s="1"/>
  <c r="CG70" i="4"/>
  <c r="CA70" i="4" s="1"/>
  <c r="AO70" i="4" s="1"/>
  <c r="CI13" i="4"/>
  <c r="CC13" i="4" s="1"/>
  <c r="CG13" i="4"/>
  <c r="CH15" i="4"/>
  <c r="CB15" i="4" s="1"/>
  <c r="CH17" i="4"/>
  <c r="CB17" i="4" s="1"/>
  <c r="CH19" i="4"/>
  <c r="CB19" i="4" s="1"/>
  <c r="CH21" i="4"/>
  <c r="CB21" i="4" s="1"/>
  <c r="CI24" i="4"/>
  <c r="CC24" i="4" s="1"/>
  <c r="CH24" i="4"/>
  <c r="CB24" i="4" s="1"/>
  <c r="AP24" i="4" s="1"/>
  <c r="C25" i="4"/>
  <c r="CI26" i="4"/>
  <c r="CC26" i="4" s="1"/>
  <c r="AP26" i="4" s="1"/>
  <c r="CH26" i="4"/>
  <c r="CB26" i="4" s="1"/>
  <c r="C27" i="4"/>
  <c r="B134" i="3"/>
  <c r="D130" i="3"/>
  <c r="B130" i="3" s="1"/>
  <c r="C130" i="3"/>
  <c r="D129" i="3"/>
  <c r="C129" i="3"/>
  <c r="D128" i="3"/>
  <c r="C128" i="3"/>
  <c r="B128" i="3" s="1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D123" i="3" s="1"/>
  <c r="E123" i="3"/>
  <c r="D122" i="3"/>
  <c r="C122" i="3"/>
  <c r="D121" i="3"/>
  <c r="B121" i="3" s="1"/>
  <c r="C121" i="3"/>
  <c r="D120" i="3"/>
  <c r="C120" i="3"/>
  <c r="B120" i="3" s="1"/>
  <c r="D119" i="3"/>
  <c r="C119" i="3"/>
  <c r="D118" i="3"/>
  <c r="C118" i="3"/>
  <c r="D109" i="3"/>
  <c r="C109" i="3"/>
  <c r="D104" i="3"/>
  <c r="C104" i="3"/>
  <c r="D103" i="3"/>
  <c r="C103" i="3"/>
  <c r="D98" i="3"/>
  <c r="C98" i="3"/>
  <c r="B98" i="3"/>
  <c r="E71" i="3"/>
  <c r="D71" i="3"/>
  <c r="C71" i="3" s="1"/>
  <c r="CG71" i="3" s="1"/>
  <c r="CA71" i="3" s="1"/>
  <c r="E70" i="3"/>
  <c r="D70" i="3"/>
  <c r="E69" i="3"/>
  <c r="D69" i="3"/>
  <c r="C69" i="3" s="1"/>
  <c r="CG69" i="3" s="1"/>
  <c r="CA69" i="3" s="1"/>
  <c r="E68" i="3"/>
  <c r="D68" i="3"/>
  <c r="E67" i="3"/>
  <c r="D67" i="3"/>
  <c r="C67" i="3" s="1"/>
  <c r="CG67" i="3" s="1"/>
  <c r="CA67" i="3" s="1"/>
  <c r="E66" i="3"/>
  <c r="D66" i="3"/>
  <c r="E65" i="3"/>
  <c r="D65" i="3"/>
  <c r="C65" i="3" s="1"/>
  <c r="CG65" i="3" s="1"/>
  <c r="CA65" i="3" s="1"/>
  <c r="E64" i="3"/>
  <c r="D64" i="3"/>
  <c r="E63" i="3"/>
  <c r="D63" i="3"/>
  <c r="C63" i="3" s="1"/>
  <c r="CG63" i="3" s="1"/>
  <c r="CA63" i="3" s="1"/>
  <c r="E62" i="3"/>
  <c r="D62" i="3"/>
  <c r="E61" i="3"/>
  <c r="D61" i="3"/>
  <c r="C61" i="3" s="1"/>
  <c r="CG61" i="3" s="1"/>
  <c r="CA61" i="3" s="1"/>
  <c r="E60" i="3"/>
  <c r="D60" i="3"/>
  <c r="E59" i="3"/>
  <c r="D59" i="3"/>
  <c r="C59" i="3" s="1"/>
  <c r="CG59" i="3" s="1"/>
  <c r="CA59" i="3" s="1"/>
  <c r="E58" i="3"/>
  <c r="D58" i="3"/>
  <c r="E57" i="3"/>
  <c r="D57" i="3"/>
  <c r="C57" i="3" s="1"/>
  <c r="CG57" i="3" s="1"/>
  <c r="CA57" i="3" s="1"/>
  <c r="E56" i="3"/>
  <c r="D56" i="3"/>
  <c r="E55" i="3"/>
  <c r="D55" i="3"/>
  <c r="C55" i="3" s="1"/>
  <c r="CG55" i="3" s="1"/>
  <c r="CA55" i="3" s="1"/>
  <c r="E54" i="3"/>
  <c r="D54" i="3"/>
  <c r="E53" i="3"/>
  <c r="D53" i="3"/>
  <c r="C53" i="3" s="1"/>
  <c r="CH53" i="3" s="1"/>
  <c r="CB53" i="3" s="1"/>
  <c r="E52" i="3"/>
  <c r="D52" i="3"/>
  <c r="E51" i="3"/>
  <c r="D51" i="3"/>
  <c r="C51" i="3" s="1"/>
  <c r="CH51" i="3" s="1"/>
  <c r="CB51" i="3" s="1"/>
  <c r="E50" i="3"/>
  <c r="D50" i="3"/>
  <c r="E45" i="3"/>
  <c r="D45" i="3"/>
  <c r="C45" i="3" s="1"/>
  <c r="CH45" i="3" s="1"/>
  <c r="CB45" i="3" s="1"/>
  <c r="E44" i="3"/>
  <c r="D44" i="3"/>
  <c r="E31" i="3"/>
  <c r="D31" i="3"/>
  <c r="C31" i="3" s="1"/>
  <c r="E27" i="3"/>
  <c r="D27" i="3"/>
  <c r="C27" i="3"/>
  <c r="CI27" i="3" s="1"/>
  <c r="CC27" i="3" s="1"/>
  <c r="E26" i="3"/>
  <c r="C26" i="3" s="1"/>
  <c r="CG26" i="3" s="1"/>
  <c r="CA26" i="3" s="1"/>
  <c r="D26" i="3"/>
  <c r="E25" i="3"/>
  <c r="D25" i="3"/>
  <c r="E24" i="3"/>
  <c r="D24" i="3"/>
  <c r="C24" i="3" s="1"/>
  <c r="CG24" i="3" s="1"/>
  <c r="CA24" i="3" s="1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2" i="3"/>
  <c r="D22" i="3"/>
  <c r="E21" i="3"/>
  <c r="D21" i="3"/>
  <c r="C21" i="3"/>
  <c r="CI21" i="3" s="1"/>
  <c r="CC21" i="3" s="1"/>
  <c r="E20" i="3"/>
  <c r="D20" i="3"/>
  <c r="E19" i="3"/>
  <c r="D19" i="3"/>
  <c r="C19" i="3" s="1"/>
  <c r="E18" i="3"/>
  <c r="D18" i="3"/>
  <c r="E17" i="3"/>
  <c r="C17" i="3" s="1"/>
  <c r="D17" i="3"/>
  <c r="E16" i="3"/>
  <c r="D16" i="3"/>
  <c r="E15" i="3"/>
  <c r="D15" i="3"/>
  <c r="E14" i="3"/>
  <c r="D14" i="3"/>
  <c r="E13" i="3"/>
  <c r="C13" i="3" s="1"/>
  <c r="CI13" i="3" s="1"/>
  <c r="CC13" i="3" s="1"/>
  <c r="D13" i="3"/>
  <c r="A5" i="3"/>
  <c r="A4" i="3"/>
  <c r="A3" i="3"/>
  <c r="A2" i="3"/>
  <c r="CI19" i="3" l="1"/>
  <c r="CC19" i="3" s="1"/>
  <c r="CG19" i="3"/>
  <c r="CA19" i="3" s="1"/>
  <c r="C15" i="3"/>
  <c r="CI15" i="3" s="1"/>
  <c r="CC15" i="3" s="1"/>
  <c r="B104" i="3"/>
  <c r="CG58" i="4"/>
  <c r="CA58" i="4" s="1"/>
  <c r="CH16" i="4"/>
  <c r="CB16" i="4" s="1"/>
  <c r="AP16" i="4" s="1"/>
  <c r="C25" i="3"/>
  <c r="CI25" i="3" s="1"/>
  <c r="CC25" i="3" s="1"/>
  <c r="B109" i="3"/>
  <c r="B119" i="3"/>
  <c r="A180" i="4"/>
  <c r="CI17" i="3"/>
  <c r="CC17" i="3" s="1"/>
  <c r="CH17" i="3"/>
  <c r="CB17" i="3" s="1"/>
  <c r="CG17" i="3"/>
  <c r="CA17" i="3" s="1"/>
  <c r="CH15" i="3"/>
  <c r="CB15" i="3" s="1"/>
  <c r="CH13" i="3"/>
  <c r="CB13" i="3" s="1"/>
  <c r="AP19" i="3"/>
  <c r="CH21" i="3"/>
  <c r="CB21" i="3" s="1"/>
  <c r="AO58" i="4"/>
  <c r="CH19" i="3"/>
  <c r="CB19" i="3" s="1"/>
  <c r="B103" i="3"/>
  <c r="C123" i="3"/>
  <c r="B123" i="3" s="1"/>
  <c r="CG68" i="4"/>
  <c r="CA68" i="4" s="1"/>
  <c r="CG56" i="4"/>
  <c r="CA56" i="4" s="1"/>
  <c r="CG44" i="4"/>
  <c r="CA44" i="4" s="1"/>
  <c r="AO44" i="4" s="1"/>
  <c r="CG13" i="3"/>
  <c r="CG21" i="3"/>
  <c r="CA21" i="3" s="1"/>
  <c r="D23" i="3"/>
  <c r="B122" i="3"/>
  <c r="B129" i="3"/>
  <c r="AP19" i="4"/>
  <c r="B180" i="5"/>
  <c r="AP14" i="4"/>
  <c r="AP22" i="4"/>
  <c r="AP18" i="4"/>
  <c r="CA13" i="4"/>
  <c r="AP13" i="4" s="1"/>
  <c r="AO68" i="4"/>
  <c r="AO64" i="4"/>
  <c r="AO60" i="4"/>
  <c r="AO56" i="4"/>
  <c r="AO52" i="4"/>
  <c r="AP21" i="4"/>
  <c r="AP17" i="4"/>
  <c r="AP15" i="4"/>
  <c r="CH27" i="4"/>
  <c r="CB27" i="4" s="1"/>
  <c r="CI27" i="4"/>
  <c r="CC27" i="4" s="1"/>
  <c r="CG27" i="4"/>
  <c r="CA27" i="4" s="1"/>
  <c r="CH25" i="4"/>
  <c r="CB25" i="4" s="1"/>
  <c r="CI25" i="4"/>
  <c r="CC25" i="4" s="1"/>
  <c r="CG25" i="4"/>
  <c r="CA25" i="4" s="1"/>
  <c r="AP20" i="4"/>
  <c r="E23" i="3"/>
  <c r="C23" i="3" s="1"/>
  <c r="CG45" i="3"/>
  <c r="CA45" i="3" s="1"/>
  <c r="AO45" i="3" s="1"/>
  <c r="CG51" i="3"/>
  <c r="CA51" i="3" s="1"/>
  <c r="AO51" i="3" s="1"/>
  <c r="CG53" i="3"/>
  <c r="CA53" i="3" s="1"/>
  <c r="AO53" i="3" s="1"/>
  <c r="CA13" i="3"/>
  <c r="AP13" i="3" s="1"/>
  <c r="CH24" i="3"/>
  <c r="CB24" i="3" s="1"/>
  <c r="CH26" i="3"/>
  <c r="CB26" i="3" s="1"/>
  <c r="CG27" i="3"/>
  <c r="CA27" i="3" s="1"/>
  <c r="CH55" i="3"/>
  <c r="CB55" i="3" s="1"/>
  <c r="AO55" i="3" s="1"/>
  <c r="CH57" i="3"/>
  <c r="CB57" i="3" s="1"/>
  <c r="AO57" i="3" s="1"/>
  <c r="CH59" i="3"/>
  <c r="CB59" i="3" s="1"/>
  <c r="AO59" i="3" s="1"/>
  <c r="CH61" i="3"/>
  <c r="CB61" i="3" s="1"/>
  <c r="AO61" i="3" s="1"/>
  <c r="CH63" i="3"/>
  <c r="CB63" i="3" s="1"/>
  <c r="AO63" i="3" s="1"/>
  <c r="CH65" i="3"/>
  <c r="CB65" i="3" s="1"/>
  <c r="AO65" i="3" s="1"/>
  <c r="CH67" i="3"/>
  <c r="CB67" i="3" s="1"/>
  <c r="AO67" i="3" s="1"/>
  <c r="CH69" i="3"/>
  <c r="CB69" i="3" s="1"/>
  <c r="AO69" i="3" s="1"/>
  <c r="CH71" i="3"/>
  <c r="CB71" i="3" s="1"/>
  <c r="AO71" i="3" s="1"/>
  <c r="C14" i="3"/>
  <c r="C16" i="3"/>
  <c r="C18" i="3"/>
  <c r="C20" i="3"/>
  <c r="C22" i="3"/>
  <c r="CI24" i="3"/>
  <c r="CC24" i="3" s="1"/>
  <c r="CH25" i="3"/>
  <c r="CB25" i="3" s="1"/>
  <c r="CI26" i="3"/>
  <c r="CC26" i="3" s="1"/>
  <c r="CH27" i="3"/>
  <c r="CB27" i="3" s="1"/>
  <c r="C44" i="3"/>
  <c r="C50" i="3"/>
  <c r="C52" i="3"/>
  <c r="C54" i="3"/>
  <c r="C56" i="3"/>
  <c r="C58" i="3"/>
  <c r="C60" i="3"/>
  <c r="C62" i="3"/>
  <c r="C64" i="3"/>
  <c r="C66" i="3"/>
  <c r="C68" i="3"/>
  <c r="C70" i="3"/>
  <c r="B118" i="3"/>
  <c r="AP27" i="4" l="1"/>
  <c r="AP21" i="3"/>
  <c r="CG15" i="3"/>
  <c r="CA15" i="3" s="1"/>
  <c r="AP15" i="3" s="1"/>
  <c r="CG25" i="3"/>
  <c r="CA25" i="3" s="1"/>
  <c r="AP25" i="3" s="1"/>
  <c r="AP17" i="3"/>
  <c r="AP26" i="3"/>
  <c r="AP24" i="3"/>
  <c r="AP25" i="4"/>
  <c r="B180" i="4"/>
  <c r="CG70" i="3"/>
  <c r="CA70" i="3" s="1"/>
  <c r="CH70" i="3"/>
  <c r="CB70" i="3" s="1"/>
  <c r="CG62" i="3"/>
  <c r="CA62" i="3" s="1"/>
  <c r="CH62" i="3"/>
  <c r="CB62" i="3" s="1"/>
  <c r="CG54" i="3"/>
  <c r="CA54" i="3" s="1"/>
  <c r="CH54" i="3"/>
  <c r="CB54" i="3" s="1"/>
  <c r="CH22" i="3"/>
  <c r="CB22" i="3" s="1"/>
  <c r="CI22" i="3"/>
  <c r="CC22" i="3" s="1"/>
  <c r="CG22" i="3"/>
  <c r="CA22" i="3" s="1"/>
  <c r="CH14" i="3"/>
  <c r="CB14" i="3" s="1"/>
  <c r="CG14" i="3"/>
  <c r="CI14" i="3"/>
  <c r="CC14" i="3" s="1"/>
  <c r="A180" i="3"/>
  <c r="CH68" i="3"/>
  <c r="CB68" i="3" s="1"/>
  <c r="CG68" i="3"/>
  <c r="CA68" i="3" s="1"/>
  <c r="CG60" i="3"/>
  <c r="CA60" i="3" s="1"/>
  <c r="CH60" i="3"/>
  <c r="CB60" i="3" s="1"/>
  <c r="CH52" i="3"/>
  <c r="CB52" i="3" s="1"/>
  <c r="CG52" i="3"/>
  <c r="CA52" i="3" s="1"/>
  <c r="CH20" i="3"/>
  <c r="CB20" i="3" s="1"/>
  <c r="CI20" i="3"/>
  <c r="CC20" i="3" s="1"/>
  <c r="CG20" i="3"/>
  <c r="CA20" i="3" s="1"/>
  <c r="CG66" i="3"/>
  <c r="CA66" i="3" s="1"/>
  <c r="CH66" i="3"/>
  <c r="CB66" i="3" s="1"/>
  <c r="CG58" i="3"/>
  <c r="CA58" i="3" s="1"/>
  <c r="CH58" i="3"/>
  <c r="CB58" i="3" s="1"/>
  <c r="CG50" i="3"/>
  <c r="CA50" i="3" s="1"/>
  <c r="CH50" i="3"/>
  <c r="CB50" i="3" s="1"/>
  <c r="CH18" i="3"/>
  <c r="CB18" i="3" s="1"/>
  <c r="CI18" i="3"/>
  <c r="CC18" i="3" s="1"/>
  <c r="CG18" i="3"/>
  <c r="CA18" i="3" s="1"/>
  <c r="AP27" i="3"/>
  <c r="CG64" i="3"/>
  <c r="CA64" i="3" s="1"/>
  <c r="CH64" i="3"/>
  <c r="CB64" i="3" s="1"/>
  <c r="CG56" i="3"/>
  <c r="CA56" i="3" s="1"/>
  <c r="CH56" i="3"/>
  <c r="CB56" i="3" s="1"/>
  <c r="CH44" i="3"/>
  <c r="CB44" i="3" s="1"/>
  <c r="CG44" i="3"/>
  <c r="CA44" i="3" s="1"/>
  <c r="CH16" i="3"/>
  <c r="CB16" i="3" s="1"/>
  <c r="CG16" i="3"/>
  <c r="CA16" i="3" s="1"/>
  <c r="CI16" i="3"/>
  <c r="CC16" i="3" s="1"/>
  <c r="AO56" i="3" l="1"/>
  <c r="AO50" i="3"/>
  <c r="AO66" i="3"/>
  <c r="AO52" i="3"/>
  <c r="AO68" i="3"/>
  <c r="AO62" i="3"/>
  <c r="AO64" i="3"/>
  <c r="AO58" i="3"/>
  <c r="AP22" i="3"/>
  <c r="AO54" i="3"/>
  <c r="AO70" i="3"/>
  <c r="AP16" i="3"/>
  <c r="AO60" i="3"/>
  <c r="AP18" i="3"/>
  <c r="CA14" i="3"/>
  <c r="AP14" i="3" s="1"/>
  <c r="B180" i="3"/>
  <c r="AO44" i="3"/>
  <c r="AP20" i="3"/>
  <c r="B134" i="2" l="1"/>
  <c r="D130" i="2"/>
  <c r="C130" i="2"/>
  <c r="B130" i="2" s="1"/>
  <c r="D129" i="2"/>
  <c r="C129" i="2"/>
  <c r="D128" i="2"/>
  <c r="C128" i="2"/>
  <c r="B128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C123" i="2" s="1"/>
  <c r="B123" i="2" s="1"/>
  <c r="F123" i="2"/>
  <c r="E123" i="2"/>
  <c r="D123" i="2"/>
  <c r="D122" i="2"/>
  <c r="C122" i="2"/>
  <c r="B122" i="2" s="1"/>
  <c r="D121" i="2"/>
  <c r="C121" i="2"/>
  <c r="B121" i="2" s="1"/>
  <c r="D120" i="2"/>
  <c r="C120" i="2"/>
  <c r="D119" i="2"/>
  <c r="C119" i="2"/>
  <c r="B119" i="2" s="1"/>
  <c r="D118" i="2"/>
  <c r="C118" i="2"/>
  <c r="D109" i="2"/>
  <c r="C109" i="2"/>
  <c r="B109" i="2" s="1"/>
  <c r="D104" i="2"/>
  <c r="C104" i="2"/>
  <c r="B104" i="2" s="1"/>
  <c r="D103" i="2"/>
  <c r="C103" i="2"/>
  <c r="D98" i="2"/>
  <c r="C98" i="2"/>
  <c r="B98" i="2"/>
  <c r="E71" i="2"/>
  <c r="C71" i="2" s="1"/>
  <c r="D71" i="2"/>
  <c r="E70" i="2"/>
  <c r="D70" i="2"/>
  <c r="C70" i="2" s="1"/>
  <c r="E69" i="2"/>
  <c r="D69" i="2"/>
  <c r="C69" i="2"/>
  <c r="E68" i="2"/>
  <c r="D68" i="2"/>
  <c r="C68" i="2" s="1"/>
  <c r="E67" i="2"/>
  <c r="D67" i="2"/>
  <c r="E66" i="2"/>
  <c r="D66" i="2"/>
  <c r="E65" i="2"/>
  <c r="D65" i="2"/>
  <c r="C65" i="2" s="1"/>
  <c r="E64" i="2"/>
  <c r="D64" i="2"/>
  <c r="E63" i="2"/>
  <c r="D63" i="2"/>
  <c r="C63" i="2" s="1"/>
  <c r="E62" i="2"/>
  <c r="D62" i="2"/>
  <c r="C62" i="2"/>
  <c r="E61" i="2"/>
  <c r="D61" i="2"/>
  <c r="E60" i="2"/>
  <c r="D60" i="2"/>
  <c r="C60" i="2" s="1"/>
  <c r="E59" i="2"/>
  <c r="C59" i="2" s="1"/>
  <c r="D59" i="2"/>
  <c r="E58" i="2"/>
  <c r="D58" i="2"/>
  <c r="C58" i="2" s="1"/>
  <c r="E57" i="2"/>
  <c r="D57" i="2"/>
  <c r="E56" i="2"/>
  <c r="D56" i="2"/>
  <c r="E55" i="2"/>
  <c r="D55" i="2"/>
  <c r="C55" i="2"/>
  <c r="E54" i="2"/>
  <c r="D54" i="2"/>
  <c r="C54" i="2" s="1"/>
  <c r="E53" i="2"/>
  <c r="D53" i="2"/>
  <c r="E52" i="2"/>
  <c r="D52" i="2"/>
  <c r="E51" i="2"/>
  <c r="D51" i="2"/>
  <c r="E50" i="2"/>
  <c r="D50" i="2"/>
  <c r="E45" i="2"/>
  <c r="D45" i="2"/>
  <c r="C45" i="2" s="1"/>
  <c r="E44" i="2"/>
  <c r="D44" i="2"/>
  <c r="E31" i="2"/>
  <c r="D31" i="2"/>
  <c r="C31" i="2" s="1"/>
  <c r="E27" i="2"/>
  <c r="D27" i="2"/>
  <c r="CG26" i="2"/>
  <c r="CA26" i="2" s="1"/>
  <c r="E26" i="2"/>
  <c r="D26" i="2"/>
  <c r="C26" i="2"/>
  <c r="CI26" i="2" s="1"/>
  <c r="CC26" i="2" s="1"/>
  <c r="E25" i="2"/>
  <c r="D25" i="2"/>
  <c r="E24" i="2"/>
  <c r="D24" i="2"/>
  <c r="C24" i="2" s="1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A5" i="2"/>
  <c r="A4" i="2"/>
  <c r="A3" i="2"/>
  <c r="A2" i="2"/>
  <c r="C51" i="2" l="1"/>
  <c r="C67" i="2"/>
  <c r="C50" i="2"/>
  <c r="C52" i="2"/>
  <c r="CH52" i="2" s="1"/>
  <c r="CB52" i="2" s="1"/>
  <c r="C57" i="2"/>
  <c r="C66" i="2"/>
  <c r="B118" i="2"/>
  <c r="B103" i="2"/>
  <c r="CI24" i="2"/>
  <c r="CC24" i="2" s="1"/>
  <c r="CH24" i="2"/>
  <c r="CB24" i="2" s="1"/>
  <c r="CG24" i="2"/>
  <c r="CA24" i="2" s="1"/>
  <c r="AP24" i="2" s="1"/>
  <c r="CH26" i="2"/>
  <c r="CB26" i="2" s="1"/>
  <c r="AP26" i="2" s="1"/>
  <c r="C13" i="2"/>
  <c r="C15" i="2"/>
  <c r="C17" i="2"/>
  <c r="CH17" i="2" s="1"/>
  <c r="CB17" i="2" s="1"/>
  <c r="C19" i="2"/>
  <c r="CH19" i="2" s="1"/>
  <c r="CB19" i="2" s="1"/>
  <c r="C21" i="2"/>
  <c r="D23" i="2"/>
  <c r="C23" i="2" s="1"/>
  <c r="C14" i="2"/>
  <c r="CH14" i="2" s="1"/>
  <c r="CB14" i="2" s="1"/>
  <c r="C16" i="2"/>
  <c r="CH16" i="2" s="1"/>
  <c r="CB16" i="2" s="1"/>
  <c r="C18" i="2"/>
  <c r="C20" i="2"/>
  <c r="CG20" i="2" s="1"/>
  <c r="CA20" i="2" s="1"/>
  <c r="C22" i="2"/>
  <c r="CG22" i="2" s="1"/>
  <c r="CA22" i="2" s="1"/>
  <c r="C44" i="2"/>
  <c r="CG44" i="2" s="1"/>
  <c r="CA44" i="2" s="1"/>
  <c r="C53" i="2"/>
  <c r="C56" i="2"/>
  <c r="CG56" i="2" s="1"/>
  <c r="CA56" i="2" s="1"/>
  <c r="C61" i="2"/>
  <c r="CH61" i="2" s="1"/>
  <c r="CB61" i="2" s="1"/>
  <c r="C64" i="2"/>
  <c r="CH64" i="2" s="1"/>
  <c r="CB64" i="2" s="1"/>
  <c r="B129" i="2"/>
  <c r="CH60" i="2"/>
  <c r="CB60" i="2" s="1"/>
  <c r="CG60" i="2"/>
  <c r="CA60" i="2" s="1"/>
  <c r="CI16" i="2"/>
  <c r="CC16" i="2" s="1"/>
  <c r="CH20" i="2"/>
  <c r="CB20" i="2" s="1"/>
  <c r="CH45" i="2"/>
  <c r="CB45" i="2" s="1"/>
  <c r="CG45" i="2"/>
  <c r="CA45" i="2" s="1"/>
  <c r="CH57" i="2"/>
  <c r="CB57" i="2" s="1"/>
  <c r="CG57" i="2"/>
  <c r="CA57" i="2" s="1"/>
  <c r="CH65" i="2"/>
  <c r="CB65" i="2" s="1"/>
  <c r="CG65" i="2"/>
  <c r="CA65" i="2" s="1"/>
  <c r="CG18" i="2"/>
  <c r="CA18" i="2" s="1"/>
  <c r="CI18" i="2"/>
  <c r="CC18" i="2" s="1"/>
  <c r="CH18" i="2"/>
  <c r="CB18" i="2" s="1"/>
  <c r="CH44" i="2"/>
  <c r="CB44" i="2" s="1"/>
  <c r="CH53" i="2"/>
  <c r="CB53" i="2" s="1"/>
  <c r="CG53" i="2"/>
  <c r="CA53" i="2" s="1"/>
  <c r="CH56" i="2"/>
  <c r="CB56" i="2" s="1"/>
  <c r="CH50" i="2"/>
  <c r="CB50" i="2" s="1"/>
  <c r="CG50" i="2"/>
  <c r="CA50" i="2" s="1"/>
  <c r="CH58" i="2"/>
  <c r="CB58" i="2" s="1"/>
  <c r="CG58" i="2"/>
  <c r="CA58" i="2" s="1"/>
  <c r="CH62" i="2"/>
  <c r="CB62" i="2" s="1"/>
  <c r="CG62" i="2"/>
  <c r="CA62" i="2" s="1"/>
  <c r="CI13" i="2"/>
  <c r="CC13" i="2" s="1"/>
  <c r="CH13" i="2"/>
  <c r="CB13" i="2" s="1"/>
  <c r="CI15" i="2"/>
  <c r="CC15" i="2" s="1"/>
  <c r="CH15" i="2"/>
  <c r="CB15" i="2" s="1"/>
  <c r="CI21" i="2"/>
  <c r="CC21" i="2" s="1"/>
  <c r="CH21" i="2"/>
  <c r="CB21" i="2" s="1"/>
  <c r="B120" i="2"/>
  <c r="CH54" i="2"/>
  <c r="CB54" i="2" s="1"/>
  <c r="CG54" i="2"/>
  <c r="CA54" i="2" s="1"/>
  <c r="AO54" i="2" s="1"/>
  <c r="CH66" i="2"/>
  <c r="CB66" i="2" s="1"/>
  <c r="CG66" i="2"/>
  <c r="CA66" i="2" s="1"/>
  <c r="CH67" i="2"/>
  <c r="CB67" i="2" s="1"/>
  <c r="CG67" i="2"/>
  <c r="CA67" i="2" s="1"/>
  <c r="AO67" i="2" s="1"/>
  <c r="CH68" i="2"/>
  <c r="CB68" i="2" s="1"/>
  <c r="CG68" i="2"/>
  <c r="CA68" i="2" s="1"/>
  <c r="CH69" i="2"/>
  <c r="CB69" i="2" s="1"/>
  <c r="CG69" i="2"/>
  <c r="CA69" i="2" s="1"/>
  <c r="AO69" i="2" s="1"/>
  <c r="CH70" i="2"/>
  <c r="CB70" i="2" s="1"/>
  <c r="CG70" i="2"/>
  <c r="CA70" i="2" s="1"/>
  <c r="CH71" i="2"/>
  <c r="CB71" i="2" s="1"/>
  <c r="CG71" i="2"/>
  <c r="CA71" i="2" s="1"/>
  <c r="AO71" i="2" s="1"/>
  <c r="CH51" i="2"/>
  <c r="CB51" i="2" s="1"/>
  <c r="CG51" i="2"/>
  <c r="CA51" i="2" s="1"/>
  <c r="CH55" i="2"/>
  <c r="CB55" i="2" s="1"/>
  <c r="CG55" i="2"/>
  <c r="CA55" i="2" s="1"/>
  <c r="AO55" i="2" s="1"/>
  <c r="CH59" i="2"/>
  <c r="CB59" i="2" s="1"/>
  <c r="CG59" i="2"/>
  <c r="CA59" i="2" s="1"/>
  <c r="CH63" i="2"/>
  <c r="CB63" i="2" s="1"/>
  <c r="CG63" i="2"/>
  <c r="CA63" i="2" s="1"/>
  <c r="AO63" i="2" s="1"/>
  <c r="CG13" i="2"/>
  <c r="CG15" i="2"/>
  <c r="CA15" i="2" s="1"/>
  <c r="CG21" i="2"/>
  <c r="CA21" i="2" s="1"/>
  <c r="C25" i="2"/>
  <c r="C27" i="2"/>
  <c r="CG16" i="2" l="1"/>
  <c r="CA16" i="2" s="1"/>
  <c r="CG52" i="2"/>
  <c r="CA52" i="2" s="1"/>
  <c r="AO52" i="2" s="1"/>
  <c r="CG19" i="2"/>
  <c r="CA19" i="2" s="1"/>
  <c r="CG64" i="2"/>
  <c r="CA64" i="2" s="1"/>
  <c r="CI14" i="2"/>
  <c r="CC14" i="2" s="1"/>
  <c r="AO56" i="2"/>
  <c r="CG17" i="2"/>
  <c r="CA17" i="2" s="1"/>
  <c r="CI17" i="2"/>
  <c r="CC17" i="2" s="1"/>
  <c r="AP17" i="2" s="1"/>
  <c r="CG61" i="2"/>
  <c r="CA61" i="2" s="1"/>
  <c r="CH22" i="2"/>
  <c r="CB22" i="2" s="1"/>
  <c r="CG14" i="2"/>
  <c r="CA14" i="2" s="1"/>
  <c r="CI19" i="2"/>
  <c r="CC19" i="2" s="1"/>
  <c r="AP19" i="2" s="1"/>
  <c r="CI22" i="2"/>
  <c r="CC22" i="2" s="1"/>
  <c r="CI20" i="2"/>
  <c r="CC20" i="2" s="1"/>
  <c r="AP20" i="2" s="1"/>
  <c r="AO58" i="2"/>
  <c r="AO64" i="2"/>
  <c r="AO44" i="2"/>
  <c r="AO65" i="2"/>
  <c r="AO45" i="2"/>
  <c r="CH27" i="2"/>
  <c r="CB27" i="2" s="1"/>
  <c r="CG27" i="2"/>
  <c r="CA27" i="2" s="1"/>
  <c r="CI27" i="2"/>
  <c r="CC27" i="2" s="1"/>
  <c r="AP21" i="2"/>
  <c r="CA13" i="2"/>
  <c r="AP13" i="2" s="1"/>
  <c r="A180" i="2"/>
  <c r="AP18" i="2"/>
  <c r="AP16" i="2"/>
  <c r="AO60" i="2"/>
  <c r="CH25" i="2"/>
  <c r="CB25" i="2" s="1"/>
  <c r="CG25" i="2"/>
  <c r="CA25" i="2" s="1"/>
  <c r="CI25" i="2"/>
  <c r="CC25" i="2" s="1"/>
  <c r="AP15" i="2"/>
  <c r="AO59" i="2"/>
  <c r="AO51" i="2"/>
  <c r="AO70" i="2"/>
  <c r="AO68" i="2"/>
  <c r="AO66" i="2"/>
  <c r="AO62" i="2"/>
  <c r="AO50" i="2"/>
  <c r="AO61" i="2"/>
  <c r="AO53" i="2"/>
  <c r="AO57" i="2"/>
  <c r="AP14" i="2"/>
  <c r="AP22" i="2" l="1"/>
  <c r="AP27" i="2"/>
  <c r="AP25" i="2"/>
  <c r="B180" i="2"/>
  <c r="B134" i="1" l="1"/>
  <c r="D130" i="1"/>
  <c r="C130" i="1"/>
  <c r="B130" i="1"/>
  <c r="D129" i="1"/>
  <c r="C129" i="1"/>
  <c r="D128" i="1"/>
  <c r="C128" i="1"/>
  <c r="B128" i="1" s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D122" i="1"/>
  <c r="C122" i="1"/>
  <c r="D121" i="1"/>
  <c r="C121" i="1"/>
  <c r="B121" i="1"/>
  <c r="D120" i="1"/>
  <c r="C120" i="1"/>
  <c r="B120" i="1"/>
  <c r="D119" i="1"/>
  <c r="C119" i="1"/>
  <c r="D118" i="1"/>
  <c r="C118" i="1"/>
  <c r="B118" i="1" s="1"/>
  <c r="D109" i="1"/>
  <c r="C109" i="1"/>
  <c r="D104" i="1"/>
  <c r="C104" i="1"/>
  <c r="B104" i="1" s="1"/>
  <c r="D103" i="1"/>
  <c r="C103" i="1"/>
  <c r="D98" i="1"/>
  <c r="C98" i="1"/>
  <c r="B98" i="1"/>
  <c r="E71" i="1"/>
  <c r="D71" i="1"/>
  <c r="E70" i="1"/>
  <c r="D70" i="1"/>
  <c r="C70" i="1" s="1"/>
  <c r="E69" i="1"/>
  <c r="D69" i="1"/>
  <c r="E68" i="1"/>
  <c r="D68" i="1"/>
  <c r="C68" i="1" s="1"/>
  <c r="E67" i="1"/>
  <c r="D67" i="1"/>
  <c r="E66" i="1"/>
  <c r="D66" i="1"/>
  <c r="C66" i="1" s="1"/>
  <c r="CH66" i="1" s="1"/>
  <c r="CB66" i="1" s="1"/>
  <c r="E65" i="1"/>
  <c r="D65" i="1"/>
  <c r="E64" i="1"/>
  <c r="D64" i="1"/>
  <c r="E63" i="1"/>
  <c r="D63" i="1"/>
  <c r="E62" i="1"/>
  <c r="D62" i="1"/>
  <c r="E61" i="1"/>
  <c r="D61" i="1"/>
  <c r="C61" i="1" s="1"/>
  <c r="CH61" i="1" s="1"/>
  <c r="CB61" i="1" s="1"/>
  <c r="E60" i="1"/>
  <c r="D60" i="1"/>
  <c r="E59" i="1"/>
  <c r="D59" i="1"/>
  <c r="E58" i="1"/>
  <c r="D58" i="1"/>
  <c r="E57" i="1"/>
  <c r="D57" i="1"/>
  <c r="C57" i="1" s="1"/>
  <c r="CH57" i="1" s="1"/>
  <c r="CB57" i="1" s="1"/>
  <c r="E56" i="1"/>
  <c r="D56" i="1"/>
  <c r="C56" i="1" s="1"/>
  <c r="CH56" i="1" s="1"/>
  <c r="CB56" i="1" s="1"/>
  <c r="E55" i="1"/>
  <c r="D55" i="1"/>
  <c r="E54" i="1"/>
  <c r="D54" i="1"/>
  <c r="C54" i="1" s="1"/>
  <c r="CH54" i="1" s="1"/>
  <c r="CB54" i="1" s="1"/>
  <c r="E53" i="1"/>
  <c r="D53" i="1"/>
  <c r="E52" i="1"/>
  <c r="D52" i="1"/>
  <c r="C52" i="1" s="1"/>
  <c r="CH52" i="1" s="1"/>
  <c r="CB52" i="1" s="1"/>
  <c r="E51" i="1"/>
  <c r="D51" i="1"/>
  <c r="E50" i="1"/>
  <c r="D50" i="1"/>
  <c r="C50" i="1" s="1"/>
  <c r="CH50" i="1" s="1"/>
  <c r="CB50" i="1" s="1"/>
  <c r="E45" i="1"/>
  <c r="D45" i="1"/>
  <c r="E44" i="1"/>
  <c r="D44" i="1"/>
  <c r="E31" i="1"/>
  <c r="D31" i="1"/>
  <c r="C31" i="1" s="1"/>
  <c r="E27" i="1"/>
  <c r="D27" i="1"/>
  <c r="E26" i="1"/>
  <c r="D26" i="1"/>
  <c r="C26" i="1"/>
  <c r="CG26" i="1" s="1"/>
  <c r="CA26" i="1" s="1"/>
  <c r="E25" i="1"/>
  <c r="D25" i="1"/>
  <c r="E24" i="1"/>
  <c r="D24" i="1"/>
  <c r="C24" i="1" s="1"/>
  <c r="CG24" i="1" s="1"/>
  <c r="CA24" i="1" s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C22" i="1" s="1"/>
  <c r="E21" i="1"/>
  <c r="D21" i="1"/>
  <c r="E20" i="1"/>
  <c r="D20" i="1"/>
  <c r="C20" i="1" s="1"/>
  <c r="E19" i="1"/>
  <c r="C19" i="1" s="1"/>
  <c r="CI19" i="1" s="1"/>
  <c r="CC19" i="1" s="1"/>
  <c r="D19" i="1"/>
  <c r="E18" i="1"/>
  <c r="D18" i="1"/>
  <c r="C18" i="1" s="1"/>
  <c r="E17" i="1"/>
  <c r="D17" i="1"/>
  <c r="E16" i="1"/>
  <c r="D16" i="1"/>
  <c r="E15" i="1"/>
  <c r="D15" i="1"/>
  <c r="C15" i="1"/>
  <c r="CI15" i="1" s="1"/>
  <c r="CC15" i="1" s="1"/>
  <c r="E14" i="1"/>
  <c r="D14" i="1"/>
  <c r="E13" i="1"/>
  <c r="D13" i="1"/>
  <c r="C13" i="1" s="1"/>
  <c r="CI13" i="1" s="1"/>
  <c r="CC13" i="1" s="1"/>
  <c r="A5" i="1"/>
  <c r="A4" i="1"/>
  <c r="A3" i="1"/>
  <c r="A2" i="1"/>
  <c r="C17" i="1" l="1"/>
  <c r="CI17" i="1" s="1"/>
  <c r="CC17" i="1" s="1"/>
  <c r="C21" i="1"/>
  <c r="CI21" i="1" s="1"/>
  <c r="CC21" i="1" s="1"/>
  <c r="D23" i="1"/>
  <c r="C25" i="1"/>
  <c r="C45" i="1"/>
  <c r="CH45" i="1" s="1"/>
  <c r="CB45" i="1" s="1"/>
  <c r="CG52" i="1"/>
  <c r="CA52" i="1" s="1"/>
  <c r="C58" i="1"/>
  <c r="CH58" i="1" s="1"/>
  <c r="CB58" i="1" s="1"/>
  <c r="C60" i="1"/>
  <c r="C65" i="1"/>
  <c r="CH65" i="1" s="1"/>
  <c r="CB65" i="1" s="1"/>
  <c r="C69" i="1"/>
  <c r="C71" i="1"/>
  <c r="CG71" i="1" s="1"/>
  <c r="CA71" i="1" s="1"/>
  <c r="B129" i="1"/>
  <c r="C14" i="1"/>
  <c r="C27" i="1"/>
  <c r="CG27" i="1" s="1"/>
  <c r="CA27" i="1" s="1"/>
  <c r="C44" i="1"/>
  <c r="C53" i="1"/>
  <c r="CH53" i="1" s="1"/>
  <c r="CB53" i="1" s="1"/>
  <c r="CG56" i="1"/>
  <c r="CA56" i="1" s="1"/>
  <c r="C62" i="1"/>
  <c r="CH62" i="1" s="1"/>
  <c r="CB62" i="1" s="1"/>
  <c r="C64" i="1"/>
  <c r="B103" i="1"/>
  <c r="B109" i="1"/>
  <c r="E23" i="1"/>
  <c r="CG50" i="1"/>
  <c r="CA50" i="1" s="1"/>
  <c r="AO50" i="1" s="1"/>
  <c r="CG54" i="1"/>
  <c r="CA54" i="1" s="1"/>
  <c r="CG62" i="1"/>
  <c r="CA62" i="1" s="1"/>
  <c r="AO62" i="1" s="1"/>
  <c r="CG66" i="1"/>
  <c r="CA66" i="1" s="1"/>
  <c r="AO66" i="1" s="1"/>
  <c r="C123" i="1"/>
  <c r="CI26" i="1"/>
  <c r="CC26" i="1" s="1"/>
  <c r="CI24" i="1"/>
  <c r="CC24" i="1" s="1"/>
  <c r="C16" i="1"/>
  <c r="CI16" i="1" s="1"/>
  <c r="CC16" i="1" s="1"/>
  <c r="CG45" i="1"/>
  <c r="CA45" i="1" s="1"/>
  <c r="C51" i="1"/>
  <c r="CG53" i="1"/>
  <c r="CA53" i="1" s="1"/>
  <c r="C55" i="1"/>
  <c r="CG57" i="1"/>
  <c r="CA57" i="1" s="1"/>
  <c r="C59" i="1"/>
  <c r="CG61" i="1"/>
  <c r="CA61" i="1" s="1"/>
  <c r="AO61" i="1" s="1"/>
  <c r="C63" i="1"/>
  <c r="CG65" i="1"/>
  <c r="CA65" i="1" s="1"/>
  <c r="C67" i="1"/>
  <c r="B119" i="1"/>
  <c r="B122" i="1"/>
  <c r="CG14" i="1"/>
  <c r="CA14" i="1" s="1"/>
  <c r="CH14" i="1"/>
  <c r="CB14" i="1" s="1"/>
  <c r="CI14" i="1"/>
  <c r="CC14" i="1" s="1"/>
  <c r="CG18" i="1"/>
  <c r="CA18" i="1" s="1"/>
  <c r="CH18" i="1"/>
  <c r="CB18" i="1" s="1"/>
  <c r="CI18" i="1"/>
  <c r="CC18" i="1" s="1"/>
  <c r="CG22" i="1"/>
  <c r="CA22" i="1" s="1"/>
  <c r="CH22" i="1"/>
  <c r="CB22" i="1" s="1"/>
  <c r="CI22" i="1"/>
  <c r="CC22" i="1" s="1"/>
  <c r="AO45" i="1"/>
  <c r="AO52" i="1"/>
  <c r="AO54" i="1"/>
  <c r="AO57" i="1"/>
  <c r="AO65" i="1"/>
  <c r="CH25" i="1"/>
  <c r="CB25" i="1" s="1"/>
  <c r="CI25" i="1"/>
  <c r="CC25" i="1" s="1"/>
  <c r="CG25" i="1"/>
  <c r="CA25" i="1" s="1"/>
  <c r="AP25" i="1" s="1"/>
  <c r="CH27" i="1"/>
  <c r="CB27" i="1" s="1"/>
  <c r="CG13" i="1"/>
  <c r="CG15" i="1"/>
  <c r="CA15" i="1" s="1"/>
  <c r="CG17" i="1"/>
  <c r="CA17" i="1" s="1"/>
  <c r="CG19" i="1"/>
  <c r="CA19" i="1" s="1"/>
  <c r="AP19" i="1" s="1"/>
  <c r="CG21" i="1"/>
  <c r="CA21" i="1" s="1"/>
  <c r="CH71" i="1"/>
  <c r="CB71" i="1" s="1"/>
  <c r="CH13" i="1"/>
  <c r="CB13" i="1" s="1"/>
  <c r="CH15" i="1"/>
  <c r="CB15" i="1" s="1"/>
  <c r="CH17" i="1"/>
  <c r="CB17" i="1" s="1"/>
  <c r="CH19" i="1"/>
  <c r="CB19" i="1" s="1"/>
  <c r="CH24" i="1"/>
  <c r="CB24" i="1" s="1"/>
  <c r="AP24" i="1" s="1"/>
  <c r="CH26" i="1"/>
  <c r="CB26" i="1" s="1"/>
  <c r="AP26" i="1" s="1"/>
  <c r="CH70" i="1"/>
  <c r="CB70" i="1" s="1"/>
  <c r="CG70" i="1"/>
  <c r="CA70" i="1" s="1"/>
  <c r="AO70" i="1" s="1"/>
  <c r="CH69" i="1"/>
  <c r="CB69" i="1" s="1"/>
  <c r="CG69" i="1"/>
  <c r="CA69" i="1" s="1"/>
  <c r="CH68" i="1"/>
  <c r="CB68" i="1" s="1"/>
  <c r="CG68" i="1"/>
  <c r="CA68" i="1" s="1"/>
  <c r="B123" i="1"/>
  <c r="CG20" i="1"/>
  <c r="CA20" i="1" s="1"/>
  <c r="CH20" i="1"/>
  <c r="CB20" i="1" s="1"/>
  <c r="CI20" i="1"/>
  <c r="CC20" i="1" s="1"/>
  <c r="AO53" i="1"/>
  <c r="AO56" i="1"/>
  <c r="CI27" i="1" l="1"/>
  <c r="CC27" i="1" s="1"/>
  <c r="CH60" i="1"/>
  <c r="CB60" i="1" s="1"/>
  <c r="CG60" i="1"/>
  <c r="CA60" i="1" s="1"/>
  <c r="AO60" i="1" s="1"/>
  <c r="CH64" i="1"/>
  <c r="CB64" i="1" s="1"/>
  <c r="CG64" i="1"/>
  <c r="CA64" i="1" s="1"/>
  <c r="CH44" i="1"/>
  <c r="CB44" i="1" s="1"/>
  <c r="CG44" i="1"/>
  <c r="CA44" i="1" s="1"/>
  <c r="AO44" i="1" s="1"/>
  <c r="C23" i="1"/>
  <c r="CH21" i="1"/>
  <c r="CB21" i="1" s="1"/>
  <c r="CG58" i="1"/>
  <c r="CA58" i="1" s="1"/>
  <c r="AO58" i="1" s="1"/>
  <c r="CH63" i="1"/>
  <c r="CB63" i="1" s="1"/>
  <c r="CG63" i="1"/>
  <c r="CA63" i="1" s="1"/>
  <c r="CH55" i="1"/>
  <c r="CB55" i="1" s="1"/>
  <c r="CG55" i="1"/>
  <c r="CA55" i="1" s="1"/>
  <c r="AO55" i="1" s="1"/>
  <c r="AP22" i="1"/>
  <c r="A180" i="1"/>
  <c r="CH16" i="1"/>
  <c r="CB16" i="1" s="1"/>
  <c r="AP27" i="1"/>
  <c r="CH67" i="1"/>
  <c r="CB67" i="1" s="1"/>
  <c r="CG67" i="1"/>
  <c r="CA67" i="1" s="1"/>
  <c r="CH59" i="1"/>
  <c r="CB59" i="1" s="1"/>
  <c r="CG59" i="1"/>
  <c r="CA59" i="1" s="1"/>
  <c r="AO59" i="1" s="1"/>
  <c r="CH51" i="1"/>
  <c r="CB51" i="1" s="1"/>
  <c r="CG51" i="1"/>
  <c r="CA51" i="1" s="1"/>
  <c r="CG16" i="1"/>
  <c r="CA16" i="1" s="1"/>
  <c r="AO69" i="1"/>
  <c r="AO71" i="1"/>
  <c r="AP17" i="1"/>
  <c r="AP20" i="1"/>
  <c r="AO68" i="1"/>
  <c r="AP21" i="1"/>
  <c r="CA13" i="1"/>
  <c r="AP13" i="1" s="1"/>
  <c r="AP18" i="1"/>
  <c r="AP16" i="1"/>
  <c r="AP15" i="1"/>
  <c r="AP14" i="1"/>
  <c r="B180" i="1" l="1"/>
  <c r="AO51" i="1"/>
  <c r="AO67" i="1"/>
  <c r="AO63" i="1"/>
  <c r="AO64" i="1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C39" i="13"/>
  <c r="C38" i="13"/>
  <c r="C37" i="13"/>
  <c r="C36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B31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B134" i="13" l="1"/>
  <c r="D130" i="13"/>
  <c r="C130" i="13"/>
  <c r="D129" i="13"/>
  <c r="C129" i="13"/>
  <c r="D128" i="13"/>
  <c r="C128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2" i="13"/>
  <c r="C122" i="13"/>
  <c r="D121" i="13"/>
  <c r="C121" i="13"/>
  <c r="D120" i="13"/>
  <c r="C120" i="13"/>
  <c r="D119" i="13"/>
  <c r="C119" i="13"/>
  <c r="D118" i="13"/>
  <c r="C118" i="13"/>
  <c r="B118" i="13" s="1"/>
  <c r="D109" i="13"/>
  <c r="C109" i="13"/>
  <c r="B109" i="13" s="1"/>
  <c r="D104" i="13"/>
  <c r="C104" i="13"/>
  <c r="D103" i="13"/>
  <c r="C103" i="13"/>
  <c r="B103" i="13" s="1"/>
  <c r="D98" i="13"/>
  <c r="C98" i="13"/>
  <c r="B98" i="13"/>
  <c r="E71" i="13"/>
  <c r="D71" i="13"/>
  <c r="E70" i="13"/>
  <c r="D70" i="13"/>
  <c r="C70" i="13"/>
  <c r="CH70" i="13" s="1"/>
  <c r="CB70" i="13" s="1"/>
  <c r="E69" i="13"/>
  <c r="C69" i="13" s="1"/>
  <c r="CH69" i="13" s="1"/>
  <c r="CB69" i="13" s="1"/>
  <c r="D69" i="13"/>
  <c r="E68" i="13"/>
  <c r="D68" i="13"/>
  <c r="E67" i="13"/>
  <c r="D67" i="13"/>
  <c r="E66" i="13"/>
  <c r="D66" i="13"/>
  <c r="C66" i="13" s="1"/>
  <c r="CH66" i="13" s="1"/>
  <c r="CB66" i="13" s="1"/>
  <c r="E65" i="13"/>
  <c r="D65" i="13"/>
  <c r="C65" i="13" s="1"/>
  <c r="CH65" i="13" s="1"/>
  <c r="CB65" i="13" s="1"/>
  <c r="E64" i="13"/>
  <c r="D64" i="13"/>
  <c r="E63" i="13"/>
  <c r="D63" i="13"/>
  <c r="E62" i="13"/>
  <c r="D62" i="13"/>
  <c r="C62" i="13" s="1"/>
  <c r="CH62" i="13" s="1"/>
  <c r="CB62" i="13" s="1"/>
  <c r="E61" i="13"/>
  <c r="D61" i="13"/>
  <c r="E60" i="13"/>
  <c r="D60" i="13"/>
  <c r="E59" i="13"/>
  <c r="D59" i="13"/>
  <c r="E58" i="13"/>
  <c r="D58" i="13"/>
  <c r="E57" i="13"/>
  <c r="D57" i="13"/>
  <c r="C57" i="13"/>
  <c r="CH57" i="13" s="1"/>
  <c r="CB57" i="13" s="1"/>
  <c r="E56" i="13"/>
  <c r="D56" i="13"/>
  <c r="E55" i="13"/>
  <c r="D55" i="13"/>
  <c r="E54" i="13"/>
  <c r="D54" i="13"/>
  <c r="C54" i="13"/>
  <c r="CH54" i="13" s="1"/>
  <c r="CB54" i="13" s="1"/>
  <c r="E53" i="13"/>
  <c r="C53" i="13" s="1"/>
  <c r="CH53" i="13" s="1"/>
  <c r="CB53" i="13" s="1"/>
  <c r="D53" i="13"/>
  <c r="E52" i="13"/>
  <c r="D52" i="13"/>
  <c r="E51" i="13"/>
  <c r="D51" i="13"/>
  <c r="E50" i="13"/>
  <c r="D50" i="13"/>
  <c r="C50" i="13" s="1"/>
  <c r="CH50" i="13" s="1"/>
  <c r="CB50" i="13" s="1"/>
  <c r="E45" i="13"/>
  <c r="D45" i="13"/>
  <c r="C45" i="13" s="1"/>
  <c r="CH45" i="13" s="1"/>
  <c r="CB45" i="13" s="1"/>
  <c r="E44" i="13"/>
  <c r="D44" i="13"/>
  <c r="E31" i="13"/>
  <c r="D31" i="13"/>
  <c r="E27" i="13"/>
  <c r="D27" i="13"/>
  <c r="E26" i="13"/>
  <c r="D26" i="13"/>
  <c r="E25" i="13"/>
  <c r="D25" i="13"/>
  <c r="E24" i="13"/>
  <c r="D24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A5" i="13"/>
  <c r="A4" i="13"/>
  <c r="A3" i="13"/>
  <c r="A2" i="13"/>
  <c r="C13" i="13" l="1"/>
  <c r="CI13" i="13" s="1"/>
  <c r="CC13" i="13" s="1"/>
  <c r="C61" i="13"/>
  <c r="CH61" i="13" s="1"/>
  <c r="CB61" i="13" s="1"/>
  <c r="C123" i="13"/>
  <c r="B123" i="13" s="1"/>
  <c r="B129" i="13"/>
  <c r="C58" i="13"/>
  <c r="CH58" i="13" s="1"/>
  <c r="CB58" i="13" s="1"/>
  <c r="B104" i="13"/>
  <c r="D123" i="13"/>
  <c r="C52" i="13"/>
  <c r="CH52" i="13" s="1"/>
  <c r="CB52" i="13" s="1"/>
  <c r="B120" i="13"/>
  <c r="B122" i="13"/>
  <c r="C44" i="13"/>
  <c r="CG44" i="13" s="1"/>
  <c r="CA44" i="13" s="1"/>
  <c r="C51" i="13"/>
  <c r="CH51" i="13" s="1"/>
  <c r="CB51" i="13" s="1"/>
  <c r="C56" i="13"/>
  <c r="CH56" i="13" s="1"/>
  <c r="CB56" i="13" s="1"/>
  <c r="C59" i="13"/>
  <c r="C64" i="13"/>
  <c r="CG64" i="13" s="1"/>
  <c r="CA64" i="13" s="1"/>
  <c r="C67" i="13"/>
  <c r="CH67" i="13" s="1"/>
  <c r="CB67" i="13" s="1"/>
  <c r="B119" i="13"/>
  <c r="B121" i="13"/>
  <c r="B128" i="13"/>
  <c r="B130" i="13"/>
  <c r="C55" i="13"/>
  <c r="CG55" i="13" s="1"/>
  <c r="CA55" i="13" s="1"/>
  <c r="C60" i="13"/>
  <c r="C63" i="13"/>
  <c r="CH63" i="13" s="1"/>
  <c r="CB63" i="13" s="1"/>
  <c r="C68" i="13"/>
  <c r="CH68" i="13" s="1"/>
  <c r="CB68" i="13" s="1"/>
  <c r="C71" i="13"/>
  <c r="CG71" i="13" s="1"/>
  <c r="CA71" i="13" s="1"/>
  <c r="C17" i="13"/>
  <c r="CI17" i="13" s="1"/>
  <c r="CC17" i="13" s="1"/>
  <c r="C24" i="13"/>
  <c r="CH24" i="13" s="1"/>
  <c r="CB24" i="13" s="1"/>
  <c r="C15" i="13"/>
  <c r="CI15" i="13" s="1"/>
  <c r="CC15" i="13" s="1"/>
  <c r="E23" i="13"/>
  <c r="C25" i="13"/>
  <c r="CG25" i="13" s="1"/>
  <c r="CA25" i="13" s="1"/>
  <c r="C26" i="13"/>
  <c r="CG26" i="13" s="1"/>
  <c r="CA26" i="13" s="1"/>
  <c r="C27" i="13"/>
  <c r="CG27" i="13" s="1"/>
  <c r="CA27" i="13" s="1"/>
  <c r="C31" i="13"/>
  <c r="C14" i="13"/>
  <c r="CG14" i="13" s="1"/>
  <c r="CA14" i="13" s="1"/>
  <c r="C19" i="13"/>
  <c r="CG19" i="13" s="1"/>
  <c r="CA19" i="13" s="1"/>
  <c r="C21" i="13"/>
  <c r="CI21" i="13" s="1"/>
  <c r="CC21" i="13" s="1"/>
  <c r="C16" i="13"/>
  <c r="CG16" i="13" s="1"/>
  <c r="CA16" i="13" s="1"/>
  <c r="C18" i="13"/>
  <c r="CH18" i="13" s="1"/>
  <c r="CB18" i="13" s="1"/>
  <c r="C20" i="13"/>
  <c r="CI20" i="13" s="1"/>
  <c r="CC20" i="13" s="1"/>
  <c r="C22" i="13"/>
  <c r="CH22" i="13" s="1"/>
  <c r="CB22" i="13" s="1"/>
  <c r="CH60" i="13"/>
  <c r="CB60" i="13" s="1"/>
  <c r="CG60" i="13"/>
  <c r="CA60" i="13" s="1"/>
  <c r="CH55" i="13"/>
  <c r="CB55" i="13" s="1"/>
  <c r="CH71" i="13"/>
  <c r="CB71" i="13" s="1"/>
  <c r="CH44" i="13"/>
  <c r="CB44" i="13" s="1"/>
  <c r="CG56" i="13"/>
  <c r="CA56" i="13" s="1"/>
  <c r="CH59" i="13"/>
  <c r="CB59" i="13" s="1"/>
  <c r="CG59" i="13"/>
  <c r="CA59" i="13" s="1"/>
  <c r="CH64" i="13"/>
  <c r="CB64" i="13" s="1"/>
  <c r="CG45" i="13"/>
  <c r="CA45" i="13" s="1"/>
  <c r="AO45" i="13" s="1"/>
  <c r="CG53" i="13"/>
  <c r="CA53" i="13" s="1"/>
  <c r="AO53" i="13" s="1"/>
  <c r="CG69" i="13"/>
  <c r="CA69" i="13" s="1"/>
  <c r="AO69" i="13" s="1"/>
  <c r="D23" i="13"/>
  <c r="CG57" i="13"/>
  <c r="CA57" i="13" s="1"/>
  <c r="AO57" i="13" s="1"/>
  <c r="CG61" i="13"/>
  <c r="CA61" i="13" s="1"/>
  <c r="AO61" i="13" s="1"/>
  <c r="CG65" i="13"/>
  <c r="CA65" i="13" s="1"/>
  <c r="AO65" i="13" s="1"/>
  <c r="CG50" i="13"/>
  <c r="CA50" i="13" s="1"/>
  <c r="AO50" i="13" s="1"/>
  <c r="CG54" i="13"/>
  <c r="CA54" i="13" s="1"/>
  <c r="AO54" i="13" s="1"/>
  <c r="CG58" i="13"/>
  <c r="CA58" i="13" s="1"/>
  <c r="AO58" i="13" s="1"/>
  <c r="CG62" i="13"/>
  <c r="CA62" i="13" s="1"/>
  <c r="AO62" i="13" s="1"/>
  <c r="CG66" i="13"/>
  <c r="CA66" i="13" s="1"/>
  <c r="AO66" i="13" s="1"/>
  <c r="CG70" i="13"/>
  <c r="CA70" i="13" s="1"/>
  <c r="AO70" i="13" s="1"/>
  <c r="CG13" i="13" l="1"/>
  <c r="CH13" i="13"/>
  <c r="CB13" i="13" s="1"/>
  <c r="CG63" i="13"/>
  <c r="CA63" i="13" s="1"/>
  <c r="AO63" i="13" s="1"/>
  <c r="CG68" i="13"/>
  <c r="CA68" i="13" s="1"/>
  <c r="AO68" i="13" s="1"/>
  <c r="CG52" i="13"/>
  <c r="CA52" i="13" s="1"/>
  <c r="AO52" i="13" s="1"/>
  <c r="AO71" i="13"/>
  <c r="CG67" i="13"/>
  <c r="CA67" i="13" s="1"/>
  <c r="CG51" i="13"/>
  <c r="CA51" i="13" s="1"/>
  <c r="AO60" i="13"/>
  <c r="CG18" i="13"/>
  <c r="CA18" i="13" s="1"/>
  <c r="CH16" i="13"/>
  <c r="CB16" i="13" s="1"/>
  <c r="CH14" i="13"/>
  <c r="CB14" i="13" s="1"/>
  <c r="CG15" i="13"/>
  <c r="CA15" i="13" s="1"/>
  <c r="CI24" i="13"/>
  <c r="CC24" i="13" s="1"/>
  <c r="CI22" i="13"/>
  <c r="CC22" i="13" s="1"/>
  <c r="CH15" i="13"/>
  <c r="CB15" i="13" s="1"/>
  <c r="CG22" i="13"/>
  <c r="CA22" i="13" s="1"/>
  <c r="CG21" i="13"/>
  <c r="CA21" i="13" s="1"/>
  <c r="CH21" i="13"/>
  <c r="CB21" i="13" s="1"/>
  <c r="CI14" i="13"/>
  <c r="CC14" i="13" s="1"/>
  <c r="CG24" i="13"/>
  <c r="CA24" i="13" s="1"/>
  <c r="CG17" i="13"/>
  <c r="CA17" i="13" s="1"/>
  <c r="CH17" i="13"/>
  <c r="CB17" i="13" s="1"/>
  <c r="CI18" i="13"/>
  <c r="CC18" i="13" s="1"/>
  <c r="CH26" i="13"/>
  <c r="CB26" i="13" s="1"/>
  <c r="CI26" i="13"/>
  <c r="CC26" i="13" s="1"/>
  <c r="CH20" i="13"/>
  <c r="CB20" i="13" s="1"/>
  <c r="CH25" i="13"/>
  <c r="CB25" i="13" s="1"/>
  <c r="CI25" i="13"/>
  <c r="CC25" i="13" s="1"/>
  <c r="CG20" i="13"/>
  <c r="CA20" i="13" s="1"/>
  <c r="CH19" i="13"/>
  <c r="CB19" i="13" s="1"/>
  <c r="C23" i="13"/>
  <c r="A180" i="13" s="1"/>
  <c r="CI19" i="13"/>
  <c r="CC19" i="13" s="1"/>
  <c r="CH27" i="13"/>
  <c r="CB27" i="13" s="1"/>
  <c r="CI27" i="13"/>
  <c r="CC27" i="13" s="1"/>
  <c r="CI16" i="13"/>
  <c r="CC16" i="13" s="1"/>
  <c r="AO64" i="13"/>
  <c r="AO56" i="13"/>
  <c r="AO44" i="13"/>
  <c r="CA13" i="13"/>
  <c r="AP13" i="13" s="1"/>
  <c r="AO67" i="13"/>
  <c r="AO59" i="13"/>
  <c r="AO51" i="13"/>
  <c r="AO55" i="13"/>
  <c r="AP16" i="13" l="1"/>
  <c r="AP18" i="13"/>
  <c r="AP24" i="13"/>
  <c r="AP14" i="13"/>
  <c r="AP26" i="13"/>
  <c r="AP15" i="13"/>
  <c r="AP22" i="13"/>
  <c r="AP27" i="13"/>
  <c r="AP20" i="13"/>
  <c r="AP21" i="13"/>
  <c r="AP25" i="13"/>
  <c r="AP19" i="13"/>
  <c r="B180" i="13"/>
  <c r="AP17" i="13"/>
</calcChain>
</file>

<file path=xl/sharedStrings.xml><?xml version="1.0" encoding="utf-8"?>
<sst xmlns="http://schemas.openxmlformats.org/spreadsheetml/2006/main" count="6678" uniqueCount="137">
  <si>
    <t>SERVICIO DE SALUD</t>
  </si>
  <si>
    <t>REM-06.   PROGRAMA DE SALUD MENTAL ATENCIÓN PRIMARIA Y ESPECIALIDADES</t>
  </si>
  <si>
    <t>SECCIÓN A.1: CONTROLES DE ATENCION PRIMARIA / ESPECIALIDADES</t>
  </si>
  <si>
    <t>ACTIVIDAD</t>
  </si>
  <si>
    <t>PROFESIONAL</t>
  </si>
  <si>
    <t xml:space="preserve">TOTAL               </t>
  </si>
  <si>
    <t>GRUPOS DE EDAD  (en años)</t>
  </si>
  <si>
    <t>Beneficiarios</t>
  </si>
  <si>
    <t>Niños, Niñas, Adolescentes y Jóvenes Población SENAME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</si>
  <si>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</si>
  <si>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</si>
  <si>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</si>
  <si>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</si>
  <si>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</si>
  <si>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</si>
  <si>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</si>
  <si>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</si>
  <si>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</si>
  <si>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</si>
  <si>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</si>
  <si>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</si>
  <si>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</si>
  <si>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</si>
  <si>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</si>
  <si>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</si>
  <si>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</si>
  <si>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</si>
  <si>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</si>
  <si>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</si>
  <si>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CONTROLES SALUD MENTAL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</si>
  <si>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</si>
  <si>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</si>
  <si>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</si>
  <si>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</si>
  <si>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</si>
  <si>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</si>
  <si>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</si>
  <si>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</si>
  <si>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GESTOR COMUNITARIO</t>
  </si>
  <si>
    <t>TÉCNICO REHABILITACIÓN ALCOHOL Y DROGAS</t>
  </si>
  <si>
    <t>TOTAL</t>
  </si>
  <si>
    <t>INTERVENCIÓN PSICOSOCIAL GRUPAL</t>
  </si>
  <si>
    <t>PSICODIAGNOSTICO</t>
  </si>
  <si>
    <t>PSICOTERAPIA INDIVIDUAL</t>
  </si>
  <si>
    <t>MÉDICO PSIQUIATRA</t>
  </si>
  <si>
    <t>SECCIÓN A.2: CONSULTORÍAS DE SALUD MENTAL EN APS</t>
  </si>
  <si>
    <t>TOTAL CONSULTORIAS RECIBIDAS</t>
  </si>
  <si>
    <t>TOTAL Nº DE CASOS REVISADOS</t>
  </si>
  <si>
    <t>CONSULTORÍAS DE SALUD MENTAL</t>
  </si>
  <si>
    <t>SECCIÓN B. ATENCIÓN DE ESPECIALIDADES</t>
  </si>
  <si>
    <t>SECCIÓN B.1: ACTIVIDADES GRUPALES (NÚMERO DE SESIONES)</t>
  </si>
  <si>
    <t>PSICOTERAPIA  GRUPAL</t>
  </si>
  <si>
    <t>PSICÓLOGO</t>
  </si>
  <si>
    <t>PSICOTERAPIA FAMILIAR</t>
  </si>
  <si>
    <t>SECCIÓN B.2:  PROGRAMA DE REHABILITACIÓN (PERSONAS CON TRASTORNOS PSIQUIÁTRICOS)</t>
  </si>
  <si>
    <t>TIPO</t>
  </si>
  <si>
    <t>GRUPOS DE EDAD (en años)</t>
  </si>
  <si>
    <t>PROGRAMA DE REHABILITACIÓN TIPO I</t>
  </si>
  <si>
    <t>DÍAS PERSONA</t>
  </si>
  <si>
    <t>PROGRAMA DE REHABILITACIÓN TIPO II</t>
  </si>
  <si>
    <t>SECCIÓN B.3: ACTIVIDADES DE PSIQUIATRÍA FORENSE PARA PERSONAS EN CONFLICTO CON LA JUSTICIA (En lo Penal, Civil, Familiar, etc.)</t>
  </si>
  <si>
    <t>PERITAJE PSIQUIÁTRICO JUDICIAL</t>
  </si>
  <si>
    <t>ENFERMERO/A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</si>
  <si>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</si>
  <si>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</si>
  <si>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</si>
  <si>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</si>
  <si>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</si>
  <si>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SECCIÓN B.4: DISPOSITIVOS DE SALUD MENTAL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</si>
  <si>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</si>
  <si>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</si>
  <si>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</si>
  <si>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</si>
  <si>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</si>
  <si>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</si>
  <si>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</si>
  <si>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</si>
  <si>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</si>
  <si>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</si>
  <si>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</si>
  <si>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 ACTIVIDADES COMUNES EN AMBOS TIPOS DE ATENCIÓN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</si>
  <si>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</si>
  <si>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</si>
  <si>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</si>
  <si>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</si>
  <si>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</si>
  <si>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</si>
  <si>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</si>
  <si>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</si>
  <si>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</si>
  <si>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</si>
  <si>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</si>
  <si>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</si>
  <si>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</si>
  <si>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TRIBUNALES</t>
  </si>
  <si>
    <t>Nº INFORMES</t>
  </si>
  <si>
    <t>ASISTENCIA A TRIBUNALES</t>
  </si>
  <si>
    <t>Nº de profesionales</t>
  </si>
  <si>
    <t>Nº de veces</t>
  </si>
  <si>
    <t>DE FAMILIA</t>
  </si>
  <si>
    <t>PENALES</t>
  </si>
  <si>
    <t>CIVILES</t>
  </si>
  <si>
    <t>POLICIA LOCAL</t>
  </si>
  <si>
    <t>LABORALES</t>
  </si>
  <si>
    <t>SECCIÓN D: PLANES Y EVALUACIONES PROGRAMA DE ACOMPAÑAMIENTO PSICOSOCIAL EN ATENCIÓN PRIMARIA</t>
  </si>
  <si>
    <t>PLAN DE ACOMPAÑAMIENTO ELABORADOS</t>
  </si>
  <si>
    <t>EVALUACIONES PARTICIPATIVAS REALIZADAS AL EGRESO DEL PROGRAMA</t>
  </si>
  <si>
    <t>SECCIÓN E: PLANES DE CUIDADO INTEGRAL (PCI)</t>
  </si>
  <si>
    <t>PLAN DE CUIDADO INTEGRAL (PCI) ELABORADOS</t>
  </si>
  <si>
    <t>SECCIÓN F: PERSONAS CON EVALUACION Y CONFIRMACION DIAGNOSTICA EN APS</t>
  </si>
  <si>
    <t>N° DE EVALUACIONES DIAGNÓSTICAS</t>
  </si>
  <si>
    <t>REALIZADA POR</t>
  </si>
  <si>
    <t>N° CONFIRMACIONES DIAGNÓSTICAS</t>
  </si>
  <si>
    <t>1 PROFESIONAL</t>
  </si>
  <si>
    <t>2 PROFESIONALES</t>
  </si>
  <si>
    <t>3 PROFESIONALES</t>
  </si>
  <si>
    <t>SECCIÓN G: REGISTRO DE ATENCIONES PROFESIONALES PLAN DE DEMENCIA EN ATENCIÓN PRIMARIA</t>
  </si>
  <si>
    <t>KINESIOLOGO</t>
  </si>
  <si>
    <t>FONOAUDIÓLOGO</t>
  </si>
  <si>
    <t>PSICOLOGO/A</t>
  </si>
  <si>
    <t>SECCIÓN H. EVALUACIONES PROGRAMA PLAN NACIONAL DE DEMENCIA</t>
  </si>
  <si>
    <t>AUMENTO</t>
  </si>
  <si>
    <t>MANTENCION</t>
  </si>
  <si>
    <t>DISMINUCION</t>
  </si>
  <si>
    <t>PERSONAS CON DEMENCIA CON  REEVALUACION DETERIORO GLOGAL GDS REISBERG</t>
  </si>
  <si>
    <t>CUIDADORES PERSONAS CON DEMENCIA CON REEVALUACION SOBRECARGA DEL CUIDADO</t>
  </si>
  <si>
    <t>CUIDADORES DE PERSONAS CON DEMENCIA CON EVALUACION DE SATISFACCION USARIA DEL PROCESO DE INTERVENCION</t>
  </si>
  <si>
    <t>SECCIÓN I. EVALUACION PROGRAMA DE APOYO A LA SALUD MENTAL INFANTIL (PASMI)</t>
  </si>
  <si>
    <t>GRUPOS DE EDAD 5 A 9 AÑOS</t>
  </si>
  <si>
    <t>Evaluadores</t>
  </si>
  <si>
    <t>Cumplimiento de criterios diagnósticos según  Evaluación Diagnóstica Integral (EDI)</t>
  </si>
  <si>
    <t>Equipo biopsicosocial</t>
  </si>
  <si>
    <t>Equipo psicosocial</t>
  </si>
  <si>
    <t>Requiere tratamiento en APS</t>
  </si>
  <si>
    <t>Requiere tratamiento en nivel secundario</t>
  </si>
  <si>
    <t>No Requiere tratamiento</t>
  </si>
  <si>
    <t>Evaluacion Diagnostica Integral (EDI)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</si>
</sst>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8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sz val="11"/>
      <color indexed="8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7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18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48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4" fillId="2" borderId="0" xfId="0" applyNumberFormat="1" applyFont="1" applyFill="1"/>
    <xf numFmtId="1" fontId="3" fillId="2" borderId="0" xfId="0" applyNumberFormat="1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/>
    </xf>
    <xf numFmtId="1" fontId="6" fillId="2" borderId="0" xfId="0" applyNumberFormat="1" applyFont="1" applyFill="1"/>
    <xf numFmtId="1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wrapText="1"/>
    </xf>
    <xf numFmtId="1" fontId="2" fillId="4" borderId="0" xfId="0" applyNumberFormat="1" applyFont="1" applyFill="1" applyProtection="1">
      <protection locked="0"/>
    </xf>
    <xf numFmtId="1" fontId="8" fillId="0" borderId="0" xfId="0" applyNumberFormat="1" applyFont="1" applyAlignment="1">
      <alignment horizontal="left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wrapText="1"/>
    </xf>
    <xf numFmtId="1" fontId="7" fillId="2" borderId="0" xfId="0" applyNumberFormat="1" applyFont="1" applyFill="1"/>
    <xf numFmtId="1" fontId="4" fillId="5" borderId="0" xfId="0" applyNumberFormat="1" applyFont="1" applyFill="1"/>
    <xf numFmtId="1" fontId="2" fillId="5" borderId="0" xfId="0" applyNumberFormat="1" applyFont="1" applyFill="1"/>
    <xf numFmtId="1" fontId="4" fillId="0" borderId="1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vertical="center" wrapText="1"/>
    </xf>
    <xf numFmtId="1" fontId="4" fillId="0" borderId="19" xfId="0" applyNumberFormat="1" applyFont="1" applyBorder="1" applyAlignment="1">
      <alignment horizontal="right" wrapText="1"/>
    </xf>
    <xf numFmtId="1" fontId="4" fillId="0" borderId="20" xfId="0" applyNumberFormat="1" applyFont="1" applyBorder="1" applyAlignment="1">
      <alignment horizontal="right" wrapText="1"/>
    </xf>
    <xf numFmtId="1" fontId="4" fillId="0" borderId="21" xfId="0" applyNumberFormat="1" applyFont="1" applyBorder="1" applyAlignment="1">
      <alignment horizontal="right"/>
    </xf>
    <xf numFmtId="1" fontId="4" fillId="6" borderId="19" xfId="0" applyNumberFormat="1" applyFont="1" applyFill="1" applyBorder="1" applyProtection="1">
      <protection locked="0"/>
    </xf>
    <xf numFmtId="1" fontId="4" fillId="6" borderId="21" xfId="0" applyNumberFormat="1" applyFont="1" applyFill="1" applyBorder="1" applyProtection="1">
      <protection locked="0"/>
    </xf>
    <xf numFmtId="1" fontId="4" fillId="6" borderId="22" xfId="0" applyNumberFormat="1" applyFont="1" applyFill="1" applyBorder="1" applyProtection="1">
      <protection locked="0"/>
    </xf>
    <xf numFmtId="1" fontId="4" fillId="6" borderId="18" xfId="0" applyNumberFormat="1" applyFont="1" applyFill="1" applyBorder="1" applyProtection="1">
      <protection locked="0"/>
    </xf>
    <xf numFmtId="1" fontId="10" fillId="5" borderId="23" xfId="0" applyNumberFormat="1" applyFont="1" applyFill="1" applyBorder="1" applyAlignment="1">
      <alignment vertical="center"/>
    </xf>
    <xf numFmtId="1" fontId="10" fillId="5" borderId="0" xfId="0" applyNumberFormat="1" applyFont="1" applyFill="1" applyAlignment="1">
      <alignment vertical="top" wrapText="1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wrapText="1"/>
    </xf>
    <xf numFmtId="1" fontId="2" fillId="4" borderId="0" xfId="0" applyNumberFormat="1" applyFont="1" applyFill="1"/>
    <xf numFmtId="1" fontId="4" fillId="0" borderId="24" xfId="0" applyNumberFormat="1" applyFont="1" applyBorder="1" applyAlignment="1">
      <alignment vertical="center" wrapText="1"/>
    </xf>
    <xf numFmtId="1" fontId="4" fillId="0" borderId="25" xfId="0" applyNumberFormat="1" applyFont="1" applyBorder="1" applyAlignment="1">
      <alignment horizontal="right" wrapText="1"/>
    </xf>
    <xf numFmtId="1" fontId="4" fillId="0" borderId="26" xfId="0" applyNumberFormat="1" applyFont="1" applyBorder="1" applyAlignment="1">
      <alignment horizontal="right" wrapText="1"/>
    </xf>
    <xf numFmtId="1" fontId="4" fillId="0" borderId="27" xfId="0" applyNumberFormat="1" applyFont="1" applyBorder="1" applyAlignment="1">
      <alignment horizontal="right"/>
    </xf>
    <xf numFmtId="1" fontId="4" fillId="6" borderId="25" xfId="0" applyNumberFormat="1" applyFont="1" applyFill="1" applyBorder="1" applyProtection="1">
      <protection locked="0"/>
    </xf>
    <xf numFmtId="1" fontId="4" fillId="6" borderId="27" xfId="0" applyNumberFormat="1" applyFont="1" applyFill="1" applyBorder="1" applyProtection="1">
      <protection locked="0"/>
    </xf>
    <xf numFmtId="1" fontId="4" fillId="6" borderId="28" xfId="0" applyNumberFormat="1" applyFont="1" applyFill="1" applyBorder="1" applyProtection="1">
      <protection locked="0"/>
    </xf>
    <xf numFmtId="1" fontId="4" fillId="6" borderId="24" xfId="0" applyNumberFormat="1" applyFont="1" applyFill="1" applyBorder="1" applyProtection="1">
      <protection locked="0"/>
    </xf>
    <xf numFmtId="1" fontId="4" fillId="0" borderId="29" xfId="0" applyNumberFormat="1" applyFont="1" applyBorder="1" applyAlignment="1">
      <alignment horizontal="right" wrapText="1"/>
    </xf>
    <xf numFmtId="1" fontId="4" fillId="0" borderId="30" xfId="0" applyNumberFormat="1" applyFont="1" applyBorder="1" applyAlignment="1">
      <alignment horizontal="right" wrapText="1"/>
    </xf>
    <xf numFmtId="1" fontId="4" fillId="0" borderId="31" xfId="0" applyNumberFormat="1" applyFont="1" applyBorder="1" applyAlignment="1">
      <alignment horizontal="right"/>
    </xf>
    <xf numFmtId="1" fontId="4" fillId="6" borderId="29" xfId="0" applyNumberFormat="1" applyFont="1" applyFill="1" applyBorder="1" applyProtection="1">
      <protection locked="0"/>
    </xf>
    <xf numFmtId="1" fontId="4" fillId="6" borderId="31" xfId="0" applyNumberFormat="1" applyFont="1" applyFill="1" applyBorder="1" applyProtection="1">
      <protection locked="0"/>
    </xf>
    <xf numFmtId="1" fontId="4" fillId="6" borderId="32" xfId="0" applyNumberFormat="1" applyFont="1" applyFill="1" applyBorder="1" applyProtection="1">
      <protection locked="0"/>
    </xf>
    <xf numFmtId="1" fontId="4" fillId="6" borderId="33" xfId="0" applyNumberFormat="1" applyFont="1" applyFill="1" applyBorder="1" applyProtection="1">
      <protection locked="0"/>
    </xf>
    <xf numFmtId="1" fontId="4" fillId="0" borderId="34" xfId="0" applyNumberFormat="1" applyFont="1" applyBorder="1" applyAlignment="1">
      <alignment horizontal="right" wrapText="1"/>
    </xf>
    <xf numFmtId="1" fontId="4" fillId="0" borderId="35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right"/>
    </xf>
    <xf numFmtId="1" fontId="4" fillId="0" borderId="36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" fontId="4" fillId="0" borderId="17" xfId="0" applyNumberFormat="1" applyFont="1" applyBorder="1"/>
    <xf numFmtId="1" fontId="4" fillId="0" borderId="8" xfId="0" applyNumberFormat="1" applyFont="1" applyBorder="1"/>
    <xf numFmtId="1" fontId="4" fillId="0" borderId="37" xfId="0" applyNumberFormat="1" applyFont="1" applyBorder="1"/>
    <xf numFmtId="1" fontId="4" fillId="0" borderId="6" xfId="0" applyNumberFormat="1" applyFont="1" applyBorder="1"/>
    <xf numFmtId="1" fontId="4" fillId="0" borderId="17" xfId="0" applyNumberFormat="1" applyFont="1" applyBorder="1" applyAlignment="1">
      <alignment horizontal="right" wrapText="1"/>
    </xf>
    <xf numFmtId="1" fontId="4" fillId="0" borderId="36" xfId="0" applyNumberFormat="1" applyFont="1" applyBorder="1" applyAlignment="1">
      <alignment horizontal="right" wrapText="1"/>
    </xf>
    <xf numFmtId="1" fontId="4" fillId="6" borderId="17" xfId="0" applyNumberFormat="1" applyFont="1" applyFill="1" applyBorder="1" applyProtection="1">
      <protection locked="0"/>
    </xf>
    <xf numFmtId="1" fontId="4" fillId="6" borderId="37" xfId="0" applyNumberFormat="1" applyFont="1" applyFill="1" applyBorder="1" applyProtection="1">
      <protection locked="0"/>
    </xf>
    <xf numFmtId="1" fontId="4" fillId="6" borderId="6" xfId="0" applyNumberFormat="1" applyFont="1" applyFill="1" applyBorder="1" applyProtection="1">
      <protection locked="0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right" wrapText="1"/>
    </xf>
    <xf numFmtId="1" fontId="4" fillId="0" borderId="16" xfId="0" applyNumberFormat="1" applyFont="1" applyBorder="1" applyAlignment="1">
      <alignment horizontal="right" wrapText="1"/>
    </xf>
    <xf numFmtId="1" fontId="4" fillId="0" borderId="5" xfId="0" applyNumberFormat="1" applyFont="1" applyBorder="1" applyAlignment="1">
      <alignment horizontal="right"/>
    </xf>
    <xf numFmtId="1" fontId="4" fillId="0" borderId="38" xfId="0" applyNumberFormat="1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0" borderId="39" xfId="0" applyNumberFormat="1" applyFont="1" applyBorder="1" applyAlignment="1">
      <alignment horizontal="right" wrapText="1"/>
    </xf>
    <xf numFmtId="1" fontId="4" fillId="0" borderId="40" xfId="0" applyNumberFormat="1" applyFont="1" applyBorder="1" applyAlignment="1">
      <alignment horizontal="right" wrapText="1"/>
    </xf>
    <xf numFmtId="1" fontId="4" fillId="0" borderId="11" xfId="0" applyNumberFormat="1" applyFont="1" applyBorder="1" applyAlignment="1">
      <alignment horizontal="right"/>
    </xf>
    <xf numFmtId="1" fontId="4" fillId="6" borderId="41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1" fontId="4" fillId="6" borderId="42" xfId="0" applyNumberFormat="1" applyFont="1" applyFill="1" applyBorder="1" applyProtection="1">
      <protection locked="0"/>
    </xf>
    <xf numFmtId="1" fontId="4" fillId="6" borderId="43" xfId="0" applyNumberFormat="1" applyFont="1" applyFill="1" applyBorder="1" applyProtection="1">
      <protection locked="0"/>
    </xf>
    <xf numFmtId="1" fontId="4" fillId="6" borderId="10" xfId="0" applyNumberFormat="1" applyFont="1" applyFill="1" applyBorder="1" applyProtection="1">
      <protection locked="0"/>
    </xf>
    <xf numFmtId="1" fontId="4" fillId="6" borderId="44" xfId="0" applyNumberFormat="1" applyFont="1" applyFill="1" applyBorder="1" applyProtection="1">
      <protection locked="0"/>
    </xf>
    <xf numFmtId="1" fontId="11" fillId="0" borderId="0" xfId="0" applyNumberFormat="1" applyFont="1"/>
    <xf numFmtId="1" fontId="3" fillId="2" borderId="0" xfId="0" applyNumberFormat="1" applyFont="1" applyFill="1" applyAlignment="1">
      <alignment horizontal="left"/>
    </xf>
    <xf numFmtId="1" fontId="4" fillId="0" borderId="0" xfId="0" applyNumberFormat="1" applyFont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5" borderId="45" xfId="0" applyNumberFormat="1" applyFont="1" applyFill="1" applyBorder="1"/>
    <xf numFmtId="1" fontId="4" fillId="0" borderId="3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1" fontId="4" fillId="5" borderId="47" xfId="0" applyNumberFormat="1" applyFont="1" applyFill="1" applyBorder="1"/>
    <xf numFmtId="1" fontId="2" fillId="5" borderId="47" xfId="0" applyNumberFormat="1" applyFont="1" applyFill="1" applyBorder="1"/>
    <xf numFmtId="1" fontId="4" fillId="0" borderId="35" xfId="0" applyNumberFormat="1" applyFont="1" applyBorder="1" applyAlignment="1">
      <alignment horizontal="left" vertical="center" wrapText="1"/>
    </xf>
    <xf numFmtId="1" fontId="4" fillId="0" borderId="36" xfId="0" applyNumberFormat="1" applyFont="1" applyBorder="1"/>
    <xf numFmtId="1" fontId="4" fillId="0" borderId="0" xfId="0" applyNumberFormat="1" applyFont="1"/>
    <xf numFmtId="1" fontId="4" fillId="0" borderId="47" xfId="0" applyNumberFormat="1" applyFont="1" applyBorder="1"/>
    <xf numFmtId="1" fontId="12" fillId="5" borderId="47" xfId="0" applyNumberFormat="1" applyFont="1" applyFill="1" applyBorder="1"/>
    <xf numFmtId="1" fontId="5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left" wrapText="1"/>
    </xf>
    <xf numFmtId="1" fontId="13" fillId="2" borderId="0" xfId="0" applyNumberFormat="1" applyFont="1" applyFill="1"/>
    <xf numFmtId="1" fontId="14" fillId="2" borderId="0" xfId="0" applyNumberFormat="1" applyFont="1" applyFill="1" applyAlignment="1">
      <alignment horizontal="left" wrapText="1"/>
    </xf>
    <xf numFmtId="1" fontId="7" fillId="2" borderId="0" xfId="0" applyNumberFormat="1" applyFont="1" applyFill="1" applyAlignment="1">
      <alignment horizontal="left" wrapText="1"/>
    </xf>
    <xf numFmtId="1" fontId="4" fillId="2" borderId="47" xfId="0" applyNumberFormat="1" applyFont="1" applyFill="1" applyBorder="1"/>
    <xf numFmtId="1" fontId="13" fillId="2" borderId="0" xfId="0" applyNumberFormat="1" applyFont="1" applyFill="1" applyProtection="1">
      <protection locked="0"/>
    </xf>
    <xf numFmtId="1" fontId="4" fillId="0" borderId="24" xfId="0" applyNumberFormat="1" applyFont="1" applyBorder="1" applyAlignment="1">
      <alignment horizontal="left" vertical="center" wrapText="1"/>
    </xf>
    <xf numFmtId="1" fontId="4" fillId="6" borderId="48" xfId="0" applyNumberFormat="1" applyFont="1" applyFill="1" applyBorder="1" applyProtection="1">
      <protection locked="0"/>
    </xf>
    <xf numFmtId="1" fontId="4" fillId="0" borderId="44" xfId="0" applyNumberFormat="1" applyFont="1" applyBorder="1" applyAlignment="1">
      <alignment horizontal="left" vertical="center" wrapText="1"/>
    </xf>
    <xf numFmtId="1" fontId="4" fillId="6" borderId="49" xfId="0" applyNumberFormat="1" applyFont="1" applyFill="1" applyBorder="1" applyProtection="1">
      <protection locked="0"/>
    </xf>
    <xf numFmtId="1" fontId="13" fillId="2" borderId="23" xfId="0" applyNumberFormat="1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left"/>
      <protection hidden="1"/>
    </xf>
    <xf numFmtId="1" fontId="3" fillId="2" borderId="11" xfId="0" applyNumberFormat="1" applyFont="1" applyFill="1" applyBorder="1" applyAlignment="1" applyProtection="1">
      <alignment horizontal="left"/>
      <protection hidden="1"/>
    </xf>
    <xf numFmtId="1" fontId="7" fillId="2" borderId="11" xfId="0" applyNumberFormat="1" applyFont="1" applyFill="1" applyBorder="1" applyAlignment="1">
      <alignment horizontal="left" wrapText="1"/>
    </xf>
    <xf numFmtId="1" fontId="7" fillId="2" borderId="11" xfId="0" applyNumberFormat="1" applyFont="1" applyFill="1" applyBorder="1" applyAlignment="1" applyProtection="1">
      <alignment horizontal="left" wrapText="1"/>
      <protection hidden="1"/>
    </xf>
    <xf numFmtId="1" fontId="7" fillId="2" borderId="11" xfId="0" applyNumberFormat="1" applyFont="1" applyFill="1" applyBorder="1" applyProtection="1">
      <protection hidden="1"/>
    </xf>
    <xf numFmtId="1" fontId="4" fillId="2" borderId="11" xfId="0" applyNumberFormat="1" applyFont="1" applyFill="1" applyBorder="1" applyProtection="1">
      <protection hidden="1"/>
    </xf>
    <xf numFmtId="1" fontId="7" fillId="2" borderId="11" xfId="0" applyNumberFormat="1" applyFont="1" applyFill="1" applyBorder="1" applyAlignment="1" applyProtection="1">
      <alignment wrapText="1"/>
      <protection hidden="1"/>
    </xf>
    <xf numFmtId="1" fontId="4" fillId="2" borderId="0" xfId="0" applyNumberFormat="1" applyFont="1" applyFill="1" applyProtection="1">
      <protection hidden="1"/>
    </xf>
    <xf numFmtId="1" fontId="4" fillId="5" borderId="0" xfId="0" applyNumberFormat="1" applyFont="1" applyFill="1" applyProtection="1">
      <protection hidden="1"/>
    </xf>
    <xf numFmtId="1" fontId="2" fillId="5" borderId="0" xfId="0" applyNumberFormat="1" applyFont="1" applyFill="1" applyProtection="1">
      <protection locked="0"/>
    </xf>
    <xf numFmtId="1" fontId="4" fillId="0" borderId="15" xfId="0" applyNumberFormat="1" applyFont="1" applyBorder="1" applyAlignment="1" applyProtection="1">
      <alignment horizontal="center" vertical="center"/>
      <protection hidden="1"/>
    </xf>
    <xf numFmtId="1" fontId="4" fillId="0" borderId="16" xfId="0" applyNumberFormat="1" applyFont="1" applyBorder="1" applyAlignment="1" applyProtection="1">
      <alignment horizontal="center" vertical="center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50" xfId="0" applyNumberFormat="1" applyFont="1" applyBorder="1" applyAlignment="1">
      <alignment horizontal="center" vertical="center" wrapText="1"/>
    </xf>
    <xf numFmtId="1" fontId="15" fillId="5" borderId="0" xfId="0" applyNumberFormat="1" applyFont="1" applyFill="1" applyProtection="1"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left" vertical="center" wrapText="1"/>
      <protection hidden="1"/>
    </xf>
    <xf numFmtId="1" fontId="4" fillId="6" borderId="7" xfId="0" applyNumberFormat="1" applyFont="1" applyFill="1" applyBorder="1" applyProtection="1">
      <protection locked="0"/>
    </xf>
    <xf numFmtId="1" fontId="4" fillId="6" borderId="8" xfId="0" applyNumberFormat="1" applyFont="1" applyFill="1" applyBorder="1" applyAlignment="1" applyProtection="1">
      <alignment wrapText="1"/>
      <protection locked="0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0" borderId="35" xfId="0" applyNumberFormat="1" applyFont="1" applyBorder="1" applyAlignment="1" applyProtection="1">
      <alignment horizontal="left" vertical="center" wrapText="1"/>
      <protection hidden="1"/>
    </xf>
    <xf numFmtId="1" fontId="4" fillId="0" borderId="12" xfId="0" applyNumberFormat="1" applyFont="1" applyBorder="1" applyAlignment="1">
      <alignment horizontal="right"/>
    </xf>
    <xf numFmtId="1" fontId="4" fillId="6" borderId="39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6" borderId="12" xfId="0" applyNumberFormat="1" applyFont="1" applyFill="1" applyBorder="1" applyAlignment="1" applyProtection="1">
      <alignment wrapText="1"/>
      <protection locked="0"/>
    </xf>
    <xf numFmtId="1" fontId="7" fillId="2" borderId="0" xfId="0" applyNumberFormat="1" applyFont="1" applyFill="1" applyProtection="1">
      <protection hidden="1"/>
    </xf>
    <xf numFmtId="1" fontId="7" fillId="2" borderId="0" xfId="0" applyNumberFormat="1" applyFont="1" applyFill="1" applyAlignment="1" applyProtection="1">
      <alignment wrapText="1"/>
      <protection hidden="1"/>
    </xf>
    <xf numFmtId="1" fontId="4" fillId="5" borderId="0" xfId="0" applyNumberFormat="1" applyFont="1" applyFill="1" applyProtection="1">
      <protection locked="0"/>
    </xf>
    <xf numFmtId="1" fontId="4" fillId="5" borderId="47" xfId="0" applyNumberFormat="1" applyFont="1" applyFill="1" applyBorder="1" applyProtection="1">
      <protection hidden="1"/>
    </xf>
    <xf numFmtId="1" fontId="4" fillId="0" borderId="17" xfId="0" applyNumberFormat="1" applyFont="1" applyBorder="1" applyAlignment="1" applyProtection="1">
      <alignment horizontal="center" vertical="center"/>
      <protection hidden="1"/>
    </xf>
    <xf numFmtId="1" fontId="4" fillId="0" borderId="36" xfId="0" applyNumberFormat="1" applyFont="1" applyBorder="1" applyAlignment="1" applyProtection="1">
      <alignment horizontal="center" vertical="center"/>
      <protection hidden="1"/>
    </xf>
    <xf numFmtId="1" fontId="4" fillId="0" borderId="13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 applyProtection="1">
      <alignment horizontal="left" vertical="center" wrapText="1"/>
      <protection hidden="1"/>
    </xf>
    <xf numFmtId="1" fontId="4" fillId="7" borderId="19" xfId="0" applyNumberFormat="1" applyFont="1" applyFill="1" applyBorder="1"/>
    <xf numFmtId="1" fontId="4" fillId="7" borderId="21" xfId="0" applyNumberFormat="1" applyFont="1" applyFill="1" applyBorder="1"/>
    <xf numFmtId="1" fontId="4" fillId="6" borderId="21" xfId="0" applyNumberFormat="1" applyFont="1" applyFill="1" applyBorder="1" applyAlignment="1" applyProtection="1">
      <alignment wrapText="1"/>
      <protection locked="0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7" borderId="25" xfId="0" applyNumberFormat="1" applyFont="1" applyFill="1" applyBorder="1"/>
    <xf numFmtId="1" fontId="4" fillId="7" borderId="27" xfId="0" applyNumberFormat="1" applyFont="1" applyFill="1" applyBorder="1"/>
    <xf numFmtId="1" fontId="4" fillId="6" borderId="27" xfId="0" applyNumberFormat="1" applyFont="1" applyFill="1" applyBorder="1" applyAlignment="1" applyProtection="1">
      <alignment wrapText="1"/>
      <protection locked="0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41" xfId="0" applyNumberFormat="1" applyFont="1" applyBorder="1" applyAlignment="1">
      <alignment horizontal="right" wrapText="1"/>
    </xf>
    <xf numFmtId="1" fontId="4" fillId="0" borderId="43" xfId="0" applyNumberFormat="1" applyFont="1" applyBorder="1" applyAlignment="1">
      <alignment horizontal="right"/>
    </xf>
    <xf numFmtId="1" fontId="4" fillId="7" borderId="41" xfId="0" applyNumberFormat="1" applyFont="1" applyFill="1" applyBorder="1"/>
    <xf numFmtId="1" fontId="4" fillId="7" borderId="43" xfId="0" applyNumberFormat="1" applyFont="1" applyFill="1" applyBorder="1"/>
    <xf numFmtId="1" fontId="4" fillId="6" borderId="43" xfId="0" applyNumberFormat="1" applyFont="1" applyFill="1" applyBorder="1" applyAlignment="1" applyProtection="1">
      <alignment wrapText="1"/>
      <protection locked="0"/>
    </xf>
    <xf numFmtId="1" fontId="4" fillId="7" borderId="18" xfId="0" applyNumberFormat="1" applyFont="1" applyFill="1" applyBorder="1"/>
    <xf numFmtId="1" fontId="4" fillId="7" borderId="22" xfId="0" applyNumberFormat="1" applyFont="1" applyFill="1" applyBorder="1"/>
    <xf numFmtId="1" fontId="4" fillId="7" borderId="44" xfId="0" applyNumberFormat="1" applyFont="1" applyFill="1" applyBorder="1"/>
    <xf numFmtId="1" fontId="4" fillId="7" borderId="42" xfId="0" applyNumberFormat="1" applyFont="1" applyFill="1" applyBorder="1"/>
    <xf numFmtId="1" fontId="4" fillId="7" borderId="24" xfId="0" applyNumberFormat="1" applyFont="1" applyFill="1" applyBorder="1"/>
    <xf numFmtId="1" fontId="4" fillId="7" borderId="28" xfId="0" applyNumberFormat="1" applyFont="1" applyFill="1" applyBorder="1"/>
    <xf numFmtId="1" fontId="5" fillId="2" borderId="7" xfId="0" applyNumberFormat="1" applyFont="1" applyFill="1" applyBorder="1" applyAlignment="1" applyProtection="1">
      <alignment horizontal="left"/>
      <protection hidden="1"/>
    </xf>
    <xf numFmtId="1" fontId="3" fillId="2" borderId="7" xfId="0" applyNumberFormat="1" applyFont="1" applyFill="1" applyBorder="1" applyAlignment="1" applyProtection="1">
      <alignment horizontal="left" wrapText="1"/>
      <protection hidden="1"/>
    </xf>
    <xf numFmtId="1" fontId="3" fillId="2" borderId="11" xfId="0" applyNumberFormat="1" applyFont="1" applyFill="1" applyBorder="1" applyAlignment="1" applyProtection="1">
      <alignment horizontal="left" wrapText="1"/>
      <protection hidden="1"/>
    </xf>
    <xf numFmtId="1" fontId="3" fillId="2" borderId="0" xfId="0" applyNumberFormat="1" applyFont="1" applyFill="1" applyAlignment="1" applyProtection="1">
      <alignment wrapText="1"/>
      <protection hidden="1"/>
    </xf>
    <xf numFmtId="1" fontId="6" fillId="2" borderId="0" xfId="0" applyNumberFormat="1" applyFont="1" applyFill="1" applyProtection="1">
      <protection hidden="1"/>
    </xf>
    <xf numFmtId="1" fontId="12" fillId="2" borderId="0" xfId="0" applyNumberFormat="1" applyFont="1" applyFill="1" applyProtection="1">
      <protection locked="0"/>
    </xf>
    <xf numFmtId="1" fontId="7" fillId="2" borderId="47" xfId="0" applyNumberFormat="1" applyFont="1" applyFill="1" applyBorder="1" applyAlignment="1" applyProtection="1">
      <alignment wrapText="1"/>
      <protection hidden="1"/>
    </xf>
    <xf numFmtId="1" fontId="4" fillId="0" borderId="47" xfId="0" applyNumberFormat="1" applyFont="1" applyBorder="1" applyProtection="1">
      <protection hidden="1"/>
    </xf>
    <xf numFmtId="1" fontId="4" fillId="0" borderId="17" xfId="0" applyNumberFormat="1" applyFont="1" applyBorder="1" applyAlignment="1" applyProtection="1">
      <alignment horizontal="center" vertical="center" wrapText="1"/>
      <protection hidden="1"/>
    </xf>
    <xf numFmtId="1" fontId="4" fillId="0" borderId="37" xfId="0" applyNumberFormat="1" applyFont="1" applyBorder="1" applyAlignment="1" applyProtection="1">
      <alignment horizontal="center" vertical="center" wrapText="1"/>
      <protection hidden="1"/>
    </xf>
    <xf numFmtId="1" fontId="4" fillId="0" borderId="54" xfId="0" applyNumberFormat="1" applyFont="1" applyBorder="1" applyAlignment="1" applyProtection="1">
      <alignment horizontal="center" vertical="center" wrapText="1"/>
      <protection hidden="1"/>
    </xf>
    <xf numFmtId="1" fontId="4" fillId="0" borderId="50" xfId="0" applyNumberFormat="1" applyFont="1" applyBorder="1" applyAlignment="1" applyProtection="1">
      <alignment horizontal="center" vertical="center" wrapText="1"/>
      <protection hidden="1"/>
    </xf>
    <xf numFmtId="1" fontId="4" fillId="2" borderId="0" xfId="0" applyNumberFormat="1" applyFont="1" applyFill="1" applyProtection="1">
      <protection locked="0"/>
    </xf>
    <xf numFmtId="1" fontId="4" fillId="6" borderId="19" xfId="0" applyNumberFormat="1" applyFont="1" applyFill="1" applyBorder="1" applyAlignment="1" applyProtection="1">
      <alignment wrapText="1"/>
      <protection locked="0"/>
    </xf>
    <xf numFmtId="1" fontId="4" fillId="6" borderId="22" xfId="0" applyNumberFormat="1" applyFont="1" applyFill="1" applyBorder="1" applyAlignment="1" applyProtection="1">
      <alignment wrapText="1"/>
      <protection locked="0"/>
    </xf>
    <xf numFmtId="1" fontId="4" fillId="6" borderId="55" xfId="0" applyNumberFormat="1" applyFont="1" applyFill="1" applyBorder="1" applyAlignment="1" applyProtection="1">
      <alignment wrapText="1"/>
      <protection locked="0"/>
    </xf>
    <xf numFmtId="1" fontId="4" fillId="6" borderId="56" xfId="0" applyNumberFormat="1" applyFont="1" applyFill="1" applyBorder="1" applyAlignment="1" applyProtection="1">
      <alignment wrapText="1"/>
      <protection locked="0"/>
    </xf>
    <xf numFmtId="1" fontId="4" fillId="6" borderId="25" xfId="0" applyNumberFormat="1" applyFont="1" applyFill="1" applyBorder="1" applyAlignment="1" applyProtection="1">
      <alignment wrapText="1"/>
      <protection locked="0"/>
    </xf>
    <xf numFmtId="1" fontId="4" fillId="6" borderId="28" xfId="0" applyNumberFormat="1" applyFont="1" applyFill="1" applyBorder="1" applyAlignment="1" applyProtection="1">
      <alignment wrapText="1"/>
      <protection locked="0"/>
    </xf>
    <xf numFmtId="1" fontId="4" fillId="6" borderId="57" xfId="0" applyNumberFormat="1" applyFont="1" applyFill="1" applyBorder="1" applyAlignment="1" applyProtection="1">
      <alignment wrapText="1"/>
      <protection locked="0"/>
    </xf>
    <xf numFmtId="1" fontId="4" fillId="6" borderId="58" xfId="0" applyNumberFormat="1" applyFont="1" applyFill="1" applyBorder="1" applyAlignment="1" applyProtection="1">
      <alignment wrapText="1"/>
      <protection locked="0"/>
    </xf>
    <xf numFmtId="1" fontId="4" fillId="7" borderId="59" xfId="0" applyNumberFormat="1" applyFont="1" applyFill="1" applyBorder="1"/>
    <xf numFmtId="1" fontId="4" fillId="6" borderId="60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left"/>
      <protection hidden="1"/>
    </xf>
    <xf numFmtId="1" fontId="6" fillId="2" borderId="0" xfId="0" applyNumberFormat="1" applyFont="1" applyFill="1" applyAlignment="1" applyProtection="1">
      <alignment horizontal="left"/>
      <protection hidden="1"/>
    </xf>
    <xf numFmtId="1" fontId="4" fillId="2" borderId="47" xfId="0" applyNumberFormat="1" applyFont="1" applyFill="1" applyBorder="1" applyProtection="1">
      <protection hidden="1"/>
    </xf>
    <xf numFmtId="1" fontId="8" fillId="0" borderId="0" xfId="0" applyNumberFormat="1" applyFont="1"/>
    <xf numFmtId="1" fontId="16" fillId="2" borderId="11" xfId="0" applyNumberFormat="1" applyFont="1" applyFill="1" applyBorder="1" applyAlignment="1" applyProtection="1">
      <alignment horizontal="left"/>
      <protection hidden="1"/>
    </xf>
    <xf numFmtId="1" fontId="16" fillId="2" borderId="0" xfId="0" applyNumberFormat="1" applyFont="1" applyFill="1" applyProtection="1">
      <protection hidden="1"/>
    </xf>
    <xf numFmtId="1" fontId="16" fillId="2" borderId="0" xfId="0" applyNumberFormat="1" applyFont="1" applyFill="1" applyAlignment="1" applyProtection="1">
      <alignment wrapText="1"/>
      <protection hidden="1"/>
    </xf>
    <xf numFmtId="1" fontId="4" fillId="2" borderId="61" xfId="0" applyNumberFormat="1" applyFont="1" applyFill="1" applyBorder="1" applyProtection="1">
      <protection hidden="1"/>
    </xf>
    <xf numFmtId="1" fontId="4" fillId="2" borderId="62" xfId="0" applyNumberFormat="1" applyFont="1" applyFill="1" applyBorder="1"/>
    <xf numFmtId="1" fontId="4" fillId="2" borderId="63" xfId="0" applyNumberFormat="1" applyFont="1" applyFill="1" applyBorder="1" applyAlignment="1" applyProtection="1">
      <alignment wrapText="1"/>
      <protection hidden="1"/>
    </xf>
    <xf numFmtId="1" fontId="6" fillId="2" borderId="63" xfId="0" applyNumberFormat="1" applyFont="1" applyFill="1" applyBorder="1" applyProtection="1">
      <protection hidden="1"/>
    </xf>
    <xf numFmtId="1" fontId="17" fillId="0" borderId="0" xfId="0" applyNumberFormat="1" applyFont="1"/>
    <xf numFmtId="1" fontId="17" fillId="0" borderId="47" xfId="0" applyNumberFormat="1" applyFont="1" applyBorder="1"/>
    <xf numFmtId="1" fontId="17" fillId="0" borderId="1" xfId="0" applyNumberFormat="1" applyFont="1" applyBorder="1"/>
    <xf numFmtId="1" fontId="4" fillId="2" borderId="1" xfId="0" applyNumberFormat="1" applyFont="1" applyFill="1" applyBorder="1" applyProtection="1">
      <protection hidden="1"/>
    </xf>
    <xf numFmtId="1" fontId="2" fillId="2" borderId="47" xfId="0" applyNumberFormat="1" applyFont="1" applyFill="1" applyBorder="1"/>
    <xf numFmtId="1" fontId="4" fillId="2" borderId="0" xfId="0" applyNumberFormat="1" applyFont="1" applyFill="1" applyAlignment="1" applyProtection="1">
      <alignment wrapText="1"/>
      <protection hidden="1"/>
    </xf>
    <xf numFmtId="1" fontId="4" fillId="0" borderId="64" xfId="0" applyNumberFormat="1" applyFont="1" applyBorder="1" applyAlignment="1" applyProtection="1">
      <alignment vertical="center" wrapText="1"/>
      <protection hidden="1"/>
    </xf>
    <xf numFmtId="1" fontId="4" fillId="6" borderId="19" xfId="0" applyNumberFormat="1" applyFont="1" applyFill="1" applyBorder="1" applyAlignment="1" applyProtection="1">
      <alignment horizontal="right"/>
      <protection locked="0"/>
    </xf>
    <xf numFmtId="1" fontId="4" fillId="6" borderId="21" xfId="0" applyNumberFormat="1" applyFont="1" applyFill="1" applyBorder="1" applyAlignment="1" applyProtection="1">
      <alignment horizontal="right"/>
      <protection locked="0"/>
    </xf>
    <xf numFmtId="1" fontId="4" fillId="0" borderId="48" xfId="0" applyNumberFormat="1" applyFont="1" applyBorder="1" applyAlignment="1" applyProtection="1">
      <alignment vertical="center" wrapText="1"/>
      <protection hidden="1"/>
    </xf>
    <xf numFmtId="1" fontId="4" fillId="6" borderId="48" xfId="0" applyNumberFormat="1" applyFont="1" applyFill="1" applyBorder="1" applyAlignment="1" applyProtection="1">
      <alignment horizontal="right" wrapText="1"/>
      <protection locked="0"/>
    </xf>
    <xf numFmtId="1" fontId="4" fillId="6" borderId="25" xfId="0" applyNumberFormat="1" applyFont="1" applyFill="1" applyBorder="1" applyAlignment="1" applyProtection="1">
      <alignment horizontal="right"/>
      <protection locked="0"/>
    </xf>
    <xf numFmtId="1" fontId="4" fillId="6" borderId="27" xfId="0" applyNumberFormat="1" applyFont="1" applyFill="1" applyBorder="1" applyAlignment="1" applyProtection="1">
      <alignment horizontal="right"/>
      <protection locked="0"/>
    </xf>
    <xf numFmtId="1" fontId="4" fillId="2" borderId="48" xfId="0" applyNumberFormat="1" applyFont="1" applyFill="1" applyBorder="1" applyAlignment="1" applyProtection="1">
      <alignment vertical="center" wrapText="1"/>
      <protection hidden="1"/>
    </xf>
    <xf numFmtId="1" fontId="15" fillId="0" borderId="13" xfId="0" applyNumberFormat="1" applyFont="1" applyBorder="1" applyAlignment="1">
      <alignment wrapText="1"/>
    </xf>
    <xf numFmtId="1" fontId="4" fillId="6" borderId="27" xfId="0" applyNumberFormat="1" applyFont="1" applyFill="1" applyBorder="1" applyAlignment="1" applyProtection="1">
      <alignment horizontal="right" wrapText="1"/>
      <protection locked="0"/>
    </xf>
    <xf numFmtId="1" fontId="17" fillId="0" borderId="65" xfId="0" applyNumberFormat="1" applyFont="1" applyBorder="1"/>
    <xf numFmtId="1" fontId="2" fillId="2" borderId="65" xfId="0" applyNumberFormat="1" applyFont="1" applyFill="1" applyBorder="1"/>
    <xf numFmtId="1" fontId="15" fillId="0" borderId="12" xfId="0" applyNumberFormat="1" applyFont="1" applyBorder="1" applyAlignment="1">
      <alignment wrapText="1"/>
    </xf>
    <xf numFmtId="1" fontId="4" fillId="6" borderId="43" xfId="0" applyNumberFormat="1" applyFont="1" applyFill="1" applyBorder="1" applyAlignment="1" applyProtection="1">
      <alignment horizontal="right" wrapText="1"/>
      <protection locked="0"/>
    </xf>
    <xf numFmtId="1" fontId="4" fillId="6" borderId="41" xfId="0" applyNumberFormat="1" applyFont="1" applyFill="1" applyBorder="1" applyAlignment="1" applyProtection="1">
      <alignment horizontal="right"/>
      <protection locked="0"/>
    </xf>
    <xf numFmtId="1" fontId="4" fillId="6" borderId="43" xfId="0" applyNumberFormat="1" applyFont="1" applyFill="1" applyBorder="1" applyAlignment="1" applyProtection="1">
      <alignment horizontal="right"/>
      <protection locked="0"/>
    </xf>
    <xf numFmtId="1" fontId="17" fillId="0" borderId="61" xfId="0" applyNumberFormat="1" applyFont="1" applyBorder="1"/>
    <xf numFmtId="1" fontId="5" fillId="2" borderId="11" xfId="0" applyNumberFormat="1" applyFont="1" applyFill="1" applyBorder="1" applyProtection="1">
      <protection hidden="1"/>
    </xf>
    <xf numFmtId="1" fontId="3" fillId="2" borderId="0" xfId="0" applyNumberFormat="1" applyFont="1" applyFill="1" applyProtection="1">
      <protection hidden="1"/>
    </xf>
    <xf numFmtId="1" fontId="4" fillId="0" borderId="66" xfId="0" applyNumberFormat="1" applyFont="1" applyBorder="1" applyProtection="1">
      <protection hidden="1"/>
    </xf>
    <xf numFmtId="1" fontId="4" fillId="0" borderId="8" xfId="0" applyNumberFormat="1" applyFont="1" applyBorder="1" applyAlignment="1" applyProtection="1">
      <alignment horizontal="center" vertical="center" wrapText="1"/>
      <protection hidden="1"/>
    </xf>
    <xf numFmtId="1" fontId="17" fillId="2" borderId="0" xfId="0" applyNumberFormat="1" applyFont="1" applyFill="1" applyProtection="1">
      <protection hidden="1"/>
    </xf>
    <xf numFmtId="1" fontId="13" fillId="2" borderId="0" xfId="0" applyNumberFormat="1" applyFont="1" applyFill="1" applyProtection="1">
      <protection hidden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2" borderId="35" xfId="0" applyNumberFormat="1" applyFont="1" applyFill="1" applyBorder="1" applyAlignment="1">
      <alignment wrapText="1"/>
    </xf>
    <xf numFmtId="1" fontId="4" fillId="2" borderId="17" xfId="0" applyNumberFormat="1" applyFont="1" applyFill="1" applyBorder="1" applyAlignment="1">
      <alignment wrapText="1"/>
    </xf>
    <xf numFmtId="1" fontId="4" fillId="2" borderId="8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1" fontId="2" fillId="0" borderId="0" xfId="0" applyNumberFormat="1" applyFont="1"/>
    <xf numFmtId="1" fontId="2" fillId="0" borderId="11" xfId="0" applyNumberFormat="1" applyFont="1" applyBorder="1"/>
    <xf numFmtId="1" fontId="6" fillId="2" borderId="11" xfId="0" applyNumberFormat="1" applyFont="1" applyFill="1" applyBorder="1" applyProtection="1">
      <protection hidden="1"/>
    </xf>
    <xf numFmtId="1" fontId="13" fillId="2" borderId="11" xfId="0" applyNumberFormat="1" applyFont="1" applyFill="1" applyBorder="1" applyProtection="1">
      <protection hidden="1"/>
    </xf>
    <xf numFmtId="1" fontId="4" fillId="2" borderId="66" xfId="0" applyNumberFormat="1" applyFont="1" applyFill="1" applyBorder="1" applyProtection="1">
      <protection hidden="1"/>
    </xf>
    <xf numFmtId="1" fontId="4" fillId="2" borderId="8" xfId="0" applyNumberFormat="1" applyFont="1" applyFill="1" applyBorder="1" applyProtection="1">
      <protection hidden="1"/>
    </xf>
    <xf numFmtId="1" fontId="4" fillId="0" borderId="17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1" fontId="2" fillId="0" borderId="67" xfId="0" applyNumberFormat="1" applyFont="1" applyBorder="1"/>
    <xf numFmtId="1" fontId="4" fillId="6" borderId="22" xfId="0" applyNumberFormat="1" applyFont="1" applyFill="1" applyBorder="1" applyAlignment="1" applyProtection="1">
      <alignment horizontal="right"/>
      <protection locked="0"/>
    </xf>
    <xf numFmtId="1" fontId="4" fillId="6" borderId="18" xfId="0" applyNumberFormat="1" applyFont="1" applyFill="1" applyBorder="1" applyAlignment="1" applyProtection="1">
      <alignment horizontal="right"/>
      <protection locked="0"/>
    </xf>
    <xf numFmtId="1" fontId="2" fillId="0" borderId="68" xfId="0" applyNumberFormat="1" applyFont="1" applyBorder="1"/>
    <xf numFmtId="1" fontId="4" fillId="0" borderId="14" xfId="0" applyNumberFormat="1" applyFont="1" applyBorder="1" applyAlignment="1">
      <alignment horizontal="left" vertical="center" wrapText="1"/>
    </xf>
    <xf numFmtId="1" fontId="4" fillId="6" borderId="39" xfId="0" applyNumberFormat="1" applyFont="1" applyFill="1" applyBorder="1" applyAlignment="1" applyProtection="1">
      <alignment horizontal="right"/>
      <protection locked="0"/>
    </xf>
    <xf numFmtId="1" fontId="4" fillId="6" borderId="12" xfId="0" applyNumberFormat="1" applyFont="1" applyFill="1" applyBorder="1" applyAlignment="1" applyProtection="1">
      <alignment horizontal="right"/>
      <protection locked="0"/>
    </xf>
    <xf numFmtId="1" fontId="4" fillId="6" borderId="51" xfId="0" applyNumberFormat="1" applyFont="1" applyFill="1" applyBorder="1" applyAlignment="1" applyProtection="1">
      <alignment horizontal="right"/>
      <protection locked="0"/>
    </xf>
    <xf numFmtId="1" fontId="4" fillId="6" borderId="11" xfId="0" applyNumberFormat="1" applyFont="1" applyFill="1" applyBorder="1" applyAlignment="1" applyProtection="1">
      <alignment horizontal="right"/>
      <protection locked="0"/>
    </xf>
    <xf numFmtId="1" fontId="18" fillId="0" borderId="1" xfId="0" applyNumberFormat="1" applyFont="1" applyBorder="1" applyAlignment="1">
      <alignment horizontal="left"/>
    </xf>
    <xf numFmtId="1" fontId="9" fillId="2" borderId="0" xfId="0" applyNumberFormat="1" applyFont="1" applyFill="1" applyProtection="1">
      <protection hidden="1"/>
    </xf>
    <xf numFmtId="1" fontId="9" fillId="0" borderId="17" xfId="0" applyNumberFormat="1" applyFont="1" applyBorder="1" applyAlignment="1">
      <alignment horizontal="center" vertical="center"/>
    </xf>
    <xf numFmtId="1" fontId="9" fillId="0" borderId="36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35" xfId="0" applyNumberFormat="1" applyFont="1" applyBorder="1" applyAlignment="1">
      <alignment horizontal="left" vertical="center" wrapText="1"/>
    </xf>
    <xf numFmtId="1" fontId="9" fillId="0" borderId="17" xfId="0" applyNumberFormat="1" applyFont="1" applyBorder="1" applyAlignment="1">
      <alignment horizontal="right" wrapText="1"/>
    </xf>
    <xf numFmtId="1" fontId="9" fillId="0" borderId="36" xfId="0" applyNumberFormat="1" applyFont="1" applyBorder="1" applyAlignment="1">
      <alignment horizontal="right" wrapText="1"/>
    </xf>
    <xf numFmtId="1" fontId="9" fillId="0" borderId="8" xfId="0" applyNumberFormat="1" applyFont="1" applyBorder="1" applyAlignment="1">
      <alignment horizontal="right"/>
    </xf>
    <xf numFmtId="1" fontId="9" fillId="6" borderId="17" xfId="0" applyNumberFormat="1" applyFont="1" applyFill="1" applyBorder="1" applyAlignment="1" applyProtection="1">
      <alignment horizontal="right"/>
      <protection locked="0"/>
    </xf>
    <xf numFmtId="1" fontId="9" fillId="6" borderId="8" xfId="0" applyNumberFormat="1" applyFont="1" applyFill="1" applyBorder="1" applyAlignment="1" applyProtection="1">
      <alignment horizontal="right"/>
      <protection locked="0"/>
    </xf>
    <xf numFmtId="1" fontId="9" fillId="6" borderId="37" xfId="0" applyNumberFormat="1" applyFont="1" applyFill="1" applyBorder="1" applyAlignment="1" applyProtection="1">
      <alignment horizontal="right"/>
      <protection locked="0"/>
    </xf>
    <xf numFmtId="1" fontId="9" fillId="6" borderId="6" xfId="0" applyNumberFormat="1" applyFont="1" applyFill="1" applyBorder="1" applyAlignment="1" applyProtection="1">
      <alignment horizontal="right"/>
      <protection locked="0"/>
    </xf>
    <xf numFmtId="1" fontId="18" fillId="2" borderId="0" xfId="0" applyNumberFormat="1" applyFont="1" applyFill="1" applyAlignment="1">
      <alignment horizontal="left"/>
    </xf>
    <xf numFmtId="1" fontId="9" fillId="0" borderId="53" xfId="0" applyNumberFormat="1" applyFont="1" applyBorder="1" applyAlignment="1">
      <alignment horizontal="center" vertical="center"/>
    </xf>
    <xf numFmtId="0" fontId="0" fillId="0" borderId="35" xfId="0" applyBorder="1"/>
    <xf numFmtId="1" fontId="9" fillId="6" borderId="53" xfId="0" applyNumberFormat="1" applyFont="1" applyFill="1" applyBorder="1" applyAlignment="1" applyProtection="1">
      <alignment horizontal="right"/>
      <protection locked="0"/>
    </xf>
    <xf numFmtId="1" fontId="9" fillId="6" borderId="76" xfId="0" applyNumberFormat="1" applyFont="1" applyFill="1" applyBorder="1" applyAlignment="1" applyProtection="1">
      <alignment horizontal="right"/>
      <protection locked="0"/>
    </xf>
    <xf numFmtId="1" fontId="19" fillId="0" borderId="0" xfId="0" applyNumberFormat="1" applyFont="1"/>
    <xf numFmtId="1" fontId="20" fillId="2" borderId="0" xfId="0" applyNumberFormat="1" applyFont="1" applyFill="1" applyProtection="1">
      <protection hidden="1"/>
    </xf>
    <xf numFmtId="1" fontId="21" fillId="2" borderId="0" xfId="0" applyNumberFormat="1" applyFont="1" applyFill="1" applyProtection="1">
      <protection hidden="1"/>
    </xf>
    <xf numFmtId="1" fontId="19" fillId="2" borderId="0" xfId="0" applyNumberFormat="1" applyFont="1" applyFill="1"/>
    <xf numFmtId="1" fontId="9" fillId="0" borderId="38" xfId="0" applyNumberFormat="1" applyFont="1" applyBorder="1" applyAlignment="1">
      <alignment horizontal="left" vertical="center" wrapText="1"/>
    </xf>
    <xf numFmtId="1" fontId="9" fillId="0" borderId="19" xfId="0" applyNumberFormat="1" applyFont="1" applyBorder="1" applyAlignment="1">
      <alignment horizontal="right" wrapText="1"/>
    </xf>
    <xf numFmtId="1" fontId="9" fillId="0" borderId="20" xfId="0" applyNumberFormat="1" applyFont="1" applyBorder="1" applyAlignment="1">
      <alignment horizontal="right" wrapText="1"/>
    </xf>
    <xf numFmtId="1" fontId="9" fillId="0" borderId="22" xfId="0" applyNumberFormat="1" applyFont="1" applyBorder="1" applyAlignment="1">
      <alignment horizontal="right"/>
    </xf>
    <xf numFmtId="1" fontId="9" fillId="6" borderId="56" xfId="0" applyNumberFormat="1" applyFont="1" applyFill="1" applyBorder="1" applyAlignment="1" applyProtection="1">
      <alignment horizontal="right"/>
      <protection locked="0"/>
    </xf>
    <xf numFmtId="1" fontId="9" fillId="6" borderId="21" xfId="0" applyNumberFormat="1" applyFont="1" applyFill="1" applyBorder="1" applyAlignment="1" applyProtection="1">
      <alignment horizontal="right"/>
      <protection locked="0"/>
    </xf>
    <xf numFmtId="1" fontId="9" fillId="6" borderId="19" xfId="0" applyNumberFormat="1" applyFont="1" applyFill="1" applyBorder="1" applyAlignment="1" applyProtection="1">
      <alignment horizontal="right"/>
      <protection locked="0"/>
    </xf>
    <xf numFmtId="1" fontId="9" fillId="6" borderId="22" xfId="0" applyNumberFormat="1" applyFont="1" applyFill="1" applyBorder="1" applyAlignment="1" applyProtection="1">
      <alignment horizontal="right"/>
      <protection locked="0"/>
    </xf>
    <xf numFmtId="1" fontId="9" fillId="6" borderId="18" xfId="0" applyNumberFormat="1" applyFont="1" applyFill="1" applyBorder="1" applyAlignment="1" applyProtection="1">
      <alignment horizontal="right"/>
      <protection locked="0"/>
    </xf>
    <xf numFmtId="1" fontId="9" fillId="0" borderId="48" xfId="0" applyNumberFormat="1" applyFont="1" applyBorder="1" applyAlignment="1">
      <alignment horizontal="left" vertical="center" wrapText="1"/>
    </xf>
    <xf numFmtId="1" fontId="9" fillId="0" borderId="25" xfId="0" applyNumberFormat="1" applyFont="1" applyBorder="1" applyAlignment="1">
      <alignment horizontal="right" wrapText="1"/>
    </xf>
    <xf numFmtId="1" fontId="9" fillId="0" borderId="26" xfId="0" applyNumberFormat="1" applyFont="1" applyBorder="1" applyAlignment="1">
      <alignment horizontal="right" wrapText="1"/>
    </xf>
    <xf numFmtId="1" fontId="9" fillId="0" borderId="28" xfId="0" applyNumberFormat="1" applyFont="1" applyBorder="1" applyAlignment="1">
      <alignment horizontal="right"/>
    </xf>
    <xf numFmtId="1" fontId="9" fillId="6" borderId="58" xfId="0" applyNumberFormat="1" applyFont="1" applyFill="1" applyBorder="1" applyAlignment="1" applyProtection="1">
      <alignment horizontal="right"/>
      <protection locked="0"/>
    </xf>
    <xf numFmtId="1" fontId="9" fillId="6" borderId="27" xfId="0" applyNumberFormat="1" applyFont="1" applyFill="1" applyBorder="1" applyAlignment="1" applyProtection="1">
      <alignment horizontal="right"/>
      <protection locked="0"/>
    </xf>
    <xf numFmtId="1" fontId="9" fillId="6" borderId="25" xfId="0" applyNumberFormat="1" applyFont="1" applyFill="1" applyBorder="1" applyAlignment="1" applyProtection="1">
      <alignment horizontal="right"/>
      <protection locked="0"/>
    </xf>
    <xf numFmtId="1" fontId="9" fillId="6" borderId="28" xfId="0" applyNumberFormat="1" applyFont="1" applyFill="1" applyBorder="1" applyAlignment="1" applyProtection="1">
      <alignment horizontal="right"/>
      <protection locked="0"/>
    </xf>
    <xf numFmtId="1" fontId="9" fillId="6" borderId="77" xfId="0" applyNumberFormat="1" applyFont="1" applyFill="1" applyBorder="1" applyAlignment="1" applyProtection="1">
      <alignment horizontal="right"/>
      <protection locked="0"/>
    </xf>
    <xf numFmtId="1" fontId="9" fillId="0" borderId="49" xfId="0" applyNumberFormat="1" applyFont="1" applyBorder="1" applyAlignment="1">
      <alignment horizontal="left" vertical="center" wrapText="1"/>
    </xf>
    <xf numFmtId="1" fontId="9" fillId="0" borderId="41" xfId="0" applyNumberFormat="1" applyFont="1" applyBorder="1" applyAlignment="1">
      <alignment horizontal="right" wrapText="1"/>
    </xf>
    <xf numFmtId="1" fontId="9" fillId="0" borderId="34" xfId="0" applyNumberFormat="1" applyFont="1" applyBorder="1" applyAlignment="1">
      <alignment horizontal="right" wrapText="1"/>
    </xf>
    <xf numFmtId="1" fontId="9" fillId="0" borderId="42" xfId="0" applyNumberFormat="1" applyFont="1" applyBorder="1" applyAlignment="1">
      <alignment horizontal="right"/>
    </xf>
    <xf numFmtId="1" fontId="9" fillId="0" borderId="14" xfId="0" applyNumberFormat="1" applyFont="1" applyBorder="1" applyAlignment="1">
      <alignment horizontal="left" vertical="center" wrapText="1"/>
    </xf>
    <xf numFmtId="1" fontId="9" fillId="0" borderId="39" xfId="0" applyNumberFormat="1" applyFont="1" applyBorder="1" applyAlignment="1">
      <alignment horizontal="right" wrapText="1"/>
    </xf>
    <xf numFmtId="1" fontId="9" fillId="0" borderId="40" xfId="0" applyNumberFormat="1" applyFont="1" applyBorder="1" applyAlignment="1">
      <alignment horizontal="right" wrapText="1"/>
    </xf>
    <xf numFmtId="1" fontId="9" fillId="0" borderId="51" xfId="0" applyNumberFormat="1" applyFont="1" applyBorder="1" applyAlignment="1">
      <alignment horizontal="right"/>
    </xf>
    <xf numFmtId="1" fontId="0" fillId="0" borderId="50" xfId="0" applyNumberFormat="1" applyBorder="1"/>
    <xf numFmtId="1" fontId="0" fillId="0" borderId="8" xfId="0" applyNumberFormat="1" applyBorder="1"/>
    <xf numFmtId="0" fontId="0" fillId="0" borderId="17" xfId="0" applyBorder="1"/>
    <xf numFmtId="0" fontId="0" fillId="0" borderId="8" xfId="0" applyBorder="1"/>
    <xf numFmtId="1" fontId="0" fillId="0" borderId="17" xfId="0" applyNumberFormat="1" applyBorder="1"/>
    <xf numFmtId="1" fontId="20" fillId="2" borderId="11" xfId="0" applyNumberFormat="1" applyFont="1" applyFill="1" applyBorder="1" applyProtection="1">
      <protection hidden="1"/>
    </xf>
    <xf numFmtId="1" fontId="9" fillId="2" borderId="11" xfId="0" applyNumberFormat="1" applyFont="1" applyFill="1" applyBorder="1" applyProtection="1">
      <protection hidden="1"/>
    </xf>
    <xf numFmtId="1" fontId="9" fillId="0" borderId="21" xfId="0" applyNumberFormat="1" applyFont="1" applyBorder="1" applyAlignment="1">
      <alignment horizontal="right"/>
    </xf>
    <xf numFmtId="1" fontId="9" fillId="0" borderId="64" xfId="0" applyNumberFormat="1" applyFont="1" applyBorder="1" applyAlignment="1">
      <alignment horizontal="left" vertical="center" wrapText="1"/>
    </xf>
    <xf numFmtId="1" fontId="9" fillId="0" borderId="78" xfId="0" applyNumberFormat="1" applyFont="1" applyBorder="1" applyAlignment="1">
      <alignment horizontal="right" wrapText="1"/>
    </xf>
    <xf numFmtId="1" fontId="9" fillId="0" borderId="79" xfId="0" applyNumberFormat="1" applyFont="1" applyBorder="1" applyAlignment="1">
      <alignment horizontal="right" wrapText="1"/>
    </xf>
    <xf numFmtId="1" fontId="9" fillId="0" borderId="80" xfId="0" applyNumberFormat="1" applyFont="1" applyBorder="1" applyAlignment="1">
      <alignment horizontal="right"/>
    </xf>
    <xf numFmtId="1" fontId="9" fillId="6" borderId="78" xfId="0" applyNumberFormat="1" applyFont="1" applyFill="1" applyBorder="1" applyAlignment="1" applyProtection="1">
      <alignment horizontal="right"/>
      <protection locked="0"/>
    </xf>
    <xf numFmtId="1" fontId="9" fillId="6" borderId="80" xfId="0" applyNumberFormat="1" applyFont="1" applyFill="1" applyBorder="1" applyAlignment="1" applyProtection="1">
      <alignment horizontal="right"/>
      <protection locked="0"/>
    </xf>
    <xf numFmtId="1" fontId="9" fillId="6" borderId="81" xfId="0" applyNumberFormat="1" applyFont="1" applyFill="1" applyBorder="1" applyAlignment="1" applyProtection="1">
      <alignment horizontal="right"/>
      <protection locked="0"/>
    </xf>
    <xf numFmtId="1" fontId="9" fillId="0" borderId="12" xfId="0" applyNumberFormat="1" applyFont="1" applyBorder="1" applyAlignment="1">
      <alignment horizontal="right"/>
    </xf>
    <xf numFmtId="1" fontId="9" fillId="6" borderId="39" xfId="0" applyNumberFormat="1" applyFont="1" applyFill="1" applyBorder="1" applyAlignment="1" applyProtection="1">
      <alignment horizontal="right"/>
      <protection locked="0"/>
    </xf>
    <xf numFmtId="1" fontId="9" fillId="6" borderId="12" xfId="0" applyNumberFormat="1" applyFont="1" applyFill="1" applyBorder="1" applyAlignment="1" applyProtection="1">
      <alignment horizontal="right"/>
      <protection locked="0"/>
    </xf>
    <xf numFmtId="1" fontId="9" fillId="6" borderId="51" xfId="0" applyNumberFormat="1" applyFont="1" applyFill="1" applyBorder="1" applyAlignment="1" applyProtection="1">
      <alignment horizontal="right"/>
      <protection locked="0"/>
    </xf>
    <xf numFmtId="1" fontId="22" fillId="0" borderId="82" xfId="0" applyNumberFormat="1" applyFont="1" applyBorder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1" fontId="22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9" fillId="0" borderId="37" xfId="0" applyNumberFormat="1" applyFont="1" applyBorder="1" applyAlignment="1">
      <alignment horizontal="center" vertical="center" wrapText="1"/>
    </xf>
    <xf numFmtId="1" fontId="9" fillId="0" borderId="50" xfId="0" applyNumberFormat="1" applyFont="1" applyBorder="1" applyAlignment="1">
      <alignment horizontal="center" vertical="center" wrapText="1"/>
    </xf>
    <xf numFmtId="1" fontId="9" fillId="0" borderId="36" xfId="0" applyNumberFormat="1" applyFont="1" applyBorder="1" applyAlignment="1">
      <alignment horizontal="center" vertical="center" wrapText="1"/>
    </xf>
    <xf numFmtId="1" fontId="9" fillId="0" borderId="35" xfId="0" applyNumberFormat="1" applyFont="1" applyBorder="1" applyAlignment="1">
      <alignment vertical="center" wrapText="1"/>
    </xf>
    <xf numFmtId="1" fontId="22" fillId="0" borderId="35" xfId="0" applyNumberFormat="1" applyFont="1" applyBorder="1" applyAlignment="1">
      <alignment horizontal="center" vertical="center" wrapText="1"/>
    </xf>
    <xf numFmtId="1" fontId="9" fillId="6" borderId="50" xfId="0" applyNumberFormat="1" applyFont="1" applyFill="1" applyBorder="1" applyAlignment="1" applyProtection="1">
      <alignment horizontal="right"/>
      <protection locked="0"/>
    </xf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4" fillId="0" borderId="70" xfId="0" applyNumberFormat="1" applyFont="1" applyBorder="1" applyAlignment="1">
      <alignment horizontal="left" vertical="center" wrapText="1"/>
    </xf>
    <xf numFmtId="1" fontId="4" fillId="0" borderId="72" xfId="0" applyNumberFormat="1" applyFont="1" applyBorder="1" applyAlignment="1">
      <alignment horizontal="right"/>
    </xf>
    <xf numFmtId="1" fontId="4" fillId="6" borderId="72" xfId="0" applyNumberFormat="1" applyFont="1" applyFill="1" applyBorder="1" applyProtection="1">
      <protection locked="0"/>
    </xf>
    <xf numFmtId="1" fontId="4" fillId="6" borderId="70" xfId="0" applyNumberFormat="1" applyFont="1" applyFill="1" applyBorder="1" applyProtection="1">
      <protection locked="0"/>
    </xf>
    <xf numFmtId="1" fontId="4" fillId="2" borderId="84" xfId="0" applyNumberFormat="1" applyFont="1" applyFill="1" applyBorder="1" applyProtection="1">
      <protection hidden="1"/>
    </xf>
    <xf numFmtId="1" fontId="17" fillId="0" borderId="84" xfId="0" applyNumberFormat="1" applyFont="1" applyBorder="1"/>
    <xf numFmtId="1" fontId="2" fillId="2" borderId="84" xfId="0" applyNumberFormat="1" applyFont="1" applyFill="1" applyBorder="1"/>
    <xf numFmtId="1" fontId="7" fillId="2" borderId="84" xfId="0" applyNumberFormat="1" applyFont="1" applyFill="1" applyBorder="1" applyAlignment="1" applyProtection="1">
      <alignment wrapText="1"/>
      <protection hidden="1"/>
    </xf>
    <xf numFmtId="1" fontId="4" fillId="0" borderId="84" xfId="0" applyNumberFormat="1" applyFont="1" applyBorder="1" applyProtection="1">
      <protection hidden="1"/>
    </xf>
    <xf numFmtId="1" fontId="4" fillId="0" borderId="88" xfId="0" applyNumberFormat="1" applyFont="1" applyBorder="1" applyAlignment="1" applyProtection="1">
      <alignment horizontal="center" vertical="center" wrapText="1"/>
      <protection hidden="1"/>
    </xf>
    <xf numFmtId="1" fontId="4" fillId="0" borderId="89" xfId="0" applyNumberFormat="1" applyFont="1" applyBorder="1" applyAlignment="1" applyProtection="1">
      <alignment horizontal="left" vertical="center" wrapText="1"/>
      <protection hidden="1"/>
    </xf>
    <xf numFmtId="1" fontId="4" fillId="6" borderId="90" xfId="0" applyNumberFormat="1" applyFont="1" applyFill="1" applyBorder="1" applyProtection="1">
      <protection locked="0"/>
    </xf>
    <xf numFmtId="1" fontId="4" fillId="6" borderId="91" xfId="0" applyNumberFormat="1" applyFont="1" applyFill="1" applyBorder="1" applyProtection="1">
      <protection locked="0"/>
    </xf>
    <xf numFmtId="1" fontId="4" fillId="2" borderId="92" xfId="0" applyNumberFormat="1" applyFont="1" applyFill="1" applyBorder="1" applyAlignment="1">
      <alignment wrapText="1"/>
    </xf>
    <xf numFmtId="1" fontId="4" fillId="2" borderId="88" xfId="0" applyNumberFormat="1" applyFont="1" applyFill="1" applyBorder="1" applyAlignment="1">
      <alignment wrapText="1"/>
    </xf>
    <xf numFmtId="1" fontId="4" fillId="2" borderId="87" xfId="0" applyNumberFormat="1" applyFont="1" applyFill="1" applyBorder="1" applyAlignment="1">
      <alignment wrapText="1"/>
    </xf>
    <xf numFmtId="1" fontId="4" fillId="2" borderId="87" xfId="0" applyNumberFormat="1" applyFont="1" applyFill="1" applyBorder="1" applyProtection="1">
      <protection hidden="1"/>
    </xf>
    <xf numFmtId="1" fontId="4" fillId="0" borderId="88" xfId="0" applyNumberFormat="1" applyFont="1" applyBorder="1" applyAlignment="1">
      <alignment horizontal="center" vertical="center"/>
    </xf>
    <xf numFmtId="1" fontId="4" fillId="0" borderId="96" xfId="0" applyNumberFormat="1" applyFont="1" applyBorder="1" applyAlignment="1">
      <alignment horizontal="center" vertical="center"/>
    </xf>
    <xf numFmtId="1" fontId="4" fillId="0" borderId="88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left" vertical="center" wrapText="1"/>
    </xf>
    <xf numFmtId="1" fontId="4" fillId="0" borderId="91" xfId="0" applyNumberFormat="1" applyFont="1" applyBorder="1" applyAlignment="1">
      <alignment horizontal="right"/>
    </xf>
    <xf numFmtId="1" fontId="4" fillId="6" borderId="91" xfId="0" applyNumberFormat="1" applyFont="1" applyFill="1" applyBorder="1" applyAlignment="1" applyProtection="1">
      <alignment horizontal="right"/>
      <protection locked="0"/>
    </xf>
    <xf numFmtId="1" fontId="4" fillId="6" borderId="89" xfId="0" applyNumberFormat="1" applyFont="1" applyFill="1" applyBorder="1" applyAlignment="1" applyProtection="1">
      <alignment horizontal="right"/>
      <protection locked="0"/>
    </xf>
    <xf numFmtId="1" fontId="2" fillId="0" borderId="97" xfId="0" applyNumberFormat="1" applyFont="1" applyBorder="1"/>
    <xf numFmtId="1" fontId="9" fillId="0" borderId="88" xfId="0" applyNumberFormat="1" applyFont="1" applyBorder="1" applyAlignment="1">
      <alignment horizontal="center" vertical="center"/>
    </xf>
    <xf numFmtId="1" fontId="9" fillId="0" borderId="96" xfId="0" applyNumberFormat="1" applyFont="1" applyBorder="1" applyAlignment="1">
      <alignment horizontal="center" vertical="center"/>
    </xf>
    <xf numFmtId="1" fontId="9" fillId="0" borderId="88" xfId="0" applyNumberFormat="1" applyFont="1" applyBorder="1" applyAlignment="1">
      <alignment horizontal="center" vertical="center" wrapText="1"/>
    </xf>
    <xf numFmtId="1" fontId="9" fillId="0" borderId="92" xfId="0" applyNumberFormat="1" applyFont="1" applyBorder="1" applyAlignment="1">
      <alignment horizontal="left" vertical="center" wrapText="1"/>
    </xf>
    <xf numFmtId="1" fontId="9" fillId="0" borderId="88" xfId="0" applyNumberFormat="1" applyFont="1" applyBorder="1" applyAlignment="1">
      <alignment horizontal="right" wrapText="1"/>
    </xf>
    <xf numFmtId="1" fontId="9" fillId="0" borderId="96" xfId="0" applyNumberFormat="1" applyFont="1" applyBorder="1" applyAlignment="1">
      <alignment horizontal="right" wrapText="1"/>
    </xf>
    <xf numFmtId="1" fontId="9" fillId="0" borderId="87" xfId="0" applyNumberFormat="1" applyFont="1" applyBorder="1" applyAlignment="1">
      <alignment horizontal="right"/>
    </xf>
    <xf numFmtId="1" fontId="9" fillId="6" borderId="88" xfId="0" applyNumberFormat="1" applyFont="1" applyFill="1" applyBorder="1" applyAlignment="1" applyProtection="1">
      <alignment horizontal="right"/>
      <protection locked="0"/>
    </xf>
    <xf numFmtId="1" fontId="9" fillId="6" borderId="87" xfId="0" applyNumberFormat="1" applyFont="1" applyFill="1" applyBorder="1" applyAlignment="1" applyProtection="1">
      <alignment horizontal="right"/>
      <protection locked="0"/>
    </xf>
    <xf numFmtId="1" fontId="9" fillId="6" borderId="99" xfId="0" applyNumberFormat="1" applyFont="1" applyFill="1" applyBorder="1" applyAlignment="1" applyProtection="1">
      <alignment horizontal="right"/>
      <protection locked="0"/>
    </xf>
    <xf numFmtId="1" fontId="9" fillId="6" borderId="86" xfId="0" applyNumberFormat="1" applyFont="1" applyFill="1" applyBorder="1" applyAlignment="1" applyProtection="1">
      <alignment horizontal="right"/>
      <protection locked="0"/>
    </xf>
    <xf numFmtId="1" fontId="9" fillId="0" borderId="102" xfId="0" applyNumberFormat="1" applyFont="1" applyBorder="1" applyAlignment="1">
      <alignment horizontal="center" vertical="center"/>
    </xf>
    <xf numFmtId="0" fontId="0" fillId="0" borderId="92" xfId="0" applyBorder="1"/>
    <xf numFmtId="1" fontId="9" fillId="6" borderId="102" xfId="0" applyNumberFormat="1" applyFont="1" applyFill="1" applyBorder="1" applyAlignment="1" applyProtection="1">
      <alignment horizontal="right"/>
      <protection locked="0"/>
    </xf>
    <xf numFmtId="1" fontId="9" fillId="6" borderId="103" xfId="0" applyNumberFormat="1" applyFont="1" applyFill="1" applyBorder="1" applyAlignment="1" applyProtection="1">
      <alignment horizontal="right"/>
      <protection locked="0"/>
    </xf>
    <xf numFmtId="1" fontId="9" fillId="0" borderId="90" xfId="0" applyNumberFormat="1" applyFont="1" applyBorder="1" applyAlignment="1">
      <alignment horizontal="left" vertical="center" wrapText="1"/>
    </xf>
    <xf numFmtId="1" fontId="9" fillId="6" borderId="104" xfId="0" applyNumberFormat="1" applyFont="1" applyFill="1" applyBorder="1" applyAlignment="1" applyProtection="1">
      <alignment horizontal="right"/>
      <protection locked="0"/>
    </xf>
    <xf numFmtId="1" fontId="9" fillId="6" borderId="91" xfId="0" applyNumberFormat="1" applyFont="1" applyFill="1" applyBorder="1" applyAlignment="1" applyProtection="1">
      <alignment horizontal="right"/>
      <protection locked="0"/>
    </xf>
    <xf numFmtId="1" fontId="9" fillId="6" borderId="89" xfId="0" applyNumberFormat="1" applyFont="1" applyFill="1" applyBorder="1" applyAlignment="1" applyProtection="1">
      <alignment horizontal="right"/>
      <protection locked="0"/>
    </xf>
    <xf numFmtId="1" fontId="0" fillId="0" borderId="105" xfId="0" applyNumberFormat="1" applyBorder="1"/>
    <xf numFmtId="1" fontId="0" fillId="0" borderId="87" xfId="0" applyNumberFormat="1" applyBorder="1"/>
    <xf numFmtId="0" fontId="0" fillId="0" borderId="88" xfId="0" applyBorder="1"/>
    <xf numFmtId="0" fontId="0" fillId="0" borderId="87" xfId="0" applyBorder="1"/>
    <xf numFmtId="1" fontId="0" fillId="0" borderId="88" xfId="0" applyNumberFormat="1" applyBorder="1"/>
    <xf numFmtId="1" fontId="9" fillId="0" borderId="91" xfId="0" applyNumberFormat="1" applyFont="1" applyBorder="1" applyAlignment="1">
      <alignment horizontal="right"/>
    </xf>
    <xf numFmtId="1" fontId="22" fillId="0" borderId="106" xfId="0" applyNumberFormat="1" applyFont="1" applyBorder="1" applyAlignment="1">
      <alignment horizontal="center" vertical="center" wrapText="1"/>
    </xf>
    <xf numFmtId="1" fontId="9" fillId="0" borderId="99" xfId="0" applyNumberFormat="1" applyFont="1" applyBorder="1" applyAlignment="1">
      <alignment horizontal="center" vertical="center" wrapText="1"/>
    </xf>
    <xf numFmtId="1" fontId="9" fillId="0" borderId="105" xfId="0" applyNumberFormat="1" applyFont="1" applyBorder="1" applyAlignment="1">
      <alignment horizontal="center" vertical="center" wrapText="1"/>
    </xf>
    <xf numFmtId="1" fontId="9" fillId="0" borderId="96" xfId="0" applyNumberFormat="1" applyFont="1" applyBorder="1" applyAlignment="1">
      <alignment horizontal="center" vertical="center" wrapText="1"/>
    </xf>
    <xf numFmtId="1" fontId="9" fillId="0" borderId="92" xfId="0" applyNumberFormat="1" applyFont="1" applyBorder="1" applyAlignment="1">
      <alignment vertical="center" wrapText="1"/>
    </xf>
    <xf numFmtId="1" fontId="22" fillId="0" borderId="92" xfId="0" applyNumberFormat="1" applyFont="1" applyBorder="1" applyAlignment="1">
      <alignment horizontal="center" vertical="center" wrapText="1"/>
    </xf>
    <xf numFmtId="1" fontId="9" fillId="6" borderId="105" xfId="0" applyNumberFormat="1" applyFont="1" applyFill="1" applyBorder="1" applyAlignment="1" applyProtection="1">
      <alignment horizontal="right"/>
      <protection locked="0"/>
    </xf>
    <xf numFmtId="1" fontId="4" fillId="0" borderId="107" xfId="0" applyNumberFormat="1" applyFont="1" applyBorder="1" applyAlignment="1">
      <alignment horizontal="center" vertical="center" wrapText="1"/>
    </xf>
    <xf numFmtId="1" fontId="4" fillId="0" borderId="108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vertical="center" wrapText="1"/>
    </xf>
    <xf numFmtId="1" fontId="4" fillId="6" borderId="89" xfId="0" applyNumberFormat="1" applyFont="1" applyFill="1" applyBorder="1" applyProtection="1">
      <protection locked="0"/>
    </xf>
    <xf numFmtId="1" fontId="4" fillId="0" borderId="92" xfId="0" applyNumberFormat="1" applyFont="1" applyBorder="1" applyAlignment="1">
      <alignment horizontal="center"/>
    </xf>
    <xf numFmtId="1" fontId="4" fillId="0" borderId="88" xfId="0" applyNumberFormat="1" applyFont="1" applyBorder="1" applyAlignment="1">
      <alignment horizontal="right"/>
    </xf>
    <xf numFmtId="1" fontId="4" fillId="0" borderId="96" xfId="0" applyNumberFormat="1" applyFont="1" applyBorder="1" applyAlignment="1">
      <alignment horizontal="right"/>
    </xf>
    <xf numFmtId="1" fontId="4" fillId="0" borderId="87" xfId="0" applyNumberFormat="1" applyFont="1" applyBorder="1" applyAlignment="1">
      <alignment horizontal="right"/>
    </xf>
    <xf numFmtId="1" fontId="4" fillId="0" borderId="88" xfId="0" applyNumberFormat="1" applyFont="1" applyBorder="1"/>
    <xf numFmtId="1" fontId="4" fillId="0" borderId="87" xfId="0" applyNumberFormat="1" applyFont="1" applyBorder="1"/>
    <xf numFmtId="1" fontId="4" fillId="0" borderId="99" xfId="0" applyNumberFormat="1" applyFont="1" applyBorder="1"/>
    <xf numFmtId="1" fontId="4" fillId="0" borderId="86" xfId="0" applyNumberFormat="1" applyFont="1" applyBorder="1"/>
    <xf numFmtId="1" fontId="4" fillId="0" borderId="88" xfId="0" applyNumberFormat="1" applyFont="1" applyBorder="1" applyAlignment="1">
      <alignment horizontal="right" wrapText="1"/>
    </xf>
    <xf numFmtId="1" fontId="4" fillId="0" borderId="96" xfId="0" applyNumberFormat="1" applyFont="1" applyBorder="1" applyAlignment="1">
      <alignment horizontal="right" wrapText="1"/>
    </xf>
    <xf numFmtId="1" fontId="4" fillId="6" borderId="88" xfId="0" applyNumberFormat="1" applyFont="1" applyFill="1" applyBorder="1" applyProtection="1">
      <protection locked="0"/>
    </xf>
    <xf numFmtId="1" fontId="4" fillId="6" borderId="87" xfId="0" applyNumberFormat="1" applyFont="1" applyFill="1" applyBorder="1" applyProtection="1">
      <protection locked="0"/>
    </xf>
    <xf numFmtId="1" fontId="4" fillId="6" borderId="99" xfId="0" applyNumberFormat="1" applyFont="1" applyFill="1" applyBorder="1" applyProtection="1">
      <protection locked="0"/>
    </xf>
    <xf numFmtId="1" fontId="4" fillId="6" borderId="86" xfId="0" applyNumberFormat="1" applyFont="1" applyFill="1" applyBorder="1" applyProtection="1">
      <protection locked="0"/>
    </xf>
    <xf numFmtId="1" fontId="4" fillId="0" borderId="107" xfId="0" applyNumberFormat="1" applyFont="1" applyBorder="1" applyAlignment="1">
      <alignment horizontal="right" wrapText="1"/>
    </xf>
    <xf numFmtId="1" fontId="4" fillId="0" borderId="108" xfId="0" applyNumberFormat="1" applyFont="1" applyBorder="1" applyAlignment="1">
      <alignment horizontal="right" wrapText="1"/>
    </xf>
    <xf numFmtId="1" fontId="4" fillId="6" borderId="107" xfId="0" applyNumberFormat="1" applyFont="1" applyFill="1" applyBorder="1" applyProtection="1">
      <protection locked="0"/>
    </xf>
    <xf numFmtId="1" fontId="4" fillId="6" borderId="109" xfId="0" applyNumberFormat="1" applyFont="1" applyFill="1" applyBorder="1" applyProtection="1">
      <protection locked="0"/>
    </xf>
    <xf numFmtId="1" fontId="4" fillId="0" borderId="96" xfId="0" applyNumberFormat="1" applyFont="1" applyBorder="1" applyAlignment="1">
      <alignment horizontal="center" vertical="center" wrapText="1"/>
    </xf>
    <xf numFmtId="1" fontId="4" fillId="0" borderId="110" xfId="0" applyNumberFormat="1" applyFont="1" applyBorder="1" applyAlignment="1">
      <alignment horizontal="center" vertical="center"/>
    </xf>
    <xf numFmtId="1" fontId="4" fillId="0" borderId="84" xfId="0" applyNumberFormat="1" applyFont="1" applyBorder="1" applyAlignment="1">
      <alignment horizontal="center" vertical="center"/>
    </xf>
    <xf numFmtId="1" fontId="4" fillId="5" borderId="84" xfId="0" applyNumberFormat="1" applyFont="1" applyFill="1" applyBorder="1"/>
    <xf numFmtId="1" fontId="2" fillId="5" borderId="84" xfId="0" applyNumberFormat="1" applyFont="1" applyFill="1" applyBorder="1"/>
    <xf numFmtId="1" fontId="4" fillId="0" borderId="92" xfId="0" applyNumberFormat="1" applyFont="1" applyBorder="1" applyAlignment="1">
      <alignment horizontal="left" vertical="center" wrapText="1"/>
    </xf>
    <xf numFmtId="1" fontId="4" fillId="0" borderId="96" xfId="0" applyNumberFormat="1" applyFont="1" applyBorder="1"/>
    <xf numFmtId="1" fontId="4" fillId="0" borderId="84" xfId="0" applyNumberFormat="1" applyFont="1" applyBorder="1"/>
    <xf numFmtId="1" fontId="12" fillId="5" borderId="84" xfId="0" applyNumberFormat="1" applyFont="1" applyFill="1" applyBorder="1"/>
    <xf numFmtId="1" fontId="4" fillId="2" borderId="84" xfId="0" applyNumberFormat="1" applyFont="1" applyFill="1" applyBorder="1"/>
    <xf numFmtId="1" fontId="4" fillId="0" borderId="93" xfId="0" applyNumberFormat="1" applyFont="1" applyBorder="1" applyAlignment="1">
      <alignment horizontal="left" vertical="center" wrapText="1"/>
    </xf>
    <xf numFmtId="1" fontId="4" fillId="6" borderId="85" xfId="0" applyNumberFormat="1" applyFont="1" applyFill="1" applyBorder="1" applyProtection="1">
      <protection locked="0"/>
    </xf>
    <xf numFmtId="1" fontId="3" fillId="2" borderId="98" xfId="0" applyNumberFormat="1" applyFont="1" applyFill="1" applyBorder="1" applyAlignment="1" applyProtection="1">
      <alignment horizontal="left"/>
      <protection hidden="1"/>
    </xf>
    <xf numFmtId="1" fontId="4" fillId="0" borderId="107" xfId="0" applyNumberFormat="1" applyFont="1" applyBorder="1" applyAlignment="1" applyProtection="1">
      <alignment horizontal="center" vertical="center"/>
      <protection hidden="1"/>
    </xf>
    <xf numFmtId="1" fontId="4" fillId="0" borderId="108" xfId="0" applyNumberFormat="1" applyFont="1" applyBorder="1" applyAlignment="1" applyProtection="1">
      <alignment horizontal="center" vertical="center"/>
      <protection hidden="1"/>
    </xf>
    <xf numFmtId="1" fontId="4" fillId="0" borderId="105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 applyProtection="1">
      <alignment horizontal="left" vertical="center" wrapText="1"/>
      <protection hidden="1"/>
    </xf>
    <xf numFmtId="1" fontId="4" fillId="6" borderId="98" xfId="0" applyNumberFormat="1" applyFont="1" applyFill="1" applyBorder="1" applyProtection="1">
      <protection locked="0"/>
    </xf>
    <xf numFmtId="1" fontId="4" fillId="6" borderId="87" xfId="0" applyNumberFormat="1" applyFont="1" applyFill="1" applyBorder="1" applyAlignment="1" applyProtection="1">
      <alignment wrapText="1"/>
      <protection locked="0"/>
    </xf>
    <xf numFmtId="1" fontId="4" fillId="0" borderId="92" xfId="0" applyNumberFormat="1" applyFont="1" applyBorder="1" applyAlignment="1" applyProtection="1">
      <alignment horizontal="left" vertical="center" wrapText="1"/>
      <protection hidden="1"/>
    </xf>
    <xf numFmtId="1" fontId="4" fillId="5" borderId="84" xfId="0" applyNumberFormat="1" applyFont="1" applyFill="1" applyBorder="1" applyProtection="1">
      <protection hidden="1"/>
    </xf>
    <xf numFmtId="1" fontId="4" fillId="0" borderId="88" xfId="0" applyNumberFormat="1" applyFont="1" applyBorder="1" applyAlignment="1" applyProtection="1">
      <alignment horizontal="center" vertical="center"/>
      <protection hidden="1"/>
    </xf>
    <xf numFmtId="1" fontId="4" fillId="0" borderId="96" xfId="0" applyNumberFormat="1" applyFont="1" applyBorder="1" applyAlignment="1" applyProtection="1">
      <alignment horizontal="center" vertical="center"/>
      <protection hidden="1"/>
    </xf>
    <xf numFmtId="1" fontId="4" fillId="7" borderId="91" xfId="0" applyNumberFormat="1" applyFont="1" applyFill="1" applyBorder="1"/>
    <xf numFmtId="1" fontId="4" fillId="6" borderId="91" xfId="0" applyNumberFormat="1" applyFont="1" applyFill="1" applyBorder="1" applyAlignment="1" applyProtection="1">
      <alignment wrapText="1"/>
      <protection locked="0"/>
    </xf>
    <xf numFmtId="1" fontId="4" fillId="7" borderId="89" xfId="0" applyNumberFormat="1" applyFont="1" applyFill="1" applyBorder="1"/>
    <xf numFmtId="1" fontId="5" fillId="2" borderId="98" xfId="0" applyNumberFormat="1" applyFont="1" applyFill="1" applyBorder="1" applyAlignment="1" applyProtection="1">
      <alignment horizontal="left"/>
      <protection hidden="1"/>
    </xf>
    <xf numFmtId="1" fontId="3" fillId="2" borderId="98" xfId="0" applyNumberFormat="1" applyFont="1" applyFill="1" applyBorder="1" applyAlignment="1" applyProtection="1">
      <alignment horizontal="left" wrapText="1"/>
      <protection hidden="1"/>
    </xf>
    <xf numFmtId="1" fontId="4" fillId="0" borderId="99" xfId="0" applyNumberFormat="1" applyFont="1" applyBorder="1" applyAlignment="1" applyProtection="1">
      <alignment horizontal="center" vertical="center" wrapText="1"/>
      <protection hidden="1"/>
    </xf>
    <xf numFmtId="1" fontId="4" fillId="0" borderId="111" xfId="0" applyNumberFormat="1" applyFont="1" applyBorder="1" applyAlignment="1" applyProtection="1">
      <alignment horizontal="center" vertical="center" wrapText="1"/>
      <protection hidden="1"/>
    </xf>
    <xf numFmtId="1" fontId="4" fillId="0" borderId="105" xfId="0" applyNumberFormat="1" applyFont="1" applyBorder="1" applyAlignment="1" applyProtection="1">
      <alignment horizontal="center" vertical="center" wrapText="1"/>
      <protection hidden="1"/>
    </xf>
    <xf numFmtId="1" fontId="4" fillId="6" borderId="104" xfId="0" applyNumberFormat="1" applyFont="1" applyFill="1" applyBorder="1" applyAlignment="1" applyProtection="1">
      <alignment wrapText="1"/>
      <protection locked="0"/>
    </xf>
    <xf numFmtId="1" fontId="4" fillId="6" borderId="90" xfId="0" applyNumberFormat="1" applyFont="1" applyFill="1" applyBorder="1" applyAlignment="1" applyProtection="1">
      <alignment horizontal="right" wrapText="1"/>
      <protection locked="0"/>
    </xf>
    <xf numFmtId="1" fontId="4" fillId="6" borderId="90" xfId="0" applyNumberFormat="1" applyFont="1" applyFill="1" applyBorder="1" applyAlignment="1" applyProtection="1">
      <protection locked="0"/>
    </xf>
    <xf numFmtId="1" fontId="4" fillId="0" borderId="95" xfId="0" applyNumberFormat="1" applyFont="1" applyBorder="1" applyAlignment="1">
      <alignment horizontal="right"/>
    </xf>
    <xf numFmtId="1" fontId="4" fillId="6" borderId="95" xfId="0" applyNumberFormat="1" applyFont="1" applyFill="1" applyBorder="1" applyProtection="1">
      <protection locked="0"/>
    </xf>
    <xf numFmtId="1" fontId="4" fillId="6" borderId="93" xfId="0" applyNumberFormat="1" applyFont="1" applyFill="1" applyBorder="1" applyProtection="1">
      <protection locked="0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87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9" fillId="0" borderId="87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87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9" fillId="0" borderId="112" xfId="0" applyNumberFormat="1" applyFont="1" applyBorder="1" applyAlignment="1">
      <alignment horizontal="center" vertical="center" wrapText="1"/>
    </xf>
    <xf numFmtId="1" fontId="9" fillId="6" borderId="111" xfId="0" applyNumberFormat="1" applyFont="1" applyFill="1" applyBorder="1" applyAlignment="1" applyProtection="1">
      <alignment horizontal="right"/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9" fillId="0" borderId="87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87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9" fillId="0" borderId="87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87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9" fillId="0" borderId="87" xfId="0" applyNumberFormat="1" applyFont="1" applyBorder="1" applyAlignment="1">
      <alignment horizontal="center" vertical="center" wrapText="1"/>
    </xf>
    <xf numFmtId="1" fontId="4" fillId="2" borderId="113" xfId="0" applyNumberFormat="1" applyFont="1" applyFill="1" applyBorder="1" applyProtection="1">
      <protection hidden="1"/>
    </xf>
    <xf numFmtId="1" fontId="4" fillId="2" borderId="114" xfId="0" applyNumberFormat="1" applyFont="1" applyFill="1" applyBorder="1"/>
    <xf numFmtId="1" fontId="4" fillId="2" borderId="115" xfId="0" applyNumberFormat="1" applyFont="1" applyFill="1" applyBorder="1" applyAlignment="1" applyProtection="1">
      <alignment wrapText="1"/>
      <protection hidden="1"/>
    </xf>
    <xf numFmtId="1" fontId="6" fillId="2" borderId="115" xfId="0" applyNumberFormat="1" applyFont="1" applyFill="1" applyBorder="1" applyProtection="1">
      <protection hidden="1"/>
    </xf>
    <xf numFmtId="1" fontId="17" fillId="0" borderId="116" xfId="0" applyNumberFormat="1" applyFont="1" applyBorder="1"/>
    <xf numFmtId="1" fontId="2" fillId="2" borderId="116" xfId="0" applyNumberFormat="1" applyFont="1" applyFill="1" applyBorder="1"/>
    <xf numFmtId="1" fontId="17" fillId="0" borderId="113" xfId="0" applyNumberFormat="1" applyFont="1" applyBorder="1"/>
    <xf numFmtId="1" fontId="4" fillId="0" borderId="117" xfId="0" applyNumberFormat="1" applyFont="1" applyBorder="1" applyProtection="1">
      <protection hidden="1"/>
    </xf>
    <xf numFmtId="1" fontId="4" fillId="2" borderId="117" xfId="0" applyNumberFormat="1" applyFont="1" applyFill="1" applyBorder="1" applyProtection="1">
      <protection hidden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9" fillId="0" borderId="87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1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0" borderId="87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4" fillId="0" borderId="5" xfId="0" applyNumberFormat="1" applyFont="1" applyBorder="1" applyAlignment="1" applyProtection="1">
      <alignment horizontal="center" vertical="center"/>
      <protection hidden="1"/>
    </xf>
    <xf numFmtId="1" fontId="4" fillId="0" borderId="23" xfId="0" applyNumberFormat="1" applyFont="1" applyBorder="1" applyAlignment="1" applyProtection="1">
      <alignment horizontal="center" vertical="center"/>
      <protection hidden="1"/>
    </xf>
    <xf numFmtId="1" fontId="4" fillId="0" borderId="13" xfId="0" applyNumberFormat="1" applyFont="1" applyBorder="1" applyAlignment="1" applyProtection="1">
      <alignment horizontal="center" vertical="center"/>
      <protection hidden="1"/>
    </xf>
    <xf numFmtId="1" fontId="4" fillId="0" borderId="10" xfId="0" applyNumberFormat="1" applyFont="1" applyBorder="1" applyAlignment="1" applyProtection="1">
      <alignment horizontal="center" vertical="center"/>
      <protection hidden="1"/>
    </xf>
    <xf numFmtId="1" fontId="4" fillId="0" borderId="1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0" xfId="0" applyNumberFormat="1" applyFont="1" applyBorder="1" applyAlignment="1" applyProtection="1">
      <alignment horizontal="center" vertical="center" wrapText="1"/>
      <protection hidden="1"/>
    </xf>
    <xf numFmtId="1" fontId="4" fillId="0" borderId="11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0" borderId="8" xfId="0" applyNumberFormat="1" applyFont="1" applyBorder="1" applyAlignment="1" applyProtection="1">
      <alignment horizontal="center" vertical="center" wrapText="1"/>
      <protection hidden="1"/>
    </xf>
    <xf numFmtId="1" fontId="5" fillId="2" borderId="7" xfId="0" applyNumberFormat="1" applyFont="1" applyFill="1" applyBorder="1" applyAlignment="1" applyProtection="1">
      <alignment horizontal="left" wrapText="1"/>
      <protection hidden="1"/>
    </xf>
    <xf numFmtId="1" fontId="4" fillId="0" borderId="7" xfId="0" applyNumberFormat="1" applyFont="1" applyBorder="1" applyAlignment="1" applyProtection="1">
      <alignment horizontal="center" vertical="center" wrapText="1"/>
      <protection hidden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0" borderId="53" xfId="0" applyNumberFormat="1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9" xfId="0" applyNumberFormat="1" applyFont="1" applyBorder="1" applyAlignment="1" applyProtection="1">
      <alignment horizontal="center" vertical="center" wrapText="1"/>
      <protection hidden="1"/>
    </xf>
    <xf numFmtId="1" fontId="4" fillId="0" borderId="14" xfId="0" applyNumberFormat="1" applyFont="1" applyBorder="1" applyAlignment="1" applyProtection="1">
      <alignment horizontal="center" vertical="center" wrapText="1"/>
      <protection hidden="1"/>
    </xf>
    <xf numFmtId="1" fontId="4" fillId="0" borderId="38" xfId="0" applyNumberFormat="1" applyFont="1" applyBorder="1" applyAlignment="1" applyProtection="1">
      <alignment horizontal="left" vertical="center" wrapText="1"/>
      <protection hidden="1"/>
    </xf>
    <xf numFmtId="1" fontId="4" fillId="0" borderId="48" xfId="0" applyNumberFormat="1" applyFont="1" applyBorder="1" applyAlignment="1" applyProtection="1">
      <alignment horizontal="left" vertical="center" wrapText="1"/>
      <protection hidden="1"/>
    </xf>
    <xf numFmtId="1" fontId="4" fillId="0" borderId="49" xfId="0" applyNumberFormat="1" applyFont="1" applyBorder="1" applyAlignment="1" applyProtection="1">
      <alignment horizontal="left" vertical="center" wrapText="1"/>
      <protection hidden="1"/>
    </xf>
    <xf numFmtId="1" fontId="4" fillId="0" borderId="15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9" fillId="0" borderId="6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69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73" xfId="0" applyNumberFormat="1" applyFont="1" applyBorder="1" applyAlignment="1">
      <alignment horizontal="center" vertical="center"/>
    </xf>
    <xf numFmtId="1" fontId="9" fillId="0" borderId="74" xfId="0" applyNumberFormat="1" applyFont="1" applyBorder="1" applyAlignment="1">
      <alignment horizontal="center" vertical="center" wrapText="1"/>
    </xf>
    <xf numFmtId="1" fontId="9" fillId="0" borderId="75" xfId="0" applyNumberFormat="1" applyFont="1" applyBorder="1" applyAlignment="1">
      <alignment horizontal="center" vertical="center" wrapText="1"/>
    </xf>
    <xf numFmtId="1" fontId="9" fillId="0" borderId="6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70" xfId="0" applyNumberFormat="1" applyFont="1" applyBorder="1" applyAlignment="1">
      <alignment horizontal="center" vertical="center" wrapText="1"/>
    </xf>
    <xf numFmtId="1" fontId="9" fillId="0" borderId="71" xfId="0" applyNumberFormat="1" applyFont="1" applyBorder="1" applyAlignment="1">
      <alignment horizontal="center" vertical="center" wrapText="1"/>
    </xf>
    <xf numFmtId="1" fontId="9" fillId="0" borderId="72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>
      <alignment horizontal="center" vertical="center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94" xfId="0" applyNumberFormat="1" applyFont="1" applyBorder="1" applyAlignment="1">
      <alignment horizontal="center" vertical="center" wrapText="1"/>
    </xf>
    <xf numFmtId="1" fontId="4" fillId="0" borderId="95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/>
    </xf>
    <xf numFmtId="1" fontId="4" fillId="0" borderId="87" xfId="0" applyNumberFormat="1" applyFont="1" applyBorder="1" applyAlignment="1">
      <alignment horizontal="center" vertical="center"/>
    </xf>
    <xf numFmtId="1" fontId="9" fillId="0" borderId="95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>
      <alignment horizontal="center" vertical="center" wrapText="1"/>
    </xf>
    <xf numFmtId="1" fontId="9" fillId="0" borderId="86" xfId="0" applyNumberFormat="1" applyFont="1" applyBorder="1" applyAlignment="1">
      <alignment horizontal="left" vertical="center" wrapText="1"/>
    </xf>
    <xf numFmtId="1" fontId="9" fillId="0" borderId="87" xfId="0" applyNumberFormat="1" applyFont="1" applyBorder="1" applyAlignment="1">
      <alignment horizontal="left" vertical="center" wrapText="1"/>
    </xf>
    <xf numFmtId="1" fontId="4" fillId="0" borderId="98" xfId="0" applyNumberFormat="1" applyFont="1" applyBorder="1" applyAlignment="1">
      <alignment horizontal="center" vertical="center"/>
    </xf>
    <xf numFmtId="1" fontId="4" fillId="0" borderId="93" xfId="0" applyNumberFormat="1" applyFont="1" applyBorder="1" applyAlignment="1" applyProtection="1">
      <alignment horizontal="center" vertical="center"/>
      <protection hidden="1"/>
    </xf>
    <xf numFmtId="1" fontId="4" fillId="0" borderId="95" xfId="0" applyNumberFormat="1" applyFont="1" applyBorder="1" applyAlignment="1" applyProtection="1">
      <alignment horizontal="center" vertical="center"/>
      <protection hidden="1"/>
    </xf>
    <xf numFmtId="1" fontId="4" fillId="0" borderId="93" xfId="0" applyNumberFormat="1" applyFont="1" applyBorder="1" applyAlignment="1" applyProtection="1">
      <alignment horizontal="center" vertical="center" wrapText="1"/>
      <protection hidden="1"/>
    </xf>
    <xf numFmtId="1" fontId="4" fillId="0" borderId="94" xfId="0" applyNumberFormat="1" applyFont="1" applyBorder="1" applyAlignment="1" applyProtection="1">
      <alignment horizontal="center" vertical="center" wrapText="1"/>
      <protection hidden="1"/>
    </xf>
    <xf numFmtId="1" fontId="4" fillId="0" borderId="95" xfId="0" applyNumberFormat="1" applyFont="1" applyBorder="1" applyAlignment="1" applyProtection="1">
      <alignment horizontal="center" vertical="center" wrapText="1"/>
      <protection hidden="1"/>
    </xf>
    <xf numFmtId="1" fontId="4" fillId="0" borderId="86" xfId="0" applyNumberFormat="1" applyFont="1" applyBorder="1" applyAlignment="1" applyProtection="1">
      <alignment horizontal="center" vertical="center" wrapText="1"/>
      <protection hidden="1"/>
    </xf>
    <xf numFmtId="1" fontId="4" fillId="0" borderId="87" xfId="0" applyNumberFormat="1" applyFont="1" applyBorder="1" applyAlignment="1" applyProtection="1">
      <alignment horizontal="center" vertical="center" wrapText="1"/>
      <protection hidden="1"/>
    </xf>
    <xf numFmtId="1" fontId="5" fillId="2" borderId="98" xfId="0" applyNumberFormat="1" applyFont="1" applyFill="1" applyBorder="1" applyAlignment="1" applyProtection="1">
      <alignment horizontal="left" wrapText="1"/>
      <protection hidden="1"/>
    </xf>
    <xf numFmtId="1" fontId="4" fillId="0" borderId="98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102" xfId="0" applyNumberFormat="1" applyFont="1" applyBorder="1" applyAlignment="1" applyProtection="1">
      <alignment horizontal="center" vertical="center" wrapText="1"/>
      <protection hidden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4" fillId="0" borderId="90" xfId="0" applyNumberFormat="1" applyFont="1" applyBorder="1" applyAlignment="1" applyProtection="1">
      <alignment horizontal="left" vertical="center" wrapText="1"/>
      <protection hidden="1"/>
    </xf>
    <xf numFmtId="1" fontId="4" fillId="0" borderId="107" xfId="0" applyNumberFormat="1" applyFont="1" applyBorder="1" applyAlignment="1" applyProtection="1">
      <alignment horizontal="center" vertical="center" wrapText="1"/>
      <protection hidden="1"/>
    </xf>
    <xf numFmtId="1" fontId="9" fillId="0" borderId="86" xfId="0" applyNumberFormat="1" applyFont="1" applyBorder="1" applyAlignment="1">
      <alignment horizontal="center" vertical="center"/>
    </xf>
    <xf numFmtId="1" fontId="9" fillId="0" borderId="87" xfId="0" applyNumberFormat="1" applyFont="1" applyBorder="1" applyAlignment="1">
      <alignment horizontal="center" vertical="center"/>
    </xf>
    <xf numFmtId="1" fontId="9" fillId="0" borderId="98" xfId="0" applyNumberFormat="1" applyFont="1" applyBorder="1" applyAlignment="1">
      <alignment horizontal="center" vertical="center"/>
    </xf>
    <xf numFmtId="1" fontId="9" fillId="0" borderId="100" xfId="0" applyNumberFormat="1" applyFont="1" applyBorder="1" applyAlignment="1">
      <alignment horizontal="center" vertical="center"/>
    </xf>
    <xf numFmtId="1" fontId="9" fillId="0" borderId="101" xfId="0" applyNumberFormat="1" applyFont="1" applyBorder="1" applyAlignment="1">
      <alignment horizontal="center" vertical="center" wrapText="1"/>
    </xf>
    <xf numFmtId="1" fontId="9" fillId="0" borderId="86" xfId="0" applyNumberFormat="1" applyFont="1" applyBorder="1" applyAlignment="1">
      <alignment horizontal="center" vertical="center" wrapText="1"/>
    </xf>
    <xf numFmtId="1" fontId="9" fillId="0" borderId="98" xfId="0" applyNumberFormat="1" applyFont="1" applyBorder="1" applyAlignment="1">
      <alignment horizontal="center" vertical="center" wrapText="1"/>
    </xf>
    <xf numFmtId="1" fontId="9" fillId="0" borderId="87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 wrapText="1"/>
    </xf>
    <xf numFmtId="1" fontId="4" fillId="0" borderId="71" xfId="0" applyNumberFormat="1" applyFont="1" applyBorder="1" applyAlignment="1">
      <alignment horizontal="center" vertical="center" wrapText="1"/>
    </xf>
    <xf numFmtId="1" fontId="4" fillId="0" borderId="72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 applyAlignment="1">
      <alignment horizontal="center" vertical="center" wrapText="1"/>
    </xf>
    <xf numFmtId="1" fontId="4" fillId="0" borderId="71" xfId="0" applyNumberFormat="1" applyFont="1" applyBorder="1" applyAlignment="1" applyProtection="1">
      <alignment horizontal="center" vertical="center" wrapText="1"/>
      <protection hidden="1"/>
    </xf>
    <xf numFmtId="1" fontId="9" fillId="0" borderId="100" xfId="0" applyNumberFormat="1" applyFont="1" applyBorder="1" applyAlignment="1">
      <alignment horizontal="center" vertical="center" wrapText="1"/>
    </xf>
    <xf numFmtId="1" fontId="9" fillId="0" borderId="83" xfId="0" applyNumberFormat="1" applyFont="1" applyBorder="1" applyAlignment="1">
      <alignment horizontal="center" vertical="center"/>
    </xf>
    <xf numFmtId="1" fontId="9" fillId="0" borderId="8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82"/>
  <sheetViews>
    <sheetView topLeftCell="A85" workbookViewId="0">
      <selection activeCell="B93" sqref="B93:D97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0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0" ht="16.149999999999999" customHeight="1" x14ac:dyDescent="0.2">
      <c r="A4" s="1" t="str">
        <f>CONCATENATE("MES: ",[1]NOMBRE!B6," - ","( ",[1]NOMBRE!C6,[1]NOMBRE!D6," )")</f>
        <v>MES:  - (  )</v>
      </c>
    </row>
    <row r="5" spans="1:90" ht="16.149999999999999" customHeight="1" x14ac:dyDescent="0.2">
      <c r="A5" s="1" t="str">
        <f>CONCATENATE("AÑO: ",[1]NOMBRE!B7)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632" t="s">
        <v>3</v>
      </c>
      <c r="B10" s="632" t="s">
        <v>4</v>
      </c>
      <c r="C10" s="635" t="s">
        <v>5</v>
      </c>
      <c r="D10" s="636"/>
      <c r="E10" s="637"/>
      <c r="F10" s="641" t="s">
        <v>6</v>
      </c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3"/>
      <c r="AN10" s="637" t="s">
        <v>7</v>
      </c>
      <c r="AO10" s="647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641" t="s">
        <v>9</v>
      </c>
      <c r="G11" s="643"/>
      <c r="H11" s="641" t="s">
        <v>10</v>
      </c>
      <c r="I11" s="643"/>
      <c r="J11" s="641" t="s">
        <v>11</v>
      </c>
      <c r="K11" s="643"/>
      <c r="L11" s="641" t="s">
        <v>12</v>
      </c>
      <c r="M11" s="643"/>
      <c r="N11" s="641" t="s">
        <v>13</v>
      </c>
      <c r="O11" s="643"/>
      <c r="P11" s="645" t="s">
        <v>14</v>
      </c>
      <c r="Q11" s="646"/>
      <c r="R11" s="645" t="s">
        <v>15</v>
      </c>
      <c r="S11" s="646"/>
      <c r="T11" s="645" t="s">
        <v>16</v>
      </c>
      <c r="U11" s="646"/>
      <c r="V11" s="645" t="s">
        <v>17</v>
      </c>
      <c r="W11" s="646"/>
      <c r="X11" s="645" t="s">
        <v>18</v>
      </c>
      <c r="Y11" s="646"/>
      <c r="Z11" s="645" t="s">
        <v>19</v>
      </c>
      <c r="AA11" s="646"/>
      <c r="AB11" s="645" t="s">
        <v>20</v>
      </c>
      <c r="AC11" s="646"/>
      <c r="AD11" s="645" t="s">
        <v>21</v>
      </c>
      <c r="AE11" s="646"/>
      <c r="AF11" s="645" t="s">
        <v>22</v>
      </c>
      <c r="AG11" s="646"/>
      <c r="AH11" s="645" t="s">
        <v>23</v>
      </c>
      <c r="AI11" s="646"/>
      <c r="AJ11" s="645" t="s">
        <v>24</v>
      </c>
      <c r="AK11" s="646"/>
      <c r="AL11" s="645" t="s">
        <v>25</v>
      </c>
      <c r="AM11" s="646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19" t="s">
        <v>26</v>
      </c>
      <c r="D12" s="20" t="s">
        <v>27</v>
      </c>
      <c r="E12" s="21" t="s">
        <v>28</v>
      </c>
      <c r="F12" s="22" t="s">
        <v>27</v>
      </c>
      <c r="G12" s="21" t="s">
        <v>28</v>
      </c>
      <c r="H12" s="22" t="s">
        <v>27</v>
      </c>
      <c r="I12" s="21" t="s">
        <v>28</v>
      </c>
      <c r="J12" s="22" t="s">
        <v>27</v>
      </c>
      <c r="K12" s="21" t="s">
        <v>28</v>
      </c>
      <c r="L12" s="22" t="s">
        <v>27</v>
      </c>
      <c r="M12" s="21" t="s">
        <v>28</v>
      </c>
      <c r="N12" s="22" t="s">
        <v>27</v>
      </c>
      <c r="O12" s="21" t="s">
        <v>28</v>
      </c>
      <c r="P12" s="22" t="s">
        <v>27</v>
      </c>
      <c r="Q12" s="21" t="s">
        <v>28</v>
      </c>
      <c r="R12" s="22" t="s">
        <v>27</v>
      </c>
      <c r="S12" s="21" t="s">
        <v>28</v>
      </c>
      <c r="T12" s="22" t="s">
        <v>27</v>
      </c>
      <c r="U12" s="21" t="s">
        <v>28</v>
      </c>
      <c r="V12" s="22" t="s">
        <v>27</v>
      </c>
      <c r="W12" s="21" t="s">
        <v>28</v>
      </c>
      <c r="X12" s="22" t="s">
        <v>27</v>
      </c>
      <c r="Y12" s="21" t="s">
        <v>28</v>
      </c>
      <c r="Z12" s="22" t="s">
        <v>27</v>
      </c>
      <c r="AA12" s="21" t="s">
        <v>28</v>
      </c>
      <c r="AB12" s="22" t="s">
        <v>27</v>
      </c>
      <c r="AC12" s="21" t="s">
        <v>28</v>
      </c>
      <c r="AD12" s="22" t="s">
        <v>27</v>
      </c>
      <c r="AE12" s="21" t="s">
        <v>28</v>
      </c>
      <c r="AF12" s="22" t="s">
        <v>27</v>
      </c>
      <c r="AG12" s="21" t="s">
        <v>28</v>
      </c>
      <c r="AH12" s="22" t="s">
        <v>27</v>
      </c>
      <c r="AI12" s="21" t="s">
        <v>28</v>
      </c>
      <c r="AJ12" s="22" t="s">
        <v>27</v>
      </c>
      <c r="AK12" s="21" t="s">
        <v>28</v>
      </c>
      <c r="AL12" s="22" t="s">
        <v>27</v>
      </c>
      <c r="AM12" s="21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650" t="s">
        <v>29</v>
      </c>
      <c r="B13" s="2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26">
        <f t="shared" ref="E13:E27" si="2">SUM(G13+I13+K13+M13+O13+Q13+S13+U13+W13+Y13+AA13+AC13+AE13+AG13+AI13+AK13+AM13)</f>
        <v>0</v>
      </c>
      <c r="F13" s="446">
        <f>SUM(ENERO:DICIEMBRE!F13)</f>
        <v>0</v>
      </c>
      <c r="G13" s="446">
        <f>SUM(ENERO:DICIEMBRE!G13)</f>
        <v>0</v>
      </c>
      <c r="H13" s="446">
        <f>SUM(ENERO:DICIEMBRE!H13)</f>
        <v>0</v>
      </c>
      <c r="I13" s="446">
        <f>SUM(ENERO:DICIEMBRE!I13)</f>
        <v>0</v>
      </c>
      <c r="J13" s="446">
        <f>SUM(ENERO:DICIEMBRE!J13)</f>
        <v>0</v>
      </c>
      <c r="K13" s="446">
        <f>SUM(ENERO:DICIEMBRE!K13)</f>
        <v>0</v>
      </c>
      <c r="L13" s="446">
        <f>SUM(ENERO:DICIEMBRE!L13)</f>
        <v>0</v>
      </c>
      <c r="M13" s="446">
        <f>SUM(ENERO:DICIEMBRE!M13)</f>
        <v>0</v>
      </c>
      <c r="N13" s="446">
        <f>SUM(ENERO:DICIEMBRE!N13)</f>
        <v>0</v>
      </c>
      <c r="O13" s="446">
        <f>SUM(ENERO:DICIEMBRE!O13)</f>
        <v>0</v>
      </c>
      <c r="P13" s="446">
        <f>SUM(ENERO:DICIEMBRE!P13)</f>
        <v>0</v>
      </c>
      <c r="Q13" s="446">
        <f>SUM(ENERO:DICIEMBRE!Q13)</f>
        <v>0</v>
      </c>
      <c r="R13" s="446">
        <f>SUM(ENERO:DICIEMBRE!R13)</f>
        <v>0</v>
      </c>
      <c r="S13" s="446">
        <f>SUM(ENERO:DICIEMBRE!S13)</f>
        <v>0</v>
      </c>
      <c r="T13" s="446">
        <f>SUM(ENERO:DICIEMBRE!T13)</f>
        <v>0</v>
      </c>
      <c r="U13" s="446">
        <f>SUM(ENERO:DICIEMBRE!U13)</f>
        <v>0</v>
      </c>
      <c r="V13" s="446">
        <f>SUM(ENERO:DICIEMBRE!V13)</f>
        <v>0</v>
      </c>
      <c r="W13" s="446">
        <f>SUM(ENERO:DICIEMBRE!W13)</f>
        <v>0</v>
      </c>
      <c r="X13" s="446">
        <f>SUM(ENERO:DICIEMBRE!X13)</f>
        <v>0</v>
      </c>
      <c r="Y13" s="446">
        <f>SUM(ENERO:DICIEMBRE!Y13)</f>
        <v>0</v>
      </c>
      <c r="Z13" s="446">
        <f>SUM(ENERO:DICIEMBRE!Z13)</f>
        <v>0</v>
      </c>
      <c r="AA13" s="446">
        <f>SUM(ENERO:DICIEMBRE!AA13)</f>
        <v>0</v>
      </c>
      <c r="AB13" s="446">
        <f>SUM(ENERO:DICIEMBRE!AB13)</f>
        <v>0</v>
      </c>
      <c r="AC13" s="446">
        <f>SUM(ENERO:DICIEMBRE!AC13)</f>
        <v>0</v>
      </c>
      <c r="AD13" s="446">
        <f>SUM(ENERO:DICIEMBRE!AD13)</f>
        <v>0</v>
      </c>
      <c r="AE13" s="446">
        <f>SUM(ENERO:DICIEMBRE!AE13)</f>
        <v>0</v>
      </c>
      <c r="AF13" s="446">
        <f>SUM(ENERO:DICIEMBRE!AF13)</f>
        <v>0</v>
      </c>
      <c r="AG13" s="446">
        <f>SUM(ENERO:DICIEMBRE!AG13)</f>
        <v>0</v>
      </c>
      <c r="AH13" s="446">
        <f>SUM(ENERO:DICIEMBRE!AH13)</f>
        <v>0</v>
      </c>
      <c r="AI13" s="446">
        <f>SUM(ENERO:DICIEMBRE!AI13)</f>
        <v>0</v>
      </c>
      <c r="AJ13" s="446">
        <f>SUM(ENERO:DICIEMBRE!AJ13)</f>
        <v>0</v>
      </c>
      <c r="AK13" s="446">
        <f>SUM(ENERO:DICIEMBRE!AK13)</f>
        <v>0</v>
      </c>
      <c r="AL13" s="446">
        <f>SUM(ENERO:DICIEMBRE!AL13)</f>
        <v>0</v>
      </c>
      <c r="AM13" s="446">
        <f>SUM(ENERO:DICIEMBRE!AM13)</f>
        <v>0</v>
      </c>
      <c r="AN13" s="446">
        <f>SUM(ENERO:DICIEMBRE!AN13)</f>
        <v>0</v>
      </c>
      <c r="AO13" s="446">
        <f>SUM(ENERO:DICIEMBRE!AO13)</f>
        <v>0</v>
      </c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411</v>
      </c>
      <c r="D14" s="38">
        <f t="shared" si="1"/>
        <v>145</v>
      </c>
      <c r="E14" s="39">
        <f t="shared" si="2"/>
        <v>266</v>
      </c>
      <c r="F14" s="446">
        <f>SUM(ENERO:DICIEMBRE!F14)</f>
        <v>9</v>
      </c>
      <c r="G14" s="446">
        <f>SUM(ENERO:DICIEMBRE!G14)</f>
        <v>10</v>
      </c>
      <c r="H14" s="446">
        <f>SUM(ENERO:DICIEMBRE!H14)</f>
        <v>22</v>
      </c>
      <c r="I14" s="446">
        <f>SUM(ENERO:DICIEMBRE!I14)</f>
        <v>13</v>
      </c>
      <c r="J14" s="446">
        <f>SUM(ENERO:DICIEMBRE!J14)</f>
        <v>23</v>
      </c>
      <c r="K14" s="446">
        <f>SUM(ENERO:DICIEMBRE!K14)</f>
        <v>25</v>
      </c>
      <c r="L14" s="446">
        <f>SUM(ENERO:DICIEMBRE!L14)</f>
        <v>36</v>
      </c>
      <c r="M14" s="446">
        <f>SUM(ENERO:DICIEMBRE!M14)</f>
        <v>46</v>
      </c>
      <c r="N14" s="446">
        <f>SUM(ENERO:DICIEMBRE!N14)</f>
        <v>10</v>
      </c>
      <c r="O14" s="446">
        <f>SUM(ENERO:DICIEMBRE!O14)</f>
        <v>13</v>
      </c>
      <c r="P14" s="446">
        <f>SUM(ENERO:DICIEMBRE!P14)</f>
        <v>3</v>
      </c>
      <c r="Q14" s="446">
        <f>SUM(ENERO:DICIEMBRE!Q14)</f>
        <v>16</v>
      </c>
      <c r="R14" s="446">
        <f>SUM(ENERO:DICIEMBRE!R14)</f>
        <v>8</v>
      </c>
      <c r="S14" s="446">
        <f>SUM(ENERO:DICIEMBRE!S14)</f>
        <v>17</v>
      </c>
      <c r="T14" s="446">
        <f>SUM(ENERO:DICIEMBRE!T14)</f>
        <v>6</v>
      </c>
      <c r="U14" s="446">
        <f>SUM(ENERO:DICIEMBRE!U14)</f>
        <v>12</v>
      </c>
      <c r="V14" s="446">
        <f>SUM(ENERO:DICIEMBRE!V14)</f>
        <v>6</v>
      </c>
      <c r="W14" s="446">
        <f>SUM(ENERO:DICIEMBRE!W14)</f>
        <v>20</v>
      </c>
      <c r="X14" s="446">
        <f>SUM(ENERO:DICIEMBRE!X14)</f>
        <v>7</v>
      </c>
      <c r="Y14" s="446">
        <f>SUM(ENERO:DICIEMBRE!Y14)</f>
        <v>25</v>
      </c>
      <c r="Z14" s="446">
        <f>SUM(ENERO:DICIEMBRE!Z14)</f>
        <v>1</v>
      </c>
      <c r="AA14" s="446">
        <f>SUM(ENERO:DICIEMBRE!AA14)</f>
        <v>24</v>
      </c>
      <c r="AB14" s="446">
        <f>SUM(ENERO:DICIEMBRE!AB14)</f>
        <v>5</v>
      </c>
      <c r="AC14" s="446">
        <f>SUM(ENERO:DICIEMBRE!AC14)</f>
        <v>21</v>
      </c>
      <c r="AD14" s="446">
        <f>SUM(ENERO:DICIEMBRE!AD14)</f>
        <v>4</v>
      </c>
      <c r="AE14" s="446">
        <f>SUM(ENERO:DICIEMBRE!AE14)</f>
        <v>11</v>
      </c>
      <c r="AF14" s="446">
        <f>SUM(ENERO:DICIEMBRE!AF14)</f>
        <v>4</v>
      </c>
      <c r="AG14" s="446">
        <f>SUM(ENERO:DICIEMBRE!AG14)</f>
        <v>8</v>
      </c>
      <c r="AH14" s="446">
        <f>SUM(ENERO:DICIEMBRE!AH14)</f>
        <v>1</v>
      </c>
      <c r="AI14" s="446">
        <f>SUM(ENERO:DICIEMBRE!AI14)</f>
        <v>5</v>
      </c>
      <c r="AJ14" s="446">
        <f>SUM(ENERO:DICIEMBRE!AJ14)</f>
        <v>0</v>
      </c>
      <c r="AK14" s="446">
        <f>SUM(ENERO:DICIEMBRE!AK14)</f>
        <v>0</v>
      </c>
      <c r="AL14" s="446">
        <f>SUM(ENERO:DICIEMBRE!AL14)</f>
        <v>0</v>
      </c>
      <c r="AM14" s="446">
        <f>SUM(ENERO:DICIEMBRE!AM14)</f>
        <v>0</v>
      </c>
      <c r="AN14" s="446">
        <f>SUM(ENERO:DICIEMBRE!AN14)</f>
        <v>411</v>
      </c>
      <c r="AO14" s="446">
        <f>SUM(ENERO:DICIEMBRE!AO14)</f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1810</v>
      </c>
      <c r="D15" s="38">
        <f t="shared" si="1"/>
        <v>796</v>
      </c>
      <c r="E15" s="39">
        <f t="shared" si="2"/>
        <v>1014</v>
      </c>
      <c r="F15" s="446">
        <f>SUM(ENERO:DICIEMBRE!F15)</f>
        <v>0</v>
      </c>
      <c r="G15" s="446">
        <f>SUM(ENERO:DICIEMBRE!G15)</f>
        <v>0</v>
      </c>
      <c r="H15" s="446">
        <f>SUM(ENERO:DICIEMBRE!H15)</f>
        <v>0</v>
      </c>
      <c r="I15" s="446">
        <f>SUM(ENERO:DICIEMBRE!I15)</f>
        <v>0</v>
      </c>
      <c r="J15" s="446">
        <f>SUM(ENERO:DICIEMBRE!J15)</f>
        <v>0</v>
      </c>
      <c r="K15" s="446">
        <f>SUM(ENERO:DICIEMBRE!K15)</f>
        <v>0</v>
      </c>
      <c r="L15" s="446">
        <f>SUM(ENERO:DICIEMBRE!L15)</f>
        <v>3</v>
      </c>
      <c r="M15" s="446">
        <f>SUM(ENERO:DICIEMBRE!M15)</f>
        <v>3</v>
      </c>
      <c r="N15" s="446">
        <f>SUM(ENERO:DICIEMBRE!N15)</f>
        <v>23</v>
      </c>
      <c r="O15" s="446">
        <f>SUM(ENERO:DICIEMBRE!O15)</f>
        <v>6</v>
      </c>
      <c r="P15" s="446">
        <f>SUM(ENERO:DICIEMBRE!P15)</f>
        <v>79</v>
      </c>
      <c r="Q15" s="446">
        <f>SUM(ENERO:DICIEMBRE!Q15)</f>
        <v>62</v>
      </c>
      <c r="R15" s="446">
        <f>SUM(ENERO:DICIEMBRE!R15)</f>
        <v>111</v>
      </c>
      <c r="S15" s="446">
        <f>SUM(ENERO:DICIEMBRE!S15)</f>
        <v>21</v>
      </c>
      <c r="T15" s="446">
        <f>SUM(ENERO:DICIEMBRE!T15)</f>
        <v>85</v>
      </c>
      <c r="U15" s="446">
        <f>SUM(ENERO:DICIEMBRE!U15)</f>
        <v>58</v>
      </c>
      <c r="V15" s="446">
        <f>SUM(ENERO:DICIEMBRE!V15)</f>
        <v>58</v>
      </c>
      <c r="W15" s="446">
        <f>SUM(ENERO:DICIEMBRE!W15)</f>
        <v>75</v>
      </c>
      <c r="X15" s="446">
        <f>SUM(ENERO:DICIEMBRE!X15)</f>
        <v>91</v>
      </c>
      <c r="Y15" s="446">
        <f>SUM(ENERO:DICIEMBRE!Y15)</f>
        <v>187</v>
      </c>
      <c r="Z15" s="446">
        <f>SUM(ENERO:DICIEMBRE!Z15)</f>
        <v>70</v>
      </c>
      <c r="AA15" s="446">
        <f>SUM(ENERO:DICIEMBRE!AA15)</f>
        <v>159</v>
      </c>
      <c r="AB15" s="446">
        <f>SUM(ENERO:DICIEMBRE!AB15)</f>
        <v>143</v>
      </c>
      <c r="AC15" s="446">
        <f>SUM(ENERO:DICIEMBRE!AC15)</f>
        <v>219</v>
      </c>
      <c r="AD15" s="446">
        <f>SUM(ENERO:DICIEMBRE!AD15)</f>
        <v>82</v>
      </c>
      <c r="AE15" s="446">
        <f>SUM(ENERO:DICIEMBRE!AE15)</f>
        <v>103</v>
      </c>
      <c r="AF15" s="446">
        <f>SUM(ENERO:DICIEMBRE!AF15)</f>
        <v>25</v>
      </c>
      <c r="AG15" s="446">
        <f>SUM(ENERO:DICIEMBRE!AG15)</f>
        <v>92</v>
      </c>
      <c r="AH15" s="446">
        <f>SUM(ENERO:DICIEMBRE!AH15)</f>
        <v>22</v>
      </c>
      <c r="AI15" s="446">
        <f>SUM(ENERO:DICIEMBRE!AI15)</f>
        <v>14</v>
      </c>
      <c r="AJ15" s="446">
        <f>SUM(ENERO:DICIEMBRE!AJ15)</f>
        <v>2</v>
      </c>
      <c r="AK15" s="446">
        <f>SUM(ENERO:DICIEMBRE!AK15)</f>
        <v>5</v>
      </c>
      <c r="AL15" s="446">
        <f>SUM(ENERO:DICIEMBRE!AL15)</f>
        <v>2</v>
      </c>
      <c r="AM15" s="446">
        <f>SUM(ENERO:DICIEMBRE!AM15)</f>
        <v>10</v>
      </c>
      <c r="AN15" s="446">
        <f>SUM(ENERO:DICIEMBRE!AN15)</f>
        <v>1810</v>
      </c>
      <c r="AO15" s="446">
        <f>SUM(ENERO:DICIEMBRE!AO15)</f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46">
        <f>SUM(ENERO:DICIEMBRE!F16)</f>
        <v>0</v>
      </c>
      <c r="G16" s="446">
        <f>SUM(ENERO:DICIEMBRE!G16)</f>
        <v>0</v>
      </c>
      <c r="H16" s="446">
        <f>SUM(ENERO:DICIEMBRE!H16)</f>
        <v>0</v>
      </c>
      <c r="I16" s="446">
        <f>SUM(ENERO:DICIEMBRE!I16)</f>
        <v>0</v>
      </c>
      <c r="J16" s="446">
        <f>SUM(ENERO:DICIEMBRE!J16)</f>
        <v>0</v>
      </c>
      <c r="K16" s="446">
        <f>SUM(ENERO:DICIEMBRE!K16)</f>
        <v>0</v>
      </c>
      <c r="L16" s="446">
        <f>SUM(ENERO:DICIEMBRE!L16)</f>
        <v>0</v>
      </c>
      <c r="M16" s="446">
        <f>SUM(ENERO:DICIEMBRE!M16)</f>
        <v>0</v>
      </c>
      <c r="N16" s="446">
        <f>SUM(ENERO:DICIEMBRE!N16)</f>
        <v>0</v>
      </c>
      <c r="O16" s="446">
        <f>SUM(ENERO:DICIEMBRE!O16)</f>
        <v>0</v>
      </c>
      <c r="P16" s="446">
        <f>SUM(ENERO:DICIEMBRE!P16)</f>
        <v>0</v>
      </c>
      <c r="Q16" s="446">
        <f>SUM(ENERO:DICIEMBRE!Q16)</f>
        <v>0</v>
      </c>
      <c r="R16" s="446">
        <f>SUM(ENERO:DICIEMBRE!R16)</f>
        <v>0</v>
      </c>
      <c r="S16" s="446">
        <f>SUM(ENERO:DICIEMBRE!S16)</f>
        <v>0</v>
      </c>
      <c r="T16" s="446">
        <f>SUM(ENERO:DICIEMBRE!T16)</f>
        <v>0</v>
      </c>
      <c r="U16" s="446">
        <f>SUM(ENERO:DICIEMBRE!U16)</f>
        <v>0</v>
      </c>
      <c r="V16" s="446">
        <f>SUM(ENERO:DICIEMBRE!V16)</f>
        <v>0</v>
      </c>
      <c r="W16" s="446">
        <f>SUM(ENERO:DICIEMBRE!W16)</f>
        <v>0</v>
      </c>
      <c r="X16" s="446">
        <f>SUM(ENERO:DICIEMBRE!X16)</f>
        <v>0</v>
      </c>
      <c r="Y16" s="446">
        <f>SUM(ENERO:DICIEMBRE!Y16)</f>
        <v>0</v>
      </c>
      <c r="Z16" s="446">
        <f>SUM(ENERO:DICIEMBRE!Z16)</f>
        <v>0</v>
      </c>
      <c r="AA16" s="446">
        <f>SUM(ENERO:DICIEMBRE!AA16)</f>
        <v>0</v>
      </c>
      <c r="AB16" s="446">
        <f>SUM(ENERO:DICIEMBRE!AB16)</f>
        <v>0</v>
      </c>
      <c r="AC16" s="446">
        <f>SUM(ENERO:DICIEMBRE!AC16)</f>
        <v>0</v>
      </c>
      <c r="AD16" s="446">
        <f>SUM(ENERO:DICIEMBRE!AD16)</f>
        <v>0</v>
      </c>
      <c r="AE16" s="446">
        <f>SUM(ENERO:DICIEMBRE!AE16)</f>
        <v>0</v>
      </c>
      <c r="AF16" s="446">
        <f>SUM(ENERO:DICIEMBRE!AF16)</f>
        <v>0</v>
      </c>
      <c r="AG16" s="446">
        <f>SUM(ENERO:DICIEMBRE!AG16)</f>
        <v>0</v>
      </c>
      <c r="AH16" s="446">
        <f>SUM(ENERO:DICIEMBRE!AH16)</f>
        <v>0</v>
      </c>
      <c r="AI16" s="446">
        <f>SUM(ENERO:DICIEMBRE!AI16)</f>
        <v>0</v>
      </c>
      <c r="AJ16" s="446">
        <f>SUM(ENERO:DICIEMBRE!AJ16)</f>
        <v>0</v>
      </c>
      <c r="AK16" s="446">
        <f>SUM(ENERO:DICIEMBRE!AK16)</f>
        <v>0</v>
      </c>
      <c r="AL16" s="446">
        <f>SUM(ENERO:DICIEMBRE!AL16)</f>
        <v>0</v>
      </c>
      <c r="AM16" s="446">
        <f>SUM(ENERO:DICIEMBRE!AM16)</f>
        <v>0</v>
      </c>
      <c r="AN16" s="446">
        <f>SUM(ENERO:DICIEMBRE!AN16)</f>
        <v>0</v>
      </c>
      <c r="AO16" s="446">
        <f>SUM(ENERO:DICIEMBRE!AO16)</f>
        <v>0</v>
      </c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1062</v>
      </c>
      <c r="D17" s="38">
        <f t="shared" si="1"/>
        <v>486</v>
      </c>
      <c r="E17" s="39">
        <f t="shared" si="2"/>
        <v>576</v>
      </c>
      <c r="F17" s="446">
        <f>SUM(ENERO:DICIEMBRE!F17)</f>
        <v>0</v>
      </c>
      <c r="G17" s="446">
        <f>SUM(ENERO:DICIEMBRE!G17)</f>
        <v>0</v>
      </c>
      <c r="H17" s="446">
        <f>SUM(ENERO:DICIEMBRE!H17)</f>
        <v>28</v>
      </c>
      <c r="I17" s="446">
        <f>SUM(ENERO:DICIEMBRE!I17)</f>
        <v>0</v>
      </c>
      <c r="J17" s="446">
        <f>SUM(ENERO:DICIEMBRE!J17)</f>
        <v>50</v>
      </c>
      <c r="K17" s="446">
        <f>SUM(ENERO:DICIEMBRE!K17)</f>
        <v>17</v>
      </c>
      <c r="L17" s="446">
        <f>SUM(ENERO:DICIEMBRE!L17)</f>
        <v>33</v>
      </c>
      <c r="M17" s="446">
        <f>SUM(ENERO:DICIEMBRE!M17)</f>
        <v>59</v>
      </c>
      <c r="N17" s="446">
        <f>SUM(ENERO:DICIEMBRE!N17)</f>
        <v>43</v>
      </c>
      <c r="O17" s="446">
        <f>SUM(ENERO:DICIEMBRE!O17)</f>
        <v>13</v>
      </c>
      <c r="P17" s="446">
        <f>SUM(ENERO:DICIEMBRE!P17)</f>
        <v>24</v>
      </c>
      <c r="Q17" s="446">
        <f>SUM(ENERO:DICIEMBRE!Q17)</f>
        <v>48</v>
      </c>
      <c r="R17" s="446">
        <f>SUM(ENERO:DICIEMBRE!R17)</f>
        <v>40</v>
      </c>
      <c r="S17" s="446">
        <f>SUM(ENERO:DICIEMBRE!S17)</f>
        <v>52</v>
      </c>
      <c r="T17" s="446">
        <f>SUM(ENERO:DICIEMBRE!T17)</f>
        <v>47</v>
      </c>
      <c r="U17" s="446">
        <f>SUM(ENERO:DICIEMBRE!U17)</f>
        <v>41</v>
      </c>
      <c r="V17" s="446">
        <f>SUM(ENERO:DICIEMBRE!V17)</f>
        <v>19</v>
      </c>
      <c r="W17" s="446">
        <f>SUM(ENERO:DICIEMBRE!W17)</f>
        <v>26</v>
      </c>
      <c r="X17" s="446">
        <f>SUM(ENERO:DICIEMBRE!X17)</f>
        <v>36</v>
      </c>
      <c r="Y17" s="446">
        <f>SUM(ENERO:DICIEMBRE!Y17)</f>
        <v>49</v>
      </c>
      <c r="Z17" s="446">
        <f>SUM(ENERO:DICIEMBRE!Z17)</f>
        <v>37</v>
      </c>
      <c r="AA17" s="446">
        <f>SUM(ENERO:DICIEMBRE!AA17)</f>
        <v>57</v>
      </c>
      <c r="AB17" s="446">
        <f>SUM(ENERO:DICIEMBRE!AB17)</f>
        <v>38</v>
      </c>
      <c r="AC17" s="446">
        <f>SUM(ENERO:DICIEMBRE!AC17)</f>
        <v>84</v>
      </c>
      <c r="AD17" s="446">
        <f>SUM(ENERO:DICIEMBRE!AD17)</f>
        <v>42</v>
      </c>
      <c r="AE17" s="446">
        <f>SUM(ENERO:DICIEMBRE!AE17)</f>
        <v>58</v>
      </c>
      <c r="AF17" s="446">
        <f>SUM(ENERO:DICIEMBRE!AF17)</f>
        <v>21</v>
      </c>
      <c r="AG17" s="446">
        <f>SUM(ENERO:DICIEMBRE!AG17)</f>
        <v>63</v>
      </c>
      <c r="AH17" s="446">
        <f>SUM(ENERO:DICIEMBRE!AH17)</f>
        <v>23</v>
      </c>
      <c r="AI17" s="446">
        <f>SUM(ENERO:DICIEMBRE!AI17)</f>
        <v>6</v>
      </c>
      <c r="AJ17" s="446">
        <f>SUM(ENERO:DICIEMBRE!AJ17)</f>
        <v>5</v>
      </c>
      <c r="AK17" s="446">
        <f>SUM(ENERO:DICIEMBRE!AK17)</f>
        <v>2</v>
      </c>
      <c r="AL17" s="446">
        <f>SUM(ENERO:DICIEMBRE!AL17)</f>
        <v>0</v>
      </c>
      <c r="AM17" s="446">
        <f>SUM(ENERO:DICIEMBRE!AM17)</f>
        <v>1</v>
      </c>
      <c r="AN17" s="446">
        <f>SUM(ENERO:DICIEMBRE!AN17)</f>
        <v>1062</v>
      </c>
      <c r="AO17" s="446">
        <f>SUM(ENERO:DICIEMBRE!AO17)</f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46">
        <f>SUM(ENERO:DICIEMBRE!F18)</f>
        <v>0</v>
      </c>
      <c r="G18" s="446">
        <f>SUM(ENERO:DICIEMBRE!G18)</f>
        <v>0</v>
      </c>
      <c r="H18" s="446">
        <f>SUM(ENERO:DICIEMBRE!H18)</f>
        <v>0</v>
      </c>
      <c r="I18" s="446">
        <f>SUM(ENERO:DICIEMBRE!I18)</f>
        <v>0</v>
      </c>
      <c r="J18" s="446">
        <f>SUM(ENERO:DICIEMBRE!J18)</f>
        <v>0</v>
      </c>
      <c r="K18" s="446">
        <f>SUM(ENERO:DICIEMBRE!K18)</f>
        <v>0</v>
      </c>
      <c r="L18" s="446">
        <f>SUM(ENERO:DICIEMBRE!L18)</f>
        <v>0</v>
      </c>
      <c r="M18" s="446">
        <f>SUM(ENERO:DICIEMBRE!M18)</f>
        <v>0</v>
      </c>
      <c r="N18" s="446">
        <f>SUM(ENERO:DICIEMBRE!N18)</f>
        <v>0</v>
      </c>
      <c r="O18" s="446">
        <f>SUM(ENERO:DICIEMBRE!O18)</f>
        <v>0</v>
      </c>
      <c r="P18" s="446">
        <f>SUM(ENERO:DICIEMBRE!P18)</f>
        <v>0</v>
      </c>
      <c r="Q18" s="446">
        <f>SUM(ENERO:DICIEMBRE!Q18)</f>
        <v>0</v>
      </c>
      <c r="R18" s="446">
        <f>SUM(ENERO:DICIEMBRE!R18)</f>
        <v>0</v>
      </c>
      <c r="S18" s="446">
        <f>SUM(ENERO:DICIEMBRE!S18)</f>
        <v>0</v>
      </c>
      <c r="T18" s="446">
        <f>SUM(ENERO:DICIEMBRE!T18)</f>
        <v>0</v>
      </c>
      <c r="U18" s="446">
        <f>SUM(ENERO:DICIEMBRE!U18)</f>
        <v>0</v>
      </c>
      <c r="V18" s="446">
        <f>SUM(ENERO:DICIEMBRE!V18)</f>
        <v>0</v>
      </c>
      <c r="W18" s="446">
        <f>SUM(ENERO:DICIEMBRE!W18)</f>
        <v>0</v>
      </c>
      <c r="X18" s="446">
        <f>SUM(ENERO:DICIEMBRE!X18)</f>
        <v>0</v>
      </c>
      <c r="Y18" s="446">
        <f>SUM(ENERO:DICIEMBRE!Y18)</f>
        <v>0</v>
      </c>
      <c r="Z18" s="446">
        <f>SUM(ENERO:DICIEMBRE!Z18)</f>
        <v>0</v>
      </c>
      <c r="AA18" s="446">
        <f>SUM(ENERO:DICIEMBRE!AA18)</f>
        <v>0</v>
      </c>
      <c r="AB18" s="446">
        <f>SUM(ENERO:DICIEMBRE!AB18)</f>
        <v>0</v>
      </c>
      <c r="AC18" s="446">
        <f>SUM(ENERO:DICIEMBRE!AC18)</f>
        <v>0</v>
      </c>
      <c r="AD18" s="446">
        <f>SUM(ENERO:DICIEMBRE!AD18)</f>
        <v>0</v>
      </c>
      <c r="AE18" s="446">
        <f>SUM(ENERO:DICIEMBRE!AE18)</f>
        <v>0</v>
      </c>
      <c r="AF18" s="446">
        <f>SUM(ENERO:DICIEMBRE!AF18)</f>
        <v>0</v>
      </c>
      <c r="AG18" s="446">
        <f>SUM(ENERO:DICIEMBRE!AG18)</f>
        <v>0</v>
      </c>
      <c r="AH18" s="446">
        <f>SUM(ENERO:DICIEMBRE!AH18)</f>
        <v>0</v>
      </c>
      <c r="AI18" s="446">
        <f>SUM(ENERO:DICIEMBRE!AI18)</f>
        <v>0</v>
      </c>
      <c r="AJ18" s="446">
        <f>SUM(ENERO:DICIEMBRE!AJ18)</f>
        <v>0</v>
      </c>
      <c r="AK18" s="446">
        <f>SUM(ENERO:DICIEMBRE!AK18)</f>
        <v>0</v>
      </c>
      <c r="AL18" s="446">
        <f>SUM(ENERO:DICIEMBRE!AL18)</f>
        <v>0</v>
      </c>
      <c r="AM18" s="446">
        <f>SUM(ENERO:DICIEMBRE!AM18)</f>
        <v>0</v>
      </c>
      <c r="AN18" s="446">
        <f>SUM(ENERO:DICIEMBRE!AN18)</f>
        <v>0</v>
      </c>
      <c r="AO18" s="446">
        <f>SUM(ENERO:DICIEMBRE!AO18)</f>
        <v>0</v>
      </c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377</v>
      </c>
      <c r="D19" s="45">
        <f t="shared" si="1"/>
        <v>237</v>
      </c>
      <c r="E19" s="46">
        <f t="shared" si="2"/>
        <v>140</v>
      </c>
      <c r="F19" s="446">
        <f>SUM(ENERO:DICIEMBRE!F19)</f>
        <v>21</v>
      </c>
      <c r="G19" s="446">
        <f>SUM(ENERO:DICIEMBRE!G19)</f>
        <v>26</v>
      </c>
      <c r="H19" s="446">
        <f>SUM(ENERO:DICIEMBRE!H19)</f>
        <v>58</v>
      </c>
      <c r="I19" s="446">
        <f>SUM(ENERO:DICIEMBRE!I19)</f>
        <v>3</v>
      </c>
      <c r="J19" s="446">
        <f>SUM(ENERO:DICIEMBRE!J19)</f>
        <v>58</v>
      </c>
      <c r="K19" s="446">
        <f>SUM(ENERO:DICIEMBRE!K19)</f>
        <v>19</v>
      </c>
      <c r="L19" s="446">
        <f>SUM(ENERO:DICIEMBRE!L19)</f>
        <v>35</v>
      </c>
      <c r="M19" s="446">
        <f>SUM(ENERO:DICIEMBRE!M19)</f>
        <v>27</v>
      </c>
      <c r="N19" s="446">
        <f>SUM(ENERO:DICIEMBRE!N19)</f>
        <v>24</v>
      </c>
      <c r="O19" s="446">
        <f>SUM(ENERO:DICIEMBRE!O19)</f>
        <v>5</v>
      </c>
      <c r="P19" s="446">
        <f>SUM(ENERO:DICIEMBRE!P19)</f>
        <v>3</v>
      </c>
      <c r="Q19" s="446">
        <f>SUM(ENERO:DICIEMBRE!Q19)</f>
        <v>1</v>
      </c>
      <c r="R19" s="446">
        <f>SUM(ENERO:DICIEMBRE!R19)</f>
        <v>24</v>
      </c>
      <c r="S19" s="446">
        <f>SUM(ENERO:DICIEMBRE!S19)</f>
        <v>13</v>
      </c>
      <c r="T19" s="446">
        <f>SUM(ENERO:DICIEMBRE!T19)</f>
        <v>0</v>
      </c>
      <c r="U19" s="446">
        <f>SUM(ENERO:DICIEMBRE!U19)</f>
        <v>0</v>
      </c>
      <c r="V19" s="446">
        <f>SUM(ENERO:DICIEMBRE!V19)</f>
        <v>1</v>
      </c>
      <c r="W19" s="446">
        <f>SUM(ENERO:DICIEMBRE!W19)</f>
        <v>5</v>
      </c>
      <c r="X19" s="446">
        <f>SUM(ENERO:DICIEMBRE!X19)</f>
        <v>0</v>
      </c>
      <c r="Y19" s="446">
        <f>SUM(ENERO:DICIEMBRE!Y19)</f>
        <v>20</v>
      </c>
      <c r="Z19" s="446">
        <f>SUM(ENERO:DICIEMBRE!Z19)</f>
        <v>8</v>
      </c>
      <c r="AA19" s="446">
        <f>SUM(ENERO:DICIEMBRE!AA19)</f>
        <v>3</v>
      </c>
      <c r="AB19" s="446">
        <f>SUM(ENERO:DICIEMBRE!AB19)</f>
        <v>5</v>
      </c>
      <c r="AC19" s="446">
        <f>SUM(ENERO:DICIEMBRE!AC19)</f>
        <v>15</v>
      </c>
      <c r="AD19" s="446">
        <f>SUM(ENERO:DICIEMBRE!AD19)</f>
        <v>0</v>
      </c>
      <c r="AE19" s="446">
        <f>SUM(ENERO:DICIEMBRE!AE19)</f>
        <v>3</v>
      </c>
      <c r="AF19" s="446">
        <f>SUM(ENERO:DICIEMBRE!AF19)</f>
        <v>0</v>
      </c>
      <c r="AG19" s="446">
        <f>SUM(ENERO:DICIEMBRE!AG19)</f>
        <v>0</v>
      </c>
      <c r="AH19" s="446">
        <f>SUM(ENERO:DICIEMBRE!AH19)</f>
        <v>0</v>
      </c>
      <c r="AI19" s="446">
        <f>SUM(ENERO:DICIEMBRE!AI19)</f>
        <v>0</v>
      </c>
      <c r="AJ19" s="446">
        <f>SUM(ENERO:DICIEMBRE!AJ19)</f>
        <v>0</v>
      </c>
      <c r="AK19" s="446">
        <f>SUM(ENERO:DICIEMBRE!AK19)</f>
        <v>0</v>
      </c>
      <c r="AL19" s="446">
        <f>SUM(ENERO:DICIEMBRE!AL19)</f>
        <v>0</v>
      </c>
      <c r="AM19" s="446">
        <f>SUM(ENERO:DICIEMBRE!AM19)</f>
        <v>0</v>
      </c>
      <c r="AN19" s="446">
        <f>SUM(ENERO:DICIEMBRE!AN19)</f>
        <v>377</v>
      </c>
      <c r="AO19" s="446">
        <f>SUM(ENERO:DICIEMBRE!AO19)</f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46">
        <f>SUM(ENERO:DICIEMBRE!F20)</f>
        <v>0</v>
      </c>
      <c r="G20" s="446">
        <f>SUM(ENERO:DICIEMBRE!G20)</f>
        <v>0</v>
      </c>
      <c r="H20" s="446">
        <f>SUM(ENERO:DICIEMBRE!H20)</f>
        <v>0</v>
      </c>
      <c r="I20" s="446">
        <f>SUM(ENERO:DICIEMBRE!I20)</f>
        <v>0</v>
      </c>
      <c r="J20" s="446">
        <f>SUM(ENERO:DICIEMBRE!J20)</f>
        <v>0</v>
      </c>
      <c r="K20" s="446">
        <f>SUM(ENERO:DICIEMBRE!K20)</f>
        <v>0</v>
      </c>
      <c r="L20" s="446">
        <f>SUM(ENERO:DICIEMBRE!L20)</f>
        <v>0</v>
      </c>
      <c r="M20" s="446">
        <f>SUM(ENERO:DICIEMBRE!M20)</f>
        <v>0</v>
      </c>
      <c r="N20" s="446">
        <f>SUM(ENERO:DICIEMBRE!N20)</f>
        <v>0</v>
      </c>
      <c r="O20" s="446">
        <f>SUM(ENERO:DICIEMBRE!O20)</f>
        <v>0</v>
      </c>
      <c r="P20" s="446">
        <f>SUM(ENERO:DICIEMBRE!P20)</f>
        <v>0</v>
      </c>
      <c r="Q20" s="446">
        <f>SUM(ENERO:DICIEMBRE!Q20)</f>
        <v>0</v>
      </c>
      <c r="R20" s="446">
        <f>SUM(ENERO:DICIEMBRE!R20)</f>
        <v>0</v>
      </c>
      <c r="S20" s="446">
        <f>SUM(ENERO:DICIEMBRE!S20)</f>
        <v>0</v>
      </c>
      <c r="T20" s="446">
        <f>SUM(ENERO:DICIEMBRE!T20)</f>
        <v>0</v>
      </c>
      <c r="U20" s="446">
        <f>SUM(ENERO:DICIEMBRE!U20)</f>
        <v>0</v>
      </c>
      <c r="V20" s="446">
        <f>SUM(ENERO:DICIEMBRE!V20)</f>
        <v>0</v>
      </c>
      <c r="W20" s="446">
        <f>SUM(ENERO:DICIEMBRE!W20)</f>
        <v>0</v>
      </c>
      <c r="X20" s="446">
        <f>SUM(ENERO:DICIEMBRE!X20)</f>
        <v>0</v>
      </c>
      <c r="Y20" s="446">
        <f>SUM(ENERO:DICIEMBRE!Y20)</f>
        <v>0</v>
      </c>
      <c r="Z20" s="446">
        <f>SUM(ENERO:DICIEMBRE!Z20)</f>
        <v>0</v>
      </c>
      <c r="AA20" s="446">
        <f>SUM(ENERO:DICIEMBRE!AA20)</f>
        <v>0</v>
      </c>
      <c r="AB20" s="446">
        <f>SUM(ENERO:DICIEMBRE!AB20)</f>
        <v>0</v>
      </c>
      <c r="AC20" s="446">
        <f>SUM(ENERO:DICIEMBRE!AC20)</f>
        <v>0</v>
      </c>
      <c r="AD20" s="446">
        <f>SUM(ENERO:DICIEMBRE!AD20)</f>
        <v>0</v>
      </c>
      <c r="AE20" s="446">
        <f>SUM(ENERO:DICIEMBRE!AE20)</f>
        <v>0</v>
      </c>
      <c r="AF20" s="446">
        <f>SUM(ENERO:DICIEMBRE!AF20)</f>
        <v>0</v>
      </c>
      <c r="AG20" s="446">
        <f>SUM(ENERO:DICIEMBRE!AG20)</f>
        <v>0</v>
      </c>
      <c r="AH20" s="446">
        <f>SUM(ENERO:DICIEMBRE!AH20)</f>
        <v>0</v>
      </c>
      <c r="AI20" s="446">
        <f>SUM(ENERO:DICIEMBRE!AI20)</f>
        <v>0</v>
      </c>
      <c r="AJ20" s="446">
        <f>SUM(ENERO:DICIEMBRE!AJ20)</f>
        <v>0</v>
      </c>
      <c r="AK20" s="446">
        <f>SUM(ENERO:DICIEMBRE!AK20)</f>
        <v>0</v>
      </c>
      <c r="AL20" s="446">
        <f>SUM(ENERO:DICIEMBRE!AL20)</f>
        <v>0</v>
      </c>
      <c r="AM20" s="446">
        <f>SUM(ENERO:DICIEMBRE!AM20)</f>
        <v>0</v>
      </c>
      <c r="AN20" s="446">
        <f>SUM(ENERO:DICIEMBRE!AN20)</f>
        <v>0</v>
      </c>
      <c r="AO20" s="446">
        <f>SUM(ENERO:DICIEMBRE!AO20)</f>
        <v>0</v>
      </c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46">
        <f>SUM(ENERO:DICIEMBRE!F21)</f>
        <v>0</v>
      </c>
      <c r="G21" s="446">
        <f>SUM(ENERO:DICIEMBRE!G21)</f>
        <v>0</v>
      </c>
      <c r="H21" s="446">
        <f>SUM(ENERO:DICIEMBRE!H21)</f>
        <v>0</v>
      </c>
      <c r="I21" s="446">
        <f>SUM(ENERO:DICIEMBRE!I21)</f>
        <v>0</v>
      </c>
      <c r="J21" s="446">
        <f>SUM(ENERO:DICIEMBRE!J21)</f>
        <v>0</v>
      </c>
      <c r="K21" s="446">
        <f>SUM(ENERO:DICIEMBRE!K21)</f>
        <v>0</v>
      </c>
      <c r="L21" s="446">
        <f>SUM(ENERO:DICIEMBRE!L21)</f>
        <v>0</v>
      </c>
      <c r="M21" s="446">
        <f>SUM(ENERO:DICIEMBRE!M21)</f>
        <v>0</v>
      </c>
      <c r="N21" s="446">
        <f>SUM(ENERO:DICIEMBRE!N21)</f>
        <v>0</v>
      </c>
      <c r="O21" s="446">
        <f>SUM(ENERO:DICIEMBRE!O21)</f>
        <v>0</v>
      </c>
      <c r="P21" s="446">
        <f>SUM(ENERO:DICIEMBRE!P21)</f>
        <v>0</v>
      </c>
      <c r="Q21" s="446">
        <f>SUM(ENERO:DICIEMBRE!Q21)</f>
        <v>0</v>
      </c>
      <c r="R21" s="446">
        <f>SUM(ENERO:DICIEMBRE!R21)</f>
        <v>0</v>
      </c>
      <c r="S21" s="446">
        <f>SUM(ENERO:DICIEMBRE!S21)</f>
        <v>0</v>
      </c>
      <c r="T21" s="446">
        <f>SUM(ENERO:DICIEMBRE!T21)</f>
        <v>0</v>
      </c>
      <c r="U21" s="446">
        <f>SUM(ENERO:DICIEMBRE!U21)</f>
        <v>0</v>
      </c>
      <c r="V21" s="446">
        <f>SUM(ENERO:DICIEMBRE!V21)</f>
        <v>0</v>
      </c>
      <c r="W21" s="446">
        <f>SUM(ENERO:DICIEMBRE!W21)</f>
        <v>0</v>
      </c>
      <c r="X21" s="446">
        <f>SUM(ENERO:DICIEMBRE!X21)</f>
        <v>0</v>
      </c>
      <c r="Y21" s="446">
        <f>SUM(ENERO:DICIEMBRE!Y21)</f>
        <v>0</v>
      </c>
      <c r="Z21" s="446">
        <f>SUM(ENERO:DICIEMBRE!Z21)</f>
        <v>0</v>
      </c>
      <c r="AA21" s="446">
        <f>SUM(ENERO:DICIEMBRE!AA21)</f>
        <v>0</v>
      </c>
      <c r="AB21" s="446">
        <f>SUM(ENERO:DICIEMBRE!AB21)</f>
        <v>0</v>
      </c>
      <c r="AC21" s="446">
        <f>SUM(ENERO:DICIEMBRE!AC21)</f>
        <v>0</v>
      </c>
      <c r="AD21" s="446">
        <f>SUM(ENERO:DICIEMBRE!AD21)</f>
        <v>0</v>
      </c>
      <c r="AE21" s="446">
        <f>SUM(ENERO:DICIEMBRE!AE21)</f>
        <v>0</v>
      </c>
      <c r="AF21" s="446">
        <f>SUM(ENERO:DICIEMBRE!AF21)</f>
        <v>0</v>
      </c>
      <c r="AG21" s="446">
        <f>SUM(ENERO:DICIEMBRE!AG21)</f>
        <v>0</v>
      </c>
      <c r="AH21" s="446">
        <f>SUM(ENERO:DICIEMBRE!AH21)</f>
        <v>0</v>
      </c>
      <c r="AI21" s="446">
        <f>SUM(ENERO:DICIEMBRE!AI21)</f>
        <v>0</v>
      </c>
      <c r="AJ21" s="446">
        <f>SUM(ENERO:DICIEMBRE!AJ21)</f>
        <v>0</v>
      </c>
      <c r="AK21" s="446">
        <f>SUM(ENERO:DICIEMBRE!AK21)</f>
        <v>0</v>
      </c>
      <c r="AL21" s="446">
        <f>SUM(ENERO:DICIEMBRE!AL21)</f>
        <v>0</v>
      </c>
      <c r="AM21" s="446">
        <f>SUM(ENERO:DICIEMBRE!AM21)</f>
        <v>0</v>
      </c>
      <c r="AN21" s="446">
        <f>SUM(ENERO:DICIEMBRE!AN21)</f>
        <v>0</v>
      </c>
      <c r="AO21" s="446">
        <f>SUM(ENERO:DICIEMBRE!AO21)</f>
        <v>0</v>
      </c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46">
        <f>SUM(ENERO:DICIEMBRE!F22)</f>
        <v>0</v>
      </c>
      <c r="G22" s="446">
        <f>SUM(ENERO:DICIEMBRE!G22)</f>
        <v>0</v>
      </c>
      <c r="H22" s="446">
        <f>SUM(ENERO:DICIEMBRE!H22)</f>
        <v>0</v>
      </c>
      <c r="I22" s="446">
        <f>SUM(ENERO:DICIEMBRE!I22)</f>
        <v>0</v>
      </c>
      <c r="J22" s="446">
        <f>SUM(ENERO:DICIEMBRE!J22)</f>
        <v>0</v>
      </c>
      <c r="K22" s="446">
        <f>SUM(ENERO:DICIEMBRE!K22)</f>
        <v>0</v>
      </c>
      <c r="L22" s="446">
        <f>SUM(ENERO:DICIEMBRE!L22)</f>
        <v>0</v>
      </c>
      <c r="M22" s="446">
        <f>SUM(ENERO:DICIEMBRE!M22)</f>
        <v>0</v>
      </c>
      <c r="N22" s="446">
        <f>SUM(ENERO:DICIEMBRE!N22)</f>
        <v>0</v>
      </c>
      <c r="O22" s="446">
        <f>SUM(ENERO:DICIEMBRE!O22)</f>
        <v>0</v>
      </c>
      <c r="P22" s="446">
        <f>SUM(ENERO:DICIEMBRE!P22)</f>
        <v>0</v>
      </c>
      <c r="Q22" s="446">
        <f>SUM(ENERO:DICIEMBRE!Q22)</f>
        <v>0</v>
      </c>
      <c r="R22" s="446">
        <f>SUM(ENERO:DICIEMBRE!R22)</f>
        <v>0</v>
      </c>
      <c r="S22" s="446">
        <f>SUM(ENERO:DICIEMBRE!S22)</f>
        <v>0</v>
      </c>
      <c r="T22" s="446">
        <f>SUM(ENERO:DICIEMBRE!T22)</f>
        <v>0</v>
      </c>
      <c r="U22" s="446">
        <f>SUM(ENERO:DICIEMBRE!U22)</f>
        <v>0</v>
      </c>
      <c r="V22" s="446">
        <f>SUM(ENERO:DICIEMBRE!V22)</f>
        <v>0</v>
      </c>
      <c r="W22" s="446">
        <f>SUM(ENERO:DICIEMBRE!W22)</f>
        <v>0</v>
      </c>
      <c r="X22" s="446">
        <f>SUM(ENERO:DICIEMBRE!X22)</f>
        <v>0</v>
      </c>
      <c r="Y22" s="446">
        <f>SUM(ENERO:DICIEMBRE!Y22)</f>
        <v>0</v>
      </c>
      <c r="Z22" s="446">
        <f>SUM(ENERO:DICIEMBRE!Z22)</f>
        <v>0</v>
      </c>
      <c r="AA22" s="446">
        <f>SUM(ENERO:DICIEMBRE!AA22)</f>
        <v>0</v>
      </c>
      <c r="AB22" s="446">
        <f>SUM(ENERO:DICIEMBRE!AB22)</f>
        <v>0</v>
      </c>
      <c r="AC22" s="446">
        <f>SUM(ENERO:DICIEMBRE!AC22)</f>
        <v>0</v>
      </c>
      <c r="AD22" s="446">
        <f>SUM(ENERO:DICIEMBRE!AD22)</f>
        <v>0</v>
      </c>
      <c r="AE22" s="446">
        <f>SUM(ENERO:DICIEMBRE!AE22)</f>
        <v>0</v>
      </c>
      <c r="AF22" s="446">
        <f>SUM(ENERO:DICIEMBRE!AF22)</f>
        <v>0</v>
      </c>
      <c r="AG22" s="446">
        <f>SUM(ENERO:DICIEMBRE!AG22)</f>
        <v>0</v>
      </c>
      <c r="AH22" s="446">
        <f>SUM(ENERO:DICIEMBRE!AH22)</f>
        <v>0</v>
      </c>
      <c r="AI22" s="446">
        <f>SUM(ENERO:DICIEMBRE!AI22)</f>
        <v>0</v>
      </c>
      <c r="AJ22" s="446">
        <f>SUM(ENERO:DICIEMBRE!AJ22)</f>
        <v>0</v>
      </c>
      <c r="AK22" s="446">
        <f>SUM(ENERO:DICIEMBRE!AK22)</f>
        <v>0</v>
      </c>
      <c r="AL22" s="446">
        <f>SUM(ENERO:DICIEMBRE!AL22)</f>
        <v>0</v>
      </c>
      <c r="AM22" s="446">
        <f>SUM(ENERO:DICIEMBRE!AM22)</f>
        <v>0</v>
      </c>
      <c r="AN22" s="446">
        <f>SUM(ENERO:DICIEMBRE!AN22)</f>
        <v>0</v>
      </c>
      <c r="AO22" s="446">
        <f>SUM(ENERO:DICIEMBRE!AO22)</f>
        <v>0</v>
      </c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52" t="s">
        <v>40</v>
      </c>
      <c r="C23" s="53">
        <f>SUM(D23+E23)</f>
        <v>3660</v>
      </c>
      <c r="D23" s="54">
        <f>SUM(F23+H23+J23+L23+N23+P23+R23+T23+V23+X23+Z23+AB23+AD23+AF23+AH23+AJ23+AL23)</f>
        <v>1664</v>
      </c>
      <c r="E23" s="55">
        <f>SUM(G23+I23+K23+M23+O23+Q23+S23+U23+W23+Y23+AA23+AC23+AE23+AG23+AI23+AK23+AM23)</f>
        <v>1996</v>
      </c>
      <c r="F23" s="56">
        <f>SUM(F13:F22)</f>
        <v>30</v>
      </c>
      <c r="G23" s="57">
        <f t="shared" ref="G23:AO23" si="10">SUM(G13:G22)</f>
        <v>36</v>
      </c>
      <c r="H23" s="56">
        <f t="shared" si="10"/>
        <v>108</v>
      </c>
      <c r="I23" s="57">
        <f t="shared" si="10"/>
        <v>16</v>
      </c>
      <c r="J23" s="56">
        <f t="shared" si="10"/>
        <v>131</v>
      </c>
      <c r="K23" s="58">
        <f t="shared" si="10"/>
        <v>61</v>
      </c>
      <c r="L23" s="56">
        <f t="shared" si="10"/>
        <v>107</v>
      </c>
      <c r="M23" s="58">
        <f t="shared" si="10"/>
        <v>135</v>
      </c>
      <c r="N23" s="56">
        <f t="shared" si="10"/>
        <v>100</v>
      </c>
      <c r="O23" s="58">
        <f t="shared" si="10"/>
        <v>37</v>
      </c>
      <c r="P23" s="56">
        <f t="shared" si="10"/>
        <v>109</v>
      </c>
      <c r="Q23" s="58">
        <f t="shared" si="10"/>
        <v>127</v>
      </c>
      <c r="R23" s="56">
        <f t="shared" si="10"/>
        <v>183</v>
      </c>
      <c r="S23" s="58">
        <f t="shared" si="10"/>
        <v>103</v>
      </c>
      <c r="T23" s="56">
        <f t="shared" si="10"/>
        <v>138</v>
      </c>
      <c r="U23" s="58">
        <f t="shared" si="10"/>
        <v>111</v>
      </c>
      <c r="V23" s="56">
        <f t="shared" si="10"/>
        <v>84</v>
      </c>
      <c r="W23" s="58">
        <f t="shared" si="10"/>
        <v>126</v>
      </c>
      <c r="X23" s="56">
        <f t="shared" si="10"/>
        <v>134</v>
      </c>
      <c r="Y23" s="58">
        <f t="shared" si="10"/>
        <v>281</v>
      </c>
      <c r="Z23" s="56">
        <f t="shared" si="10"/>
        <v>116</v>
      </c>
      <c r="AA23" s="58">
        <f t="shared" si="10"/>
        <v>243</v>
      </c>
      <c r="AB23" s="56">
        <f t="shared" si="10"/>
        <v>191</v>
      </c>
      <c r="AC23" s="58">
        <f t="shared" si="10"/>
        <v>339</v>
      </c>
      <c r="AD23" s="56">
        <f t="shared" si="10"/>
        <v>128</v>
      </c>
      <c r="AE23" s="58">
        <f t="shared" si="10"/>
        <v>175</v>
      </c>
      <c r="AF23" s="56">
        <f t="shared" si="10"/>
        <v>50</v>
      </c>
      <c r="AG23" s="58">
        <f t="shared" si="10"/>
        <v>163</v>
      </c>
      <c r="AH23" s="56">
        <f t="shared" si="10"/>
        <v>46</v>
      </c>
      <c r="AI23" s="58">
        <f t="shared" si="10"/>
        <v>25</v>
      </c>
      <c r="AJ23" s="56">
        <f t="shared" si="10"/>
        <v>7</v>
      </c>
      <c r="AK23" s="58">
        <f t="shared" si="10"/>
        <v>7</v>
      </c>
      <c r="AL23" s="59">
        <f t="shared" si="10"/>
        <v>2</v>
      </c>
      <c r="AM23" s="58">
        <f t="shared" si="10"/>
        <v>11</v>
      </c>
      <c r="AN23" s="57">
        <f t="shared" si="10"/>
        <v>3660</v>
      </c>
      <c r="AO23" s="57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653" t="s">
        <v>41</v>
      </c>
      <c r="B24" s="654"/>
      <c r="C24" s="60">
        <f>SUM(D24+E24)</f>
        <v>1099</v>
      </c>
      <c r="D24" s="61">
        <f>SUM(F24+H24+J24+L24+N24+P24+R24+T24+V24+X24+Z24+AB24+AD24+AF24+AH24+AJ24+AL24)</f>
        <v>421</v>
      </c>
      <c r="E24" s="55">
        <f>SUM(G24+I24+K24+M24+O24+Q24+S24+U24+W24+Y24+AA24+AC24+AE24+AG24+AI24+AK24+AM24)</f>
        <v>678</v>
      </c>
      <c r="F24" s="446">
        <f>SUM(ENERO:DICIEMBRE!F24)</f>
        <v>0</v>
      </c>
      <c r="G24" s="446">
        <f>SUM(ENERO:DICIEMBRE!G24)</f>
        <v>0</v>
      </c>
      <c r="H24" s="446">
        <f>SUM(ENERO:DICIEMBRE!H24)</f>
        <v>3</v>
      </c>
      <c r="I24" s="446">
        <f>SUM(ENERO:DICIEMBRE!I24)</f>
        <v>0</v>
      </c>
      <c r="J24" s="446">
        <f>SUM(ENERO:DICIEMBRE!J24)</f>
        <v>13</v>
      </c>
      <c r="K24" s="446">
        <f>SUM(ENERO:DICIEMBRE!K24)</f>
        <v>96</v>
      </c>
      <c r="L24" s="446">
        <f>SUM(ENERO:DICIEMBRE!L24)</f>
        <v>84</v>
      </c>
      <c r="M24" s="446">
        <f>SUM(ENERO:DICIEMBRE!M24)</f>
        <v>300</v>
      </c>
      <c r="N24" s="446">
        <f>SUM(ENERO:DICIEMBRE!N24)</f>
        <v>50</v>
      </c>
      <c r="O24" s="446">
        <f>SUM(ENERO:DICIEMBRE!O24)</f>
        <v>4</v>
      </c>
      <c r="P24" s="446">
        <f>SUM(ENERO:DICIEMBRE!P24)</f>
        <v>27</v>
      </c>
      <c r="Q24" s="446">
        <f>SUM(ENERO:DICIEMBRE!Q24)</f>
        <v>18</v>
      </c>
      <c r="R24" s="446">
        <f>SUM(ENERO:DICIEMBRE!R24)</f>
        <v>25</v>
      </c>
      <c r="S24" s="446">
        <f>SUM(ENERO:DICIEMBRE!S24)</f>
        <v>35</v>
      </c>
      <c r="T24" s="446">
        <f>SUM(ENERO:DICIEMBRE!T24)</f>
        <v>46</v>
      </c>
      <c r="U24" s="446">
        <f>SUM(ENERO:DICIEMBRE!U24)</f>
        <v>12</v>
      </c>
      <c r="V24" s="446">
        <f>SUM(ENERO:DICIEMBRE!V24)</f>
        <v>10</v>
      </c>
      <c r="W24" s="446">
        <f>SUM(ENERO:DICIEMBRE!W24)</f>
        <v>20</v>
      </c>
      <c r="X24" s="446">
        <f>SUM(ENERO:DICIEMBRE!X24)</f>
        <v>17</v>
      </c>
      <c r="Y24" s="446">
        <f>SUM(ENERO:DICIEMBRE!Y24)</f>
        <v>68</v>
      </c>
      <c r="Z24" s="446">
        <f>SUM(ENERO:DICIEMBRE!Z24)</f>
        <v>54</v>
      </c>
      <c r="AA24" s="446">
        <f>SUM(ENERO:DICIEMBRE!AA24)</f>
        <v>33</v>
      </c>
      <c r="AB24" s="446">
        <f>SUM(ENERO:DICIEMBRE!AB24)</f>
        <v>39</v>
      </c>
      <c r="AC24" s="446">
        <f>SUM(ENERO:DICIEMBRE!AC24)</f>
        <v>53</v>
      </c>
      <c r="AD24" s="446">
        <f>SUM(ENERO:DICIEMBRE!AD24)</f>
        <v>31</v>
      </c>
      <c r="AE24" s="446">
        <f>SUM(ENERO:DICIEMBRE!AE24)</f>
        <v>27</v>
      </c>
      <c r="AF24" s="446">
        <f>SUM(ENERO:DICIEMBRE!AF24)</f>
        <v>5</v>
      </c>
      <c r="AG24" s="446">
        <f>SUM(ENERO:DICIEMBRE!AG24)</f>
        <v>10</v>
      </c>
      <c r="AH24" s="446">
        <f>SUM(ENERO:DICIEMBRE!AH24)</f>
        <v>2</v>
      </c>
      <c r="AI24" s="446">
        <f>SUM(ENERO:DICIEMBRE!AI24)</f>
        <v>2</v>
      </c>
      <c r="AJ24" s="446">
        <f>SUM(ENERO:DICIEMBRE!AJ24)</f>
        <v>15</v>
      </c>
      <c r="AK24" s="446">
        <f>SUM(ENERO:DICIEMBRE!AK24)</f>
        <v>0</v>
      </c>
      <c r="AL24" s="446">
        <f>SUM(ENERO:DICIEMBRE!AL24)</f>
        <v>0</v>
      </c>
      <c r="AM24" s="446">
        <f>SUM(ENERO:DICIEMBRE!AM24)</f>
        <v>0</v>
      </c>
      <c r="AN24" s="446">
        <f>SUM(ENERO:DICIEMBRE!AN24)</f>
        <v>1099</v>
      </c>
      <c r="AO24" s="446">
        <f>SUM(ENERO:DICIEMBRE!AO24)</f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65" t="s">
        <v>42</v>
      </c>
      <c r="B25" s="66" t="s">
        <v>31</v>
      </c>
      <c r="C25" s="67">
        <f t="shared" si="0"/>
        <v>230</v>
      </c>
      <c r="D25" s="68">
        <f t="shared" si="1"/>
        <v>93</v>
      </c>
      <c r="E25" s="69">
        <f>SUM(G25+I25+K25+M25+O25+Q25+S25+U25+W25+Y25+AA25+AC25+AE25+AG25+AI25+AK25+AM25)</f>
        <v>137</v>
      </c>
      <c r="F25" s="446">
        <f>SUM(ENERO:DICIEMBRE!F25)</f>
        <v>11</v>
      </c>
      <c r="G25" s="446">
        <f>SUM(ENERO:DICIEMBRE!G25)</f>
        <v>10</v>
      </c>
      <c r="H25" s="446">
        <f>SUM(ENERO:DICIEMBRE!H25)</f>
        <v>16</v>
      </c>
      <c r="I25" s="446">
        <f>SUM(ENERO:DICIEMBRE!I25)</f>
        <v>7</v>
      </c>
      <c r="J25" s="446">
        <f>SUM(ENERO:DICIEMBRE!J25)</f>
        <v>4</v>
      </c>
      <c r="K25" s="446">
        <f>SUM(ENERO:DICIEMBRE!K25)</f>
        <v>12</v>
      </c>
      <c r="L25" s="446">
        <f>SUM(ENERO:DICIEMBRE!L25)</f>
        <v>26</v>
      </c>
      <c r="M25" s="446">
        <f>SUM(ENERO:DICIEMBRE!M25)</f>
        <v>19</v>
      </c>
      <c r="N25" s="446">
        <f>SUM(ENERO:DICIEMBRE!N25)</f>
        <v>7</v>
      </c>
      <c r="O25" s="446">
        <f>SUM(ENERO:DICIEMBRE!O25)</f>
        <v>7</v>
      </c>
      <c r="P25" s="446">
        <f>SUM(ENERO:DICIEMBRE!P25)</f>
        <v>7</v>
      </c>
      <c r="Q25" s="446">
        <f>SUM(ENERO:DICIEMBRE!Q25)</f>
        <v>9</v>
      </c>
      <c r="R25" s="446">
        <f>SUM(ENERO:DICIEMBRE!R25)</f>
        <v>0</v>
      </c>
      <c r="S25" s="446">
        <f>SUM(ENERO:DICIEMBRE!S25)</f>
        <v>5</v>
      </c>
      <c r="T25" s="446">
        <f>SUM(ENERO:DICIEMBRE!T25)</f>
        <v>4</v>
      </c>
      <c r="U25" s="446">
        <f>SUM(ENERO:DICIEMBRE!U25)</f>
        <v>11</v>
      </c>
      <c r="V25" s="446">
        <f>SUM(ENERO:DICIEMBRE!V25)</f>
        <v>0</v>
      </c>
      <c r="W25" s="446">
        <f>SUM(ENERO:DICIEMBRE!W25)</f>
        <v>13</v>
      </c>
      <c r="X25" s="446">
        <f>SUM(ENERO:DICIEMBRE!X25)</f>
        <v>7</v>
      </c>
      <c r="Y25" s="446">
        <f>SUM(ENERO:DICIEMBRE!Y25)</f>
        <v>10</v>
      </c>
      <c r="Z25" s="446">
        <f>SUM(ENERO:DICIEMBRE!Z25)</f>
        <v>4</v>
      </c>
      <c r="AA25" s="446">
        <f>SUM(ENERO:DICIEMBRE!AA25)</f>
        <v>20</v>
      </c>
      <c r="AB25" s="446">
        <f>SUM(ENERO:DICIEMBRE!AB25)</f>
        <v>4</v>
      </c>
      <c r="AC25" s="446">
        <f>SUM(ENERO:DICIEMBRE!AC25)</f>
        <v>4</v>
      </c>
      <c r="AD25" s="446">
        <f>SUM(ENERO:DICIEMBRE!AD25)</f>
        <v>2</v>
      </c>
      <c r="AE25" s="446">
        <f>SUM(ENERO:DICIEMBRE!AE25)</f>
        <v>9</v>
      </c>
      <c r="AF25" s="446">
        <f>SUM(ENERO:DICIEMBRE!AF25)</f>
        <v>0</v>
      </c>
      <c r="AG25" s="446">
        <f>SUM(ENERO:DICIEMBRE!AG25)</f>
        <v>0</v>
      </c>
      <c r="AH25" s="446">
        <f>SUM(ENERO:DICIEMBRE!AH25)</f>
        <v>1</v>
      </c>
      <c r="AI25" s="446">
        <f>SUM(ENERO:DICIEMBRE!AI25)</f>
        <v>1</v>
      </c>
      <c r="AJ25" s="446">
        <f>SUM(ENERO:DICIEMBRE!AJ25)</f>
        <v>0</v>
      </c>
      <c r="AK25" s="446">
        <f>SUM(ENERO:DICIEMBRE!AK25)</f>
        <v>0</v>
      </c>
      <c r="AL25" s="446">
        <f>SUM(ENERO:DICIEMBRE!AL25)</f>
        <v>0</v>
      </c>
      <c r="AM25" s="446">
        <f>SUM(ENERO:DICIEMBRE!AM25)</f>
        <v>0</v>
      </c>
      <c r="AN25" s="446">
        <f>SUM(ENERO:DICIEMBRE!AN25)</f>
        <v>230</v>
      </c>
      <c r="AO25" s="446">
        <f>SUM(ENERO:DICIEMBRE!AO25)</f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650" t="s">
        <v>43</v>
      </c>
      <c r="B26" s="70" t="s">
        <v>31</v>
      </c>
      <c r="C26" s="24">
        <f t="shared" si="0"/>
        <v>1821</v>
      </c>
      <c r="D26" s="25">
        <f t="shared" si="1"/>
        <v>602</v>
      </c>
      <c r="E26" s="26">
        <f t="shared" si="2"/>
        <v>1219</v>
      </c>
      <c r="F26" s="446">
        <f>SUM(ENERO:DICIEMBRE!F26)</f>
        <v>2</v>
      </c>
      <c r="G26" s="446">
        <f>SUM(ENERO:DICIEMBRE!G26)</f>
        <v>4</v>
      </c>
      <c r="H26" s="446">
        <f>SUM(ENERO:DICIEMBRE!H26)</f>
        <v>27</v>
      </c>
      <c r="I26" s="446">
        <f>SUM(ENERO:DICIEMBRE!I26)</f>
        <v>11</v>
      </c>
      <c r="J26" s="446">
        <f>SUM(ENERO:DICIEMBRE!J26)</f>
        <v>36</v>
      </c>
      <c r="K26" s="446">
        <f>SUM(ENERO:DICIEMBRE!K26)</f>
        <v>37</v>
      </c>
      <c r="L26" s="446">
        <f>SUM(ENERO:DICIEMBRE!L26)</f>
        <v>110</v>
      </c>
      <c r="M26" s="446">
        <f>SUM(ENERO:DICIEMBRE!M26)</f>
        <v>187</v>
      </c>
      <c r="N26" s="446">
        <f>SUM(ENERO:DICIEMBRE!N26)</f>
        <v>91</v>
      </c>
      <c r="O26" s="446">
        <f>SUM(ENERO:DICIEMBRE!O26)</f>
        <v>53</v>
      </c>
      <c r="P26" s="446">
        <f>SUM(ENERO:DICIEMBRE!P26)</f>
        <v>60</v>
      </c>
      <c r="Q26" s="446">
        <f>SUM(ENERO:DICIEMBRE!Q26)</f>
        <v>58</v>
      </c>
      <c r="R26" s="446">
        <f>SUM(ENERO:DICIEMBRE!R26)</f>
        <v>69</v>
      </c>
      <c r="S26" s="446">
        <f>SUM(ENERO:DICIEMBRE!S26)</f>
        <v>96</v>
      </c>
      <c r="T26" s="446">
        <f>SUM(ENERO:DICIEMBRE!T26)</f>
        <v>46</v>
      </c>
      <c r="U26" s="446">
        <f>SUM(ENERO:DICIEMBRE!U26)</f>
        <v>96</v>
      </c>
      <c r="V26" s="446">
        <f>SUM(ENERO:DICIEMBRE!V26)</f>
        <v>31</v>
      </c>
      <c r="W26" s="446">
        <f>SUM(ENERO:DICIEMBRE!W26)</f>
        <v>174</v>
      </c>
      <c r="X26" s="446">
        <f>SUM(ENERO:DICIEMBRE!X26)</f>
        <v>27</v>
      </c>
      <c r="Y26" s="446">
        <f>SUM(ENERO:DICIEMBRE!Y26)</f>
        <v>117</v>
      </c>
      <c r="Z26" s="446">
        <f>SUM(ENERO:DICIEMBRE!Z26)</f>
        <v>22</v>
      </c>
      <c r="AA26" s="446">
        <f>SUM(ENERO:DICIEMBRE!AA26)</f>
        <v>134</v>
      </c>
      <c r="AB26" s="446">
        <f>SUM(ENERO:DICIEMBRE!AB26)</f>
        <v>47</v>
      </c>
      <c r="AC26" s="446">
        <f>SUM(ENERO:DICIEMBRE!AC26)</f>
        <v>106</v>
      </c>
      <c r="AD26" s="446">
        <f>SUM(ENERO:DICIEMBRE!AD26)</f>
        <v>19</v>
      </c>
      <c r="AE26" s="446">
        <f>SUM(ENERO:DICIEMBRE!AE26)</f>
        <v>73</v>
      </c>
      <c r="AF26" s="446">
        <f>SUM(ENERO:DICIEMBRE!AF26)</f>
        <v>1</v>
      </c>
      <c r="AG26" s="446">
        <f>SUM(ENERO:DICIEMBRE!AG26)</f>
        <v>39</v>
      </c>
      <c r="AH26" s="446">
        <f>SUM(ENERO:DICIEMBRE!AH26)</f>
        <v>14</v>
      </c>
      <c r="AI26" s="446">
        <f>SUM(ENERO:DICIEMBRE!AI26)</f>
        <v>28</v>
      </c>
      <c r="AJ26" s="446">
        <f>SUM(ENERO:DICIEMBRE!AJ26)</f>
        <v>0</v>
      </c>
      <c r="AK26" s="446">
        <f>SUM(ENERO:DICIEMBRE!AK26)</f>
        <v>6</v>
      </c>
      <c r="AL26" s="446">
        <f>SUM(ENERO:DICIEMBRE!AL26)</f>
        <v>0</v>
      </c>
      <c r="AM26" s="446">
        <f>SUM(ENERO:DICIEMBRE!AM26)</f>
        <v>0</v>
      </c>
      <c r="AN26" s="446">
        <f>SUM(ENERO:DICIEMBRE!AN26)</f>
        <v>1821</v>
      </c>
      <c r="AO26" s="446">
        <f>SUM(ENERO:DICIEMBRE!AO26)</f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446">
        <f>SUM(ENERO:DICIEMBRE!F27)</f>
        <v>0</v>
      </c>
      <c r="G27" s="446">
        <f>SUM(ENERO:DICIEMBRE!G27)</f>
        <v>0</v>
      </c>
      <c r="H27" s="446">
        <f>SUM(ENERO:DICIEMBRE!H27)</f>
        <v>0</v>
      </c>
      <c r="I27" s="446">
        <f>SUM(ENERO:DICIEMBRE!I27)</f>
        <v>0</v>
      </c>
      <c r="J27" s="446">
        <f>SUM(ENERO:DICIEMBRE!J27)</f>
        <v>0</v>
      </c>
      <c r="K27" s="446">
        <f>SUM(ENERO:DICIEMBRE!K27)</f>
        <v>0</v>
      </c>
      <c r="L27" s="446">
        <f>SUM(ENERO:DICIEMBRE!L27)</f>
        <v>0</v>
      </c>
      <c r="M27" s="446">
        <f>SUM(ENERO:DICIEMBRE!M27)</f>
        <v>0</v>
      </c>
      <c r="N27" s="446">
        <f>SUM(ENERO:DICIEMBRE!N27)</f>
        <v>0</v>
      </c>
      <c r="O27" s="446">
        <f>SUM(ENERO:DICIEMBRE!O27)</f>
        <v>0</v>
      </c>
      <c r="P27" s="446">
        <f>SUM(ENERO:DICIEMBRE!P27)</f>
        <v>0</v>
      </c>
      <c r="Q27" s="446">
        <f>SUM(ENERO:DICIEMBRE!Q27)</f>
        <v>0</v>
      </c>
      <c r="R27" s="446">
        <f>SUM(ENERO:DICIEMBRE!R27)</f>
        <v>0</v>
      </c>
      <c r="S27" s="446">
        <f>SUM(ENERO:DICIEMBRE!S27)</f>
        <v>0</v>
      </c>
      <c r="T27" s="446">
        <f>SUM(ENERO:DICIEMBRE!T27)</f>
        <v>0</v>
      </c>
      <c r="U27" s="446">
        <f>SUM(ENERO:DICIEMBRE!U27)</f>
        <v>0</v>
      </c>
      <c r="V27" s="446">
        <f>SUM(ENERO:DICIEMBRE!V27)</f>
        <v>0</v>
      </c>
      <c r="W27" s="446">
        <f>SUM(ENERO:DICIEMBRE!W27)</f>
        <v>0</v>
      </c>
      <c r="X27" s="446">
        <f>SUM(ENERO:DICIEMBRE!X27)</f>
        <v>0</v>
      </c>
      <c r="Y27" s="446">
        <f>SUM(ENERO:DICIEMBRE!Y27)</f>
        <v>0</v>
      </c>
      <c r="Z27" s="446">
        <f>SUM(ENERO:DICIEMBRE!Z27)</f>
        <v>0</v>
      </c>
      <c r="AA27" s="446">
        <f>SUM(ENERO:DICIEMBRE!AA27)</f>
        <v>0</v>
      </c>
      <c r="AB27" s="446">
        <f>SUM(ENERO:DICIEMBRE!AB27)</f>
        <v>0</v>
      </c>
      <c r="AC27" s="446">
        <f>SUM(ENERO:DICIEMBRE!AC27)</f>
        <v>0</v>
      </c>
      <c r="AD27" s="446">
        <f>SUM(ENERO:DICIEMBRE!AD27)</f>
        <v>0</v>
      </c>
      <c r="AE27" s="446">
        <f>SUM(ENERO:DICIEMBRE!AE27)</f>
        <v>0</v>
      </c>
      <c r="AF27" s="446">
        <f>SUM(ENERO:DICIEMBRE!AF27)</f>
        <v>0</v>
      </c>
      <c r="AG27" s="446">
        <f>SUM(ENERO:DICIEMBRE!AG27)</f>
        <v>0</v>
      </c>
      <c r="AH27" s="446">
        <f>SUM(ENERO:DICIEMBRE!AH27)</f>
        <v>0</v>
      </c>
      <c r="AI27" s="446">
        <f>SUM(ENERO:DICIEMBRE!AI27)</f>
        <v>0</v>
      </c>
      <c r="AJ27" s="446">
        <f>SUM(ENERO:DICIEMBRE!AJ27)</f>
        <v>0</v>
      </c>
      <c r="AK27" s="446">
        <f>SUM(ENERO:DICIEMBRE!AK27)</f>
        <v>0</v>
      </c>
      <c r="AL27" s="446">
        <f>SUM(ENERO:DICIEMBRE!AL27)</f>
        <v>0</v>
      </c>
      <c r="AM27" s="446">
        <f>SUM(ENERO:DICIEMBRE!AM27)</f>
        <v>0</v>
      </c>
      <c r="AN27" s="446">
        <f>SUM(ENERO:DICIEMBRE!AN27)</f>
        <v>0</v>
      </c>
      <c r="AO27" s="446">
        <f>SUM(ENERO:DICIEMBRE!AO27)</f>
        <v>0</v>
      </c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650" t="s">
        <v>3</v>
      </c>
      <c r="B29" s="650" t="s">
        <v>46</v>
      </c>
      <c r="C29" s="641" t="s">
        <v>47</v>
      </c>
      <c r="D29" s="642"/>
      <c r="E29" s="643"/>
      <c r="F29" s="641" t="s">
        <v>9</v>
      </c>
      <c r="G29" s="643"/>
      <c r="H29" s="641" t="s">
        <v>10</v>
      </c>
      <c r="I29" s="643"/>
      <c r="J29" s="641" t="s">
        <v>11</v>
      </c>
      <c r="K29" s="643"/>
      <c r="L29" s="641" t="s">
        <v>12</v>
      </c>
      <c r="M29" s="643"/>
      <c r="N29" s="641" t="s">
        <v>13</v>
      </c>
      <c r="O29" s="643"/>
      <c r="P29" s="645" t="s">
        <v>14</v>
      </c>
      <c r="Q29" s="646"/>
      <c r="R29" s="655" t="s">
        <v>15</v>
      </c>
      <c r="S29" s="655"/>
      <c r="T29" s="645" t="s">
        <v>16</v>
      </c>
      <c r="U29" s="646"/>
      <c r="V29" s="645" t="s">
        <v>17</v>
      </c>
      <c r="W29" s="646"/>
      <c r="X29" s="645" t="s">
        <v>18</v>
      </c>
      <c r="Y29" s="646"/>
      <c r="Z29" s="645" t="s">
        <v>19</v>
      </c>
      <c r="AA29" s="646"/>
      <c r="AB29" s="645" t="s">
        <v>20</v>
      </c>
      <c r="AC29" s="646"/>
      <c r="AD29" s="645" t="s">
        <v>21</v>
      </c>
      <c r="AE29" s="646"/>
      <c r="AF29" s="645" t="s">
        <v>22</v>
      </c>
      <c r="AG29" s="646"/>
      <c r="AH29" s="645" t="s">
        <v>23</v>
      </c>
      <c r="AI29" s="646"/>
      <c r="AJ29" s="645" t="s">
        <v>24</v>
      </c>
      <c r="AK29" s="646"/>
      <c r="AL29" s="645" t="s">
        <v>25</v>
      </c>
      <c r="AM29" s="646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22" t="s">
        <v>26</v>
      </c>
      <c r="D30" s="86" t="s">
        <v>27</v>
      </c>
      <c r="E30" s="87" t="s">
        <v>28</v>
      </c>
      <c r="F30" s="22" t="s">
        <v>27</v>
      </c>
      <c r="G30" s="87" t="s">
        <v>28</v>
      </c>
      <c r="H30" s="22" t="s">
        <v>27</v>
      </c>
      <c r="I30" s="87" t="s">
        <v>28</v>
      </c>
      <c r="J30" s="22" t="s">
        <v>27</v>
      </c>
      <c r="K30" s="87" t="s">
        <v>28</v>
      </c>
      <c r="L30" s="22" t="s">
        <v>27</v>
      </c>
      <c r="M30" s="87" t="s">
        <v>28</v>
      </c>
      <c r="N30" s="22" t="s">
        <v>27</v>
      </c>
      <c r="O30" s="87" t="s">
        <v>28</v>
      </c>
      <c r="P30" s="22" t="s">
        <v>27</v>
      </c>
      <c r="Q30" s="87" t="s">
        <v>28</v>
      </c>
      <c r="R30" s="22" t="s">
        <v>27</v>
      </c>
      <c r="S30" s="88" t="s">
        <v>28</v>
      </c>
      <c r="T30" s="22" t="s">
        <v>27</v>
      </c>
      <c r="U30" s="87" t="s">
        <v>28</v>
      </c>
      <c r="V30" s="22" t="s">
        <v>27</v>
      </c>
      <c r="W30" s="87" t="s">
        <v>28</v>
      </c>
      <c r="X30" s="22" t="s">
        <v>27</v>
      </c>
      <c r="Y30" s="87" t="s">
        <v>28</v>
      </c>
      <c r="Z30" s="22" t="s">
        <v>27</v>
      </c>
      <c r="AA30" s="87" t="s">
        <v>28</v>
      </c>
      <c r="AB30" s="22" t="s">
        <v>27</v>
      </c>
      <c r="AC30" s="87" t="s">
        <v>28</v>
      </c>
      <c r="AD30" s="22" t="s">
        <v>27</v>
      </c>
      <c r="AE30" s="87" t="s">
        <v>28</v>
      </c>
      <c r="AF30" s="22" t="s">
        <v>27</v>
      </c>
      <c r="AG30" s="87" t="s">
        <v>28</v>
      </c>
      <c r="AH30" s="22" t="s">
        <v>27</v>
      </c>
      <c r="AI30" s="87" t="s">
        <v>28</v>
      </c>
      <c r="AJ30" s="22" t="s">
        <v>27</v>
      </c>
      <c r="AK30" s="87" t="s">
        <v>28</v>
      </c>
      <c r="AL30" s="22" t="s">
        <v>27</v>
      </c>
      <c r="AM30" s="87" t="s">
        <v>28</v>
      </c>
      <c r="AN30" s="89"/>
      <c r="AO30" s="90"/>
      <c r="AP30" s="91"/>
      <c r="AQ30" s="92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93" t="s">
        <v>48</v>
      </c>
      <c r="B31" s="446">
        <f>SUM(ENERO:DICIEMBRE!B31)</f>
        <v>0</v>
      </c>
      <c r="C31" s="56">
        <f>SUM(D31+E31)</f>
        <v>0</v>
      </c>
      <c r="D31" s="94">
        <f>SUM(F31+H31+J31+L31+N31+P31+R31+T31+V31+X31+Z31+AB31+AD31+AF31+AH31+AJ31+AL31)</f>
        <v>0</v>
      </c>
      <c r="E31" s="57">
        <f>SUM(G31+I31+K31+M31+O31+Q31+S31+U31+W31+Y31+AA31+AC31+AE31+AG31+AI31+AK31+AM31)</f>
        <v>0</v>
      </c>
      <c r="F31" s="446">
        <f>SUM(ENERO:DICIEMBRE!F31)</f>
        <v>0</v>
      </c>
      <c r="G31" s="446">
        <f>SUM(ENERO:DICIEMBRE!G31)</f>
        <v>0</v>
      </c>
      <c r="H31" s="446">
        <f>SUM(ENERO:DICIEMBRE!H31)</f>
        <v>0</v>
      </c>
      <c r="I31" s="446">
        <f>SUM(ENERO:DICIEMBRE!I31)</f>
        <v>0</v>
      </c>
      <c r="J31" s="446">
        <f>SUM(ENERO:DICIEMBRE!J31)</f>
        <v>0</v>
      </c>
      <c r="K31" s="446">
        <f>SUM(ENERO:DICIEMBRE!K31)</f>
        <v>0</v>
      </c>
      <c r="L31" s="446">
        <f>SUM(ENERO:DICIEMBRE!L31)</f>
        <v>0</v>
      </c>
      <c r="M31" s="446">
        <f>SUM(ENERO:DICIEMBRE!M31)</f>
        <v>0</v>
      </c>
      <c r="N31" s="446">
        <f>SUM(ENERO:DICIEMBRE!N31)</f>
        <v>0</v>
      </c>
      <c r="O31" s="446">
        <f>SUM(ENERO:DICIEMBRE!O31)</f>
        <v>0</v>
      </c>
      <c r="P31" s="446">
        <f>SUM(ENERO:DICIEMBRE!P31)</f>
        <v>0</v>
      </c>
      <c r="Q31" s="446">
        <f>SUM(ENERO:DICIEMBRE!Q31)</f>
        <v>0</v>
      </c>
      <c r="R31" s="446">
        <f>SUM(ENERO:DICIEMBRE!R31)</f>
        <v>0</v>
      </c>
      <c r="S31" s="446">
        <f>SUM(ENERO:DICIEMBRE!S31)</f>
        <v>0</v>
      </c>
      <c r="T31" s="446">
        <f>SUM(ENERO:DICIEMBRE!T31)</f>
        <v>0</v>
      </c>
      <c r="U31" s="446">
        <f>SUM(ENERO:DICIEMBRE!U31)</f>
        <v>0</v>
      </c>
      <c r="V31" s="446">
        <f>SUM(ENERO:DICIEMBRE!V31)</f>
        <v>0</v>
      </c>
      <c r="W31" s="446">
        <f>SUM(ENERO:DICIEMBRE!W31)</f>
        <v>0</v>
      </c>
      <c r="X31" s="446">
        <f>SUM(ENERO:DICIEMBRE!X31)</f>
        <v>0</v>
      </c>
      <c r="Y31" s="446">
        <f>SUM(ENERO:DICIEMBRE!Y31)</f>
        <v>0</v>
      </c>
      <c r="Z31" s="446">
        <f>SUM(ENERO:DICIEMBRE!Z31)</f>
        <v>0</v>
      </c>
      <c r="AA31" s="446">
        <f>SUM(ENERO:DICIEMBRE!AA31)</f>
        <v>0</v>
      </c>
      <c r="AB31" s="446">
        <f>SUM(ENERO:DICIEMBRE!AB31)</f>
        <v>0</v>
      </c>
      <c r="AC31" s="446">
        <f>SUM(ENERO:DICIEMBRE!AC31)</f>
        <v>0</v>
      </c>
      <c r="AD31" s="446">
        <f>SUM(ENERO:DICIEMBRE!AD31)</f>
        <v>0</v>
      </c>
      <c r="AE31" s="446">
        <f>SUM(ENERO:DICIEMBRE!AE31)</f>
        <v>0</v>
      </c>
      <c r="AF31" s="446">
        <f>SUM(ENERO:DICIEMBRE!AF31)</f>
        <v>0</v>
      </c>
      <c r="AG31" s="446">
        <f>SUM(ENERO:DICIEMBRE!AG31)</f>
        <v>0</v>
      </c>
      <c r="AH31" s="446">
        <f>SUM(ENERO:DICIEMBRE!AH31)</f>
        <v>0</v>
      </c>
      <c r="AI31" s="446">
        <f>SUM(ENERO:DICIEMBRE!AI31)</f>
        <v>0</v>
      </c>
      <c r="AJ31" s="446">
        <f>SUM(ENERO:DICIEMBRE!AJ31)</f>
        <v>0</v>
      </c>
      <c r="AK31" s="446">
        <f>SUM(ENERO:DICIEMBRE!AK31)</f>
        <v>0</v>
      </c>
      <c r="AL31" s="446">
        <f>SUM(ENERO:DICIEMBRE!AL31)</f>
        <v>0</v>
      </c>
      <c r="AM31" s="446">
        <f>SUM(ENERO:DICIEMBRE!AM31)</f>
        <v>0</v>
      </c>
      <c r="AN31" s="95"/>
      <c r="AO31" s="96"/>
      <c r="AP31" s="97"/>
      <c r="AQ31" s="92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632" t="s">
        <v>3</v>
      </c>
      <c r="B34" s="650" t="s">
        <v>4</v>
      </c>
      <c r="C34" s="650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103"/>
      <c r="Y34" s="96"/>
      <c r="Z34" s="96"/>
      <c r="AA34" s="96"/>
      <c r="AB34" s="96"/>
      <c r="AC34" s="96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103"/>
      <c r="Y35" s="96"/>
      <c r="Z35" s="96"/>
      <c r="AA35" s="96"/>
      <c r="AB35" s="96"/>
      <c r="AC35" s="96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650" t="s">
        <v>51</v>
      </c>
      <c r="B36" s="66" t="s">
        <v>44</v>
      </c>
      <c r="C36" s="446">
        <f>SUM(ENERO:DICIEMBRE!C36)</f>
        <v>11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103"/>
      <c r="Y36" s="96"/>
      <c r="Z36" s="96"/>
      <c r="AA36" s="96"/>
      <c r="AB36" s="96"/>
      <c r="AC36" s="96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446">
        <f>SUM(ENERO:DICIEMBRE!C37)</f>
        <v>28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103"/>
      <c r="Y37" s="96"/>
      <c r="Z37" s="96"/>
      <c r="AA37" s="96"/>
      <c r="AB37" s="96"/>
      <c r="AC37" s="96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650" t="s">
        <v>53</v>
      </c>
      <c r="B38" s="66" t="s">
        <v>44</v>
      </c>
      <c r="C38" s="446">
        <f>SUM(ENERO:DICIEMBRE!C38)</f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103"/>
      <c r="Y38" s="96"/>
      <c r="Z38" s="96"/>
      <c r="AA38" s="96"/>
      <c r="AB38" s="96"/>
      <c r="AC38" s="96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446">
        <f>SUM(ENERO:DICIEMBRE!C39)</f>
        <v>412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103"/>
      <c r="Y39" s="96"/>
      <c r="Z39" s="96"/>
      <c r="AA39" s="96"/>
      <c r="AB39" s="96"/>
      <c r="AC39" s="96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110"/>
      <c r="C40" s="110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656" t="s">
        <v>55</v>
      </c>
      <c r="B41" s="657"/>
      <c r="C41" s="662" t="s">
        <v>5</v>
      </c>
      <c r="D41" s="663"/>
      <c r="E41" s="664"/>
      <c r="F41" s="641" t="s">
        <v>56</v>
      </c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42"/>
      <c r="AJ41" s="642"/>
      <c r="AK41" s="642"/>
      <c r="AL41" s="642"/>
      <c r="AM41" s="643"/>
      <c r="AN41" s="637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641" t="s">
        <v>9</v>
      </c>
      <c r="G42" s="643"/>
      <c r="H42" s="642" t="s">
        <v>10</v>
      </c>
      <c r="I42" s="643"/>
      <c r="J42" s="668" t="s">
        <v>11</v>
      </c>
      <c r="K42" s="669"/>
      <c r="L42" s="641" t="s">
        <v>12</v>
      </c>
      <c r="M42" s="643"/>
      <c r="N42" s="641" t="s">
        <v>13</v>
      </c>
      <c r="O42" s="643"/>
      <c r="P42" s="645" t="s">
        <v>14</v>
      </c>
      <c r="Q42" s="646"/>
      <c r="R42" s="645" t="s">
        <v>15</v>
      </c>
      <c r="S42" s="646"/>
      <c r="T42" s="645" t="s">
        <v>16</v>
      </c>
      <c r="U42" s="646"/>
      <c r="V42" s="645" t="s">
        <v>17</v>
      </c>
      <c r="W42" s="646"/>
      <c r="X42" s="645" t="s">
        <v>18</v>
      </c>
      <c r="Y42" s="646"/>
      <c r="Z42" s="645" t="s">
        <v>19</v>
      </c>
      <c r="AA42" s="646"/>
      <c r="AB42" s="645" t="s">
        <v>20</v>
      </c>
      <c r="AC42" s="646"/>
      <c r="AD42" s="645" t="s">
        <v>21</v>
      </c>
      <c r="AE42" s="646"/>
      <c r="AF42" s="645" t="s">
        <v>22</v>
      </c>
      <c r="AG42" s="646"/>
      <c r="AH42" s="645" t="s">
        <v>23</v>
      </c>
      <c r="AI42" s="646"/>
      <c r="AJ42" s="645" t="s">
        <v>24</v>
      </c>
      <c r="AK42" s="646"/>
      <c r="AL42" s="655" t="s">
        <v>25</v>
      </c>
      <c r="AM42" s="646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120" t="s">
        <v>26</v>
      </c>
      <c r="D43" s="121" t="s">
        <v>27</v>
      </c>
      <c r="E43" s="122" t="s">
        <v>28</v>
      </c>
      <c r="F43" s="22" t="s">
        <v>27</v>
      </c>
      <c r="G43" s="87" t="s">
        <v>28</v>
      </c>
      <c r="H43" s="22" t="s">
        <v>27</v>
      </c>
      <c r="I43" s="87" t="s">
        <v>28</v>
      </c>
      <c r="J43" s="22" t="s">
        <v>27</v>
      </c>
      <c r="K43" s="87" t="s">
        <v>28</v>
      </c>
      <c r="L43" s="22" t="s">
        <v>27</v>
      </c>
      <c r="M43" s="87" t="s">
        <v>28</v>
      </c>
      <c r="N43" s="22" t="s">
        <v>27</v>
      </c>
      <c r="O43" s="87" t="s">
        <v>28</v>
      </c>
      <c r="P43" s="22" t="s">
        <v>27</v>
      </c>
      <c r="Q43" s="87" t="s">
        <v>28</v>
      </c>
      <c r="R43" s="22" t="s">
        <v>27</v>
      </c>
      <c r="S43" s="87" t="s">
        <v>28</v>
      </c>
      <c r="T43" s="22" t="s">
        <v>27</v>
      </c>
      <c r="U43" s="87" t="s">
        <v>28</v>
      </c>
      <c r="V43" s="22" t="s">
        <v>27</v>
      </c>
      <c r="W43" s="87" t="s">
        <v>28</v>
      </c>
      <c r="X43" s="22" t="s">
        <v>27</v>
      </c>
      <c r="Y43" s="87" t="s">
        <v>28</v>
      </c>
      <c r="Z43" s="22" t="s">
        <v>27</v>
      </c>
      <c r="AA43" s="87" t="s">
        <v>28</v>
      </c>
      <c r="AB43" s="22" t="s">
        <v>27</v>
      </c>
      <c r="AC43" s="87" t="s">
        <v>28</v>
      </c>
      <c r="AD43" s="22" t="s">
        <v>27</v>
      </c>
      <c r="AE43" s="87" t="s">
        <v>28</v>
      </c>
      <c r="AF43" s="22" t="s">
        <v>27</v>
      </c>
      <c r="AG43" s="87" t="s">
        <v>28</v>
      </c>
      <c r="AH43" s="22" t="s">
        <v>27</v>
      </c>
      <c r="AI43" s="87" t="s">
        <v>28</v>
      </c>
      <c r="AJ43" s="22" t="s">
        <v>27</v>
      </c>
      <c r="AK43" s="87" t="s">
        <v>28</v>
      </c>
      <c r="AL43" s="123" t="s">
        <v>27</v>
      </c>
      <c r="AM43" s="87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125" t="s">
        <v>57</v>
      </c>
      <c r="B44" s="126" t="s">
        <v>58</v>
      </c>
      <c r="C44" s="60">
        <f>SUM(D44+E44)</f>
        <v>0</v>
      </c>
      <c r="D44" s="61">
        <f>SUM(F44+H44+J44+L44+N44+P44+R44+T44+V44+X44+Z44+AB44+AD44+AF44+AH44+AJ44+AL44)</f>
        <v>0</v>
      </c>
      <c r="E44" s="55">
        <f>SUM(G44+I44+K44+M44+O44+Q44+S44+U44+W44+Y44+AA44+AC44+AE44+AG44+AI44+AK44+AM44)</f>
        <v>0</v>
      </c>
      <c r="F44" s="62"/>
      <c r="G44" s="63"/>
      <c r="H44" s="62"/>
      <c r="I44" s="63"/>
      <c r="J44" s="62"/>
      <c r="K44" s="63"/>
      <c r="L44" s="62"/>
      <c r="M44" s="63"/>
      <c r="N44" s="62"/>
      <c r="O44" s="63"/>
      <c r="P44" s="64"/>
      <c r="Q44" s="63"/>
      <c r="R44" s="64"/>
      <c r="S44" s="63"/>
      <c r="T44" s="64"/>
      <c r="U44" s="63"/>
      <c r="V44" s="64"/>
      <c r="W44" s="63"/>
      <c r="X44" s="64"/>
      <c r="Y44" s="63"/>
      <c r="Z44" s="64"/>
      <c r="AA44" s="63"/>
      <c r="AB44" s="64"/>
      <c r="AC44" s="63"/>
      <c r="AD44" s="64"/>
      <c r="AE44" s="63"/>
      <c r="AF44" s="64"/>
      <c r="AG44" s="63"/>
      <c r="AH44" s="64"/>
      <c r="AI44" s="63"/>
      <c r="AJ44" s="64"/>
      <c r="AK44" s="63"/>
      <c r="AL44" s="127"/>
      <c r="AM44" s="63"/>
      <c r="AN44" s="128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129" t="s">
        <v>59</v>
      </c>
      <c r="B45" s="130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670" t="s">
        <v>60</v>
      </c>
      <c r="B46" s="670"/>
      <c r="C46" s="670"/>
      <c r="D46" s="670"/>
      <c r="E46" s="670"/>
      <c r="F46" s="670"/>
      <c r="G46" s="670"/>
      <c r="H46" s="670"/>
      <c r="I46" s="670"/>
      <c r="J46" s="670"/>
      <c r="K46" s="670"/>
      <c r="L46" s="670"/>
      <c r="M46" s="670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656" t="s">
        <v>3</v>
      </c>
      <c r="B47" s="657"/>
      <c r="C47" s="663" t="s">
        <v>5</v>
      </c>
      <c r="D47" s="663"/>
      <c r="E47" s="664"/>
      <c r="F47" s="668" t="s">
        <v>56</v>
      </c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71"/>
      <c r="AK47" s="671"/>
      <c r="AL47" s="671"/>
      <c r="AM47" s="669"/>
      <c r="AN47" s="637" t="s">
        <v>7</v>
      </c>
      <c r="AO47" s="138"/>
      <c r="AP47" s="13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672" t="s">
        <v>9</v>
      </c>
      <c r="G48" s="672"/>
      <c r="H48" s="641" t="s">
        <v>10</v>
      </c>
      <c r="I48" s="643"/>
      <c r="J48" s="668" t="s">
        <v>11</v>
      </c>
      <c r="K48" s="669"/>
      <c r="L48" s="641" t="s">
        <v>12</v>
      </c>
      <c r="M48" s="643"/>
      <c r="N48" s="641" t="s">
        <v>13</v>
      </c>
      <c r="O48" s="643"/>
      <c r="P48" s="645" t="s">
        <v>14</v>
      </c>
      <c r="Q48" s="646"/>
      <c r="R48" s="645" t="s">
        <v>15</v>
      </c>
      <c r="S48" s="646"/>
      <c r="T48" s="645" t="s">
        <v>16</v>
      </c>
      <c r="U48" s="646"/>
      <c r="V48" s="645" t="s">
        <v>17</v>
      </c>
      <c r="W48" s="646"/>
      <c r="X48" s="645" t="s">
        <v>18</v>
      </c>
      <c r="Y48" s="646"/>
      <c r="Z48" s="645" t="s">
        <v>19</v>
      </c>
      <c r="AA48" s="646"/>
      <c r="AB48" s="645" t="s">
        <v>20</v>
      </c>
      <c r="AC48" s="646"/>
      <c r="AD48" s="645" t="s">
        <v>21</v>
      </c>
      <c r="AE48" s="646"/>
      <c r="AF48" s="645" t="s">
        <v>22</v>
      </c>
      <c r="AG48" s="646"/>
      <c r="AH48" s="645" t="s">
        <v>23</v>
      </c>
      <c r="AI48" s="646"/>
      <c r="AJ48" s="645" t="s">
        <v>24</v>
      </c>
      <c r="AK48" s="646"/>
      <c r="AL48" s="645" t="s">
        <v>25</v>
      </c>
      <c r="AM48" s="646"/>
      <c r="AN48" s="644"/>
      <c r="AO48" s="138"/>
      <c r="AP48" s="139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140" t="s">
        <v>26</v>
      </c>
      <c r="D49" s="141" t="s">
        <v>27</v>
      </c>
      <c r="E49" s="142" t="s">
        <v>28</v>
      </c>
      <c r="F49" s="19" t="s">
        <v>27</v>
      </c>
      <c r="G49" s="143" t="s">
        <v>28</v>
      </c>
      <c r="H49" s="19" t="s">
        <v>27</v>
      </c>
      <c r="I49" s="143" t="s">
        <v>28</v>
      </c>
      <c r="J49" s="19" t="s">
        <v>27</v>
      </c>
      <c r="K49" s="143" t="s">
        <v>28</v>
      </c>
      <c r="L49" s="19" t="s">
        <v>27</v>
      </c>
      <c r="M49" s="143" t="s">
        <v>28</v>
      </c>
      <c r="N49" s="19" t="s">
        <v>27</v>
      </c>
      <c r="O49" s="143" t="s">
        <v>28</v>
      </c>
      <c r="P49" s="19" t="s">
        <v>27</v>
      </c>
      <c r="Q49" s="143" t="s">
        <v>28</v>
      </c>
      <c r="R49" s="19" t="s">
        <v>27</v>
      </c>
      <c r="S49" s="143" t="s">
        <v>28</v>
      </c>
      <c r="T49" s="19" t="s">
        <v>27</v>
      </c>
      <c r="U49" s="143" t="s">
        <v>28</v>
      </c>
      <c r="V49" s="19" t="s">
        <v>27</v>
      </c>
      <c r="W49" s="143" t="s">
        <v>28</v>
      </c>
      <c r="X49" s="19" t="s">
        <v>27</v>
      </c>
      <c r="Y49" s="143" t="s">
        <v>28</v>
      </c>
      <c r="Z49" s="19" t="s">
        <v>27</v>
      </c>
      <c r="AA49" s="143" t="s">
        <v>28</v>
      </c>
      <c r="AB49" s="19" t="s">
        <v>27</v>
      </c>
      <c r="AC49" s="143" t="s">
        <v>28</v>
      </c>
      <c r="AD49" s="19" t="s">
        <v>27</v>
      </c>
      <c r="AE49" s="143" t="s">
        <v>28</v>
      </c>
      <c r="AF49" s="19" t="s">
        <v>27</v>
      </c>
      <c r="AG49" s="143" t="s">
        <v>28</v>
      </c>
      <c r="AH49" s="19" t="s">
        <v>27</v>
      </c>
      <c r="AI49" s="143" t="s">
        <v>28</v>
      </c>
      <c r="AJ49" s="19" t="s">
        <v>27</v>
      </c>
      <c r="AK49" s="143" t="s">
        <v>28</v>
      </c>
      <c r="AL49" s="144" t="s">
        <v>27</v>
      </c>
      <c r="AM49" s="145" t="s">
        <v>28</v>
      </c>
      <c r="AN49" s="640"/>
      <c r="AO49" s="138"/>
      <c r="AP49" s="139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675" t="s">
        <v>61</v>
      </c>
      <c r="B50" s="146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26">
        <f t="shared" ref="D50:E55" si="18">SUM(I50+K50+M50+O50+Q50+S50+U50+W50+Y50+AA50+AC50+AE50+AG50+AI50+AK50+AM50)</f>
        <v>0</v>
      </c>
      <c r="F50" s="147"/>
      <c r="G50" s="148"/>
      <c r="H50" s="27"/>
      <c r="I50" s="28"/>
      <c r="J50" s="27"/>
      <c r="K50" s="29"/>
      <c r="L50" s="27"/>
      <c r="M50" s="29"/>
      <c r="N50" s="27"/>
      <c r="O50" s="29"/>
      <c r="P50" s="30"/>
      <c r="Q50" s="29"/>
      <c r="R50" s="30"/>
      <c r="S50" s="29"/>
      <c r="T50" s="30"/>
      <c r="U50" s="29"/>
      <c r="V50" s="30"/>
      <c r="W50" s="29"/>
      <c r="X50" s="30"/>
      <c r="Y50" s="29"/>
      <c r="Z50" s="30"/>
      <c r="AA50" s="29"/>
      <c r="AB50" s="30"/>
      <c r="AC50" s="29"/>
      <c r="AD50" s="30"/>
      <c r="AE50" s="29"/>
      <c r="AF50" s="30"/>
      <c r="AG50" s="29"/>
      <c r="AH50" s="30"/>
      <c r="AI50" s="29"/>
      <c r="AJ50" s="30"/>
      <c r="AK50" s="29"/>
      <c r="AL50" s="30"/>
      <c r="AM50" s="29"/>
      <c r="AN50" s="149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150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150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150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150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154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675" t="s">
        <v>63</v>
      </c>
      <c r="B56" s="146" t="s">
        <v>31</v>
      </c>
      <c r="C56" s="24">
        <f t="shared" si="17"/>
        <v>0</v>
      </c>
      <c r="D56" s="25">
        <f t="shared" ref="D56:E61" si="24">SUM(J56+L56+N56)</f>
        <v>0</v>
      </c>
      <c r="E56" s="26">
        <f t="shared" si="24"/>
        <v>0</v>
      </c>
      <c r="F56" s="147"/>
      <c r="G56" s="148"/>
      <c r="H56" s="147"/>
      <c r="I56" s="148"/>
      <c r="J56" s="27"/>
      <c r="K56" s="29"/>
      <c r="L56" s="27"/>
      <c r="M56" s="29"/>
      <c r="N56" s="27"/>
      <c r="O56" s="29"/>
      <c r="P56" s="160"/>
      <c r="Q56" s="161"/>
      <c r="R56" s="160"/>
      <c r="S56" s="161"/>
      <c r="T56" s="160"/>
      <c r="U56" s="161"/>
      <c r="V56" s="160"/>
      <c r="W56" s="161"/>
      <c r="X56" s="160"/>
      <c r="Y56" s="161"/>
      <c r="Z56" s="160"/>
      <c r="AA56" s="161"/>
      <c r="AB56" s="160"/>
      <c r="AC56" s="161"/>
      <c r="AD56" s="160"/>
      <c r="AE56" s="161"/>
      <c r="AF56" s="160"/>
      <c r="AG56" s="161"/>
      <c r="AH56" s="160"/>
      <c r="AI56" s="161"/>
      <c r="AJ56" s="147"/>
      <c r="AK56" s="161"/>
      <c r="AL56" s="160"/>
      <c r="AM56" s="161"/>
      <c r="AN56" s="149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154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675" t="s">
        <v>64</v>
      </c>
      <c r="B58" s="146" t="s">
        <v>30</v>
      </c>
      <c r="C58" s="24">
        <f t="shared" si="17"/>
        <v>0</v>
      </c>
      <c r="D58" s="25">
        <f t="shared" si="24"/>
        <v>0</v>
      </c>
      <c r="E58" s="26">
        <f t="shared" si="24"/>
        <v>0</v>
      </c>
      <c r="F58" s="147"/>
      <c r="G58" s="148"/>
      <c r="H58" s="147"/>
      <c r="I58" s="148"/>
      <c r="J58" s="27"/>
      <c r="K58" s="29"/>
      <c r="L58" s="27"/>
      <c r="M58" s="29"/>
      <c r="N58" s="27"/>
      <c r="O58" s="29"/>
      <c r="P58" s="160"/>
      <c r="Q58" s="161"/>
      <c r="R58" s="160"/>
      <c r="S58" s="161"/>
      <c r="T58" s="160"/>
      <c r="U58" s="161"/>
      <c r="V58" s="160"/>
      <c r="W58" s="161"/>
      <c r="X58" s="160"/>
      <c r="Y58" s="161"/>
      <c r="Z58" s="160"/>
      <c r="AA58" s="161"/>
      <c r="AB58" s="160"/>
      <c r="AC58" s="161"/>
      <c r="AD58" s="160"/>
      <c r="AE58" s="161"/>
      <c r="AF58" s="160"/>
      <c r="AG58" s="161"/>
      <c r="AH58" s="160"/>
      <c r="AI58" s="161"/>
      <c r="AJ58" s="147"/>
      <c r="AK58" s="161"/>
      <c r="AL58" s="160"/>
      <c r="AM58" s="161"/>
      <c r="AN58" s="149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150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150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154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675" t="s">
        <v>65</v>
      </c>
      <c r="B62" s="146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26">
        <f t="shared" ref="E62:E71" si="26">SUM(K62+M62+O62+Q62+S62+U62+W62+Y62+AA62+AC62+AE62+AG62+AI62+AK62+AM62)</f>
        <v>0</v>
      </c>
      <c r="F62" s="147"/>
      <c r="G62" s="148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149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150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675" t="s">
        <v>66</v>
      </c>
      <c r="B64" s="146" t="s">
        <v>30</v>
      </c>
      <c r="C64" s="24">
        <f t="shared" si="17"/>
        <v>0</v>
      </c>
      <c r="D64" s="25">
        <f t="shared" si="25"/>
        <v>0</v>
      </c>
      <c r="E64" s="26">
        <f t="shared" si="26"/>
        <v>0</v>
      </c>
      <c r="F64" s="147"/>
      <c r="G64" s="148"/>
      <c r="H64" s="147"/>
      <c r="I64" s="148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149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154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675" t="s">
        <v>67</v>
      </c>
      <c r="B66" s="146" t="s">
        <v>30</v>
      </c>
      <c r="C66" s="24">
        <f t="shared" si="17"/>
        <v>0</v>
      </c>
      <c r="D66" s="25">
        <f t="shared" si="25"/>
        <v>0</v>
      </c>
      <c r="E66" s="26">
        <f t="shared" si="26"/>
        <v>0</v>
      </c>
      <c r="F66" s="147"/>
      <c r="G66" s="148"/>
      <c r="H66" s="147"/>
      <c r="I66" s="148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149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150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150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150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150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154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166" t="s">
        <v>68</v>
      </c>
      <c r="B72" s="167"/>
      <c r="C72" s="167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675" t="s">
        <v>69</v>
      </c>
      <c r="B73" s="675"/>
      <c r="C73" s="673" t="s">
        <v>70</v>
      </c>
      <c r="D73" s="673"/>
      <c r="E73" s="673" t="s">
        <v>71</v>
      </c>
      <c r="F73" s="674"/>
      <c r="G73" s="669" t="s">
        <v>72</v>
      </c>
      <c r="H73" s="673"/>
      <c r="I73" s="669" t="s">
        <v>73</v>
      </c>
      <c r="J73" s="673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72"/>
      <c r="Y73" s="173"/>
      <c r="Z73" s="173"/>
      <c r="AA73" s="173"/>
      <c r="AB73" s="173"/>
      <c r="AC73" s="173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174" t="s">
        <v>74</v>
      </c>
      <c r="D74" s="175" t="s">
        <v>75</v>
      </c>
      <c r="E74" s="174" t="s">
        <v>74</v>
      </c>
      <c r="F74" s="176" t="s">
        <v>75</v>
      </c>
      <c r="G74" s="177" t="s">
        <v>74</v>
      </c>
      <c r="H74" s="175" t="s">
        <v>75</v>
      </c>
      <c r="I74" s="177" t="s">
        <v>74</v>
      </c>
      <c r="J74" s="175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72"/>
      <c r="Y74" s="173"/>
      <c r="Z74" s="173"/>
      <c r="AA74" s="173"/>
      <c r="AB74" s="173"/>
      <c r="AC74" s="173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678" t="s">
        <v>76</v>
      </c>
      <c r="B75" s="678"/>
      <c r="C75" s="179"/>
      <c r="D75" s="180"/>
      <c r="E75" s="179"/>
      <c r="F75" s="181"/>
      <c r="G75" s="182"/>
      <c r="H75" s="180"/>
      <c r="I75" s="182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72"/>
      <c r="Y75" s="173"/>
      <c r="Z75" s="173"/>
      <c r="AA75" s="173"/>
      <c r="AB75" s="173"/>
      <c r="AC75" s="173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72"/>
      <c r="Y76" s="173"/>
      <c r="Z76" s="173"/>
      <c r="AA76" s="173"/>
      <c r="AB76" s="173"/>
      <c r="AC76" s="173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72"/>
      <c r="Y77" s="173"/>
      <c r="Z77" s="173"/>
      <c r="AA77" s="173"/>
      <c r="AB77" s="173"/>
      <c r="AC77" s="173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72"/>
      <c r="Y78" s="173"/>
      <c r="Z78" s="173"/>
      <c r="AA78" s="173"/>
      <c r="AB78" s="173"/>
      <c r="AC78" s="173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191"/>
      <c r="Y79" s="191"/>
      <c r="Z79" s="191"/>
      <c r="AA79" s="191"/>
      <c r="AB79" s="191"/>
      <c r="AC79" s="191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172"/>
      <c r="W80" s="196"/>
      <c r="X80" s="191"/>
      <c r="Y80" s="191"/>
      <c r="Z80" s="191"/>
      <c r="AA80" s="191"/>
      <c r="AB80" s="191"/>
      <c r="AC80" s="191"/>
      <c r="AD80" s="117"/>
      <c r="AE80" s="117"/>
      <c r="AF80" s="117"/>
      <c r="AG80" s="117"/>
      <c r="AH80" s="191"/>
      <c r="AI80" s="191"/>
      <c r="AJ80" s="191"/>
      <c r="AK80" s="191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675" t="s">
        <v>82</v>
      </c>
      <c r="B81" s="675" t="s">
        <v>83</v>
      </c>
      <c r="C81" s="681" t="s">
        <v>84</v>
      </c>
      <c r="D81" s="664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201"/>
      <c r="W81" s="201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201"/>
      <c r="AI81" s="201"/>
      <c r="AJ81" s="201"/>
      <c r="AK81" s="204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191"/>
      <c r="W82" s="201"/>
      <c r="X82" s="201"/>
      <c r="Y82" s="201"/>
      <c r="Z82" s="201"/>
      <c r="AA82" s="201"/>
      <c r="AB82" s="191"/>
      <c r="AC82" s="117"/>
      <c r="AD82" s="117"/>
      <c r="AE82" s="117"/>
      <c r="AF82" s="117"/>
      <c r="AG82" s="117"/>
      <c r="AH82" s="191"/>
      <c r="AI82" s="201"/>
      <c r="AJ82" s="201"/>
      <c r="AK82" s="204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6">
        <f>SUM(ENERO:DICIEMBRE!B83)</f>
        <v>913</v>
      </c>
      <c r="C83" s="446">
        <f>SUM(ENERO:DICIEMBRE!C83)</f>
        <v>371</v>
      </c>
      <c r="D83" s="446">
        <f>SUM(ENERO:DICIEMBRE!D83)</f>
        <v>264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191"/>
      <c r="W83" s="201"/>
      <c r="X83" s="201"/>
      <c r="Y83" s="201"/>
      <c r="Z83" s="201"/>
      <c r="AA83" s="201"/>
      <c r="AB83" s="191"/>
      <c r="AC83" s="117"/>
      <c r="AD83" s="117"/>
      <c r="AE83" s="117"/>
      <c r="AF83" s="117"/>
      <c r="AG83" s="117"/>
      <c r="AH83" s="191"/>
      <c r="AI83" s="201"/>
      <c r="AJ83" s="201"/>
      <c r="AK83" s="204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446">
        <f>SUM(ENERO:DICIEMBRE!B84)</f>
        <v>0</v>
      </c>
      <c r="C84" s="446">
        <f>SUM(ENERO:DICIEMBRE!C84)</f>
        <v>2</v>
      </c>
      <c r="D84" s="446">
        <f>SUM(ENERO:DICIEMBRE!D84)</f>
        <v>0</v>
      </c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191"/>
      <c r="W84" s="201"/>
      <c r="X84" s="201"/>
      <c r="Y84" s="201"/>
      <c r="Z84" s="201"/>
      <c r="AA84" s="201"/>
      <c r="AB84" s="191"/>
      <c r="AC84" s="117"/>
      <c r="AD84" s="117"/>
      <c r="AE84" s="117"/>
      <c r="AF84" s="117"/>
      <c r="AG84" s="117"/>
      <c r="AH84" s="191"/>
      <c r="AI84" s="201"/>
      <c r="AJ84" s="201"/>
      <c r="AK84" s="204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446">
        <f>SUM(ENERO:DICIEMBRE!B85)</f>
        <v>0</v>
      </c>
      <c r="C85" s="446">
        <f>SUM(ENERO:DICIEMBRE!C85)</f>
        <v>2</v>
      </c>
      <c r="D85" s="446">
        <f>SUM(ENERO:DICIEMBRE!D85)</f>
        <v>0</v>
      </c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191"/>
      <c r="W85" s="201"/>
      <c r="X85" s="201"/>
      <c r="Y85" s="201"/>
      <c r="Z85" s="201"/>
      <c r="AA85" s="201"/>
      <c r="AB85" s="191"/>
      <c r="AC85" s="117"/>
      <c r="AD85" s="117"/>
      <c r="AE85" s="117"/>
      <c r="AF85" s="117"/>
      <c r="AG85" s="117"/>
      <c r="AH85" s="191"/>
      <c r="AI85" s="201"/>
      <c r="AJ85" s="201"/>
      <c r="AK85" s="204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446">
        <f>SUM(ENERO:DICIEMBRE!B86)</f>
        <v>0</v>
      </c>
      <c r="C86" s="446">
        <f>SUM(ENERO:DICIEMBRE!C86)</f>
        <v>0</v>
      </c>
      <c r="D86" s="446">
        <f>SUM(ENERO:DICIEMBRE!D86)</f>
        <v>0</v>
      </c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191"/>
      <c r="W86" s="201"/>
      <c r="X86" s="201"/>
      <c r="Y86" s="201"/>
      <c r="Z86" s="201"/>
      <c r="AA86" s="201"/>
      <c r="AB86" s="191"/>
      <c r="AC86" s="117"/>
      <c r="AD86" s="117"/>
      <c r="AE86" s="117"/>
      <c r="AF86" s="117"/>
      <c r="AG86" s="117"/>
      <c r="AH86" s="191"/>
      <c r="AI86" s="201"/>
      <c r="AJ86" s="201"/>
      <c r="AK86" s="204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446">
        <f>SUM(ENERO:DICIEMBRE!B87)</f>
        <v>0</v>
      </c>
      <c r="C87" s="446">
        <f>SUM(ENERO:DICIEMBRE!C87)</f>
        <v>0</v>
      </c>
      <c r="D87" s="446">
        <f>SUM(ENERO:DICIEMBRE!D87)</f>
        <v>0</v>
      </c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191"/>
      <c r="W87" s="201"/>
      <c r="X87" s="201"/>
      <c r="Y87" s="201"/>
      <c r="Z87" s="201"/>
      <c r="AA87" s="201"/>
      <c r="AB87" s="191"/>
      <c r="AC87" s="117"/>
      <c r="AD87" s="117"/>
      <c r="AE87" s="117"/>
      <c r="AF87" s="117"/>
      <c r="AG87" s="117"/>
      <c r="AH87" s="191"/>
      <c r="AI87" s="201"/>
      <c r="AJ87" s="201"/>
      <c r="AK87" s="204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446">
        <f>SUM(ENERO:DICIEMBRE!B88)</f>
        <v>0</v>
      </c>
      <c r="C88" s="446">
        <f>SUM(ENERO:DICIEMBRE!C88)</f>
        <v>0</v>
      </c>
      <c r="D88" s="446">
        <f>SUM(ENERO:DICIEMBRE!D88)</f>
        <v>0</v>
      </c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191"/>
      <c r="W88" s="201"/>
      <c r="X88" s="201"/>
      <c r="Y88" s="201"/>
      <c r="Z88" s="201"/>
      <c r="AA88" s="201"/>
      <c r="AB88" s="191"/>
      <c r="AC88" s="117"/>
      <c r="AD88" s="117"/>
      <c r="AE88" s="117"/>
      <c r="AF88" s="117"/>
      <c r="AG88" s="117"/>
      <c r="AH88" s="191"/>
      <c r="AI88" s="201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446">
        <f>SUM(ENERO:DICIEMBRE!B89)</f>
        <v>0</v>
      </c>
      <c r="C89" s="446">
        <f>SUM(ENERO:DICIEMBRE!C89)</f>
        <v>0</v>
      </c>
      <c r="D89" s="446">
        <f>SUM(ENERO:DICIEMBRE!D89)</f>
        <v>0</v>
      </c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191"/>
      <c r="W89" s="201"/>
      <c r="X89" s="201"/>
      <c r="Y89" s="201"/>
      <c r="Z89" s="201"/>
      <c r="AA89" s="201"/>
      <c r="AB89" s="191"/>
      <c r="AC89" s="117"/>
      <c r="AD89" s="117"/>
      <c r="AE89" s="117"/>
      <c r="AF89" s="117"/>
      <c r="AG89" s="117"/>
      <c r="AH89" s="191"/>
      <c r="AI89" s="222"/>
      <c r="AJ89" s="201"/>
      <c r="AK89" s="204"/>
      <c r="AL89" s="204"/>
      <c r="AM89" s="204"/>
      <c r="AN89" s="204"/>
      <c r="AO89" s="204"/>
      <c r="AP89" s="204"/>
      <c r="AQ89" s="204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72"/>
      <c r="W90" s="191"/>
      <c r="X90" s="191"/>
      <c r="Y90" s="191"/>
      <c r="Z90" s="191"/>
      <c r="AA90" s="191"/>
      <c r="AB90" s="191"/>
      <c r="AC90" s="117"/>
      <c r="AD90" s="117"/>
      <c r="AE90" s="117"/>
      <c r="AF90" s="117"/>
      <c r="AG90" s="117"/>
      <c r="AH90" s="117"/>
      <c r="AI90" s="117"/>
      <c r="AJ90" s="191"/>
      <c r="AK90" s="191"/>
      <c r="AL90" s="191"/>
      <c r="AM90" s="191"/>
      <c r="AN90" s="191"/>
      <c r="AO90" s="191"/>
      <c r="AP90" s="191"/>
      <c r="AQ90" s="204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675" t="s">
        <v>94</v>
      </c>
      <c r="B91" s="675" t="s">
        <v>95</v>
      </c>
      <c r="C91" s="668" t="s">
        <v>96</v>
      </c>
      <c r="D91" s="669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191"/>
      <c r="W91" s="191"/>
      <c r="X91" s="191"/>
      <c r="Y91" s="173"/>
      <c r="Z91" s="173"/>
      <c r="AA91" s="173"/>
      <c r="AB91" s="173"/>
      <c r="AC91" s="225"/>
      <c r="AD91" s="191"/>
      <c r="AE91" s="117"/>
      <c r="AF91" s="117"/>
      <c r="AG91" s="117"/>
      <c r="AH91" s="117"/>
      <c r="AI91" s="117"/>
      <c r="AJ91" s="191"/>
      <c r="AK91" s="173"/>
      <c r="AL91" s="173"/>
      <c r="AM91" s="173"/>
      <c r="AN91" s="173"/>
      <c r="AO91" s="173"/>
      <c r="AP91" s="173"/>
      <c r="AQ91" s="204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174" t="s">
        <v>97</v>
      </c>
      <c r="D92" s="226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191"/>
      <c r="W92" s="191"/>
      <c r="X92" s="191"/>
      <c r="Y92" s="173"/>
      <c r="Z92" s="173"/>
      <c r="AA92" s="173"/>
      <c r="AB92" s="173"/>
      <c r="AC92" s="225"/>
      <c r="AD92" s="191"/>
      <c r="AE92" s="117"/>
      <c r="AF92" s="117"/>
      <c r="AG92" s="117"/>
      <c r="AH92" s="117"/>
      <c r="AI92" s="117"/>
      <c r="AJ92" s="191"/>
      <c r="AK92" s="173"/>
      <c r="AL92" s="173"/>
      <c r="AM92" s="173"/>
      <c r="AN92" s="173"/>
      <c r="AO92" s="173"/>
      <c r="AP92" s="173"/>
      <c r="AQ92" s="204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146" t="s">
        <v>99</v>
      </c>
      <c r="B93" s="446">
        <f>SUM(ENERO:DICIEMBRE!B93)</f>
        <v>112</v>
      </c>
      <c r="C93" s="446">
        <f>SUM(ENERO:DICIEMBRE!C93)</f>
        <v>0</v>
      </c>
      <c r="D93" s="446">
        <f>SUM(ENERO:DICIEMBRE!D93)</f>
        <v>0</v>
      </c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191"/>
      <c r="W93" s="191"/>
      <c r="X93" s="191"/>
      <c r="Y93" s="173"/>
      <c r="Z93" s="173"/>
      <c r="AA93" s="173"/>
      <c r="AB93" s="173"/>
      <c r="AC93" s="225"/>
      <c r="AD93" s="191"/>
      <c r="AE93" s="117"/>
      <c r="AF93" s="117"/>
      <c r="AG93" s="117"/>
      <c r="AH93" s="117"/>
      <c r="AI93" s="117"/>
      <c r="AJ93" s="191"/>
      <c r="AK93" s="173"/>
      <c r="AL93" s="173"/>
      <c r="AM93" s="173"/>
      <c r="AN93" s="173"/>
      <c r="AO93" s="173"/>
      <c r="AP93" s="173"/>
      <c r="AQ93" s="204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150" t="s">
        <v>100</v>
      </c>
      <c r="B94" s="446">
        <f>SUM(ENERO:DICIEMBRE!B94)</f>
        <v>1</v>
      </c>
      <c r="C94" s="446">
        <f>SUM(ENERO:DICIEMBRE!C94)</f>
        <v>0</v>
      </c>
      <c r="D94" s="446">
        <f>SUM(ENERO:DICIEMBRE!D94)</f>
        <v>0</v>
      </c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191"/>
      <c r="W94" s="191"/>
      <c r="X94" s="191"/>
      <c r="Y94" s="173"/>
      <c r="Z94" s="173"/>
      <c r="AA94" s="173"/>
      <c r="AB94" s="173"/>
      <c r="AC94" s="225"/>
      <c r="AD94" s="191"/>
      <c r="AE94" s="117"/>
      <c r="AF94" s="117"/>
      <c r="AG94" s="117"/>
      <c r="AH94" s="117"/>
      <c r="AI94" s="117"/>
      <c r="AJ94" s="191"/>
      <c r="AK94" s="173"/>
      <c r="AL94" s="173"/>
      <c r="AM94" s="173"/>
      <c r="AN94" s="173"/>
      <c r="AO94" s="173"/>
      <c r="AP94" s="173"/>
      <c r="AQ94" s="204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150" t="s">
        <v>101</v>
      </c>
      <c r="B95" s="446">
        <f>SUM(ENERO:DICIEMBRE!B95)</f>
        <v>0</v>
      </c>
      <c r="C95" s="446">
        <f>SUM(ENERO:DICIEMBRE!C95)</f>
        <v>0</v>
      </c>
      <c r="D95" s="446">
        <f>SUM(ENERO:DICIEMBRE!D95)</f>
        <v>0</v>
      </c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191"/>
      <c r="W95" s="191"/>
      <c r="X95" s="191"/>
      <c r="Y95" s="173"/>
      <c r="Z95" s="173"/>
      <c r="AA95" s="173"/>
      <c r="AB95" s="173"/>
      <c r="AC95" s="225"/>
      <c r="AD95" s="191"/>
      <c r="AE95" s="117"/>
      <c r="AF95" s="117"/>
      <c r="AG95" s="117"/>
      <c r="AH95" s="117"/>
      <c r="AI95" s="117"/>
      <c r="AJ95" s="191"/>
      <c r="AK95" s="173"/>
      <c r="AL95" s="173"/>
      <c r="AM95" s="173"/>
      <c r="AN95" s="173"/>
      <c r="AO95" s="173"/>
      <c r="AP95" s="173"/>
      <c r="AQ95" s="204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150" t="s">
        <v>102</v>
      </c>
      <c r="B96" s="446">
        <f>SUM(ENERO:DICIEMBRE!B96)</f>
        <v>0</v>
      </c>
      <c r="C96" s="446">
        <f>SUM(ENERO:DICIEMBRE!C96)</f>
        <v>0</v>
      </c>
      <c r="D96" s="446">
        <f>SUM(ENERO:DICIEMBRE!D96)</f>
        <v>0</v>
      </c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191"/>
      <c r="W96" s="191"/>
      <c r="X96" s="191"/>
      <c r="Y96" s="173"/>
      <c r="Z96" s="173"/>
      <c r="AA96" s="173"/>
      <c r="AB96" s="173"/>
      <c r="AC96" s="225"/>
      <c r="AD96" s="191"/>
      <c r="AE96" s="117"/>
      <c r="AF96" s="117"/>
      <c r="AG96" s="117"/>
      <c r="AH96" s="117"/>
      <c r="AI96" s="117"/>
      <c r="AJ96" s="191"/>
      <c r="AK96" s="173"/>
      <c r="AL96" s="173"/>
      <c r="AM96" s="173"/>
      <c r="AN96" s="173"/>
      <c r="AO96" s="173"/>
      <c r="AP96" s="173"/>
      <c r="AQ96" s="204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150" t="s">
        <v>103</v>
      </c>
      <c r="B97" s="446">
        <f>SUM(ENERO:DICIEMBRE!B97)</f>
        <v>0</v>
      </c>
      <c r="C97" s="446">
        <f>SUM(ENERO:DICIEMBRE!C97)</f>
        <v>0</v>
      </c>
      <c r="D97" s="446">
        <f>SUM(ENERO:DICIEMBRE!D97)</f>
        <v>0</v>
      </c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191"/>
      <c r="W97" s="191"/>
      <c r="X97" s="191"/>
      <c r="Y97" s="173"/>
      <c r="Z97" s="173"/>
      <c r="AA97" s="173"/>
      <c r="AB97" s="173"/>
      <c r="AC97" s="225"/>
      <c r="AD97" s="191"/>
      <c r="AE97" s="117"/>
      <c r="AF97" s="117"/>
      <c r="AG97" s="117"/>
      <c r="AH97" s="117"/>
      <c r="AI97" s="117"/>
      <c r="AJ97" s="191"/>
      <c r="AK97" s="173"/>
      <c r="AL97" s="173"/>
      <c r="AM97" s="173"/>
      <c r="AN97" s="173"/>
      <c r="AO97" s="173"/>
      <c r="AP97" s="173"/>
      <c r="AQ97" s="204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229" t="s">
        <v>40</v>
      </c>
      <c r="B98" s="230">
        <f>SUM(B93:B97)</f>
        <v>113</v>
      </c>
      <c r="C98" s="231">
        <f>SUM(C93:C97)</f>
        <v>0</v>
      </c>
      <c r="D98" s="232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191"/>
      <c r="W98" s="191"/>
      <c r="X98" s="191"/>
      <c r="Y98" s="173"/>
      <c r="Z98" s="173"/>
      <c r="AA98" s="173"/>
      <c r="AB98" s="173"/>
      <c r="AC98" s="225"/>
      <c r="AD98" s="191"/>
      <c r="AE98" s="117"/>
      <c r="AF98" s="117"/>
      <c r="AG98" s="117"/>
      <c r="AH98" s="117"/>
      <c r="AI98" s="117"/>
      <c r="AJ98" s="191"/>
      <c r="AK98" s="173"/>
      <c r="AL98" s="173"/>
      <c r="AM98" s="173"/>
      <c r="AN98" s="173"/>
      <c r="AO98" s="173"/>
      <c r="AP98" s="173"/>
      <c r="AQ98" s="204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172"/>
      <c r="V99" s="191"/>
      <c r="W99" s="191"/>
      <c r="X99" s="191"/>
      <c r="Y99" s="191"/>
      <c r="Z99" s="191"/>
      <c r="AA99" s="191"/>
      <c r="AB99" s="238"/>
      <c r="AC99" s="191"/>
      <c r="AD99" s="117"/>
      <c r="AE99" s="117"/>
      <c r="AF99" s="117"/>
      <c r="AG99" s="117"/>
      <c r="AH99" s="117"/>
      <c r="AI99" s="191"/>
      <c r="AJ99" s="191"/>
      <c r="AK99" s="191"/>
      <c r="AL99" s="191"/>
      <c r="AM99" s="191"/>
      <c r="AN99" s="191"/>
      <c r="AO99" s="191"/>
      <c r="AP99" s="204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632" t="s">
        <v>3</v>
      </c>
      <c r="B100" s="635" t="s">
        <v>5</v>
      </c>
      <c r="C100" s="636"/>
      <c r="D100" s="637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239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91"/>
      <c r="AK100" s="191"/>
      <c r="AL100" s="191"/>
      <c r="AM100" s="191"/>
      <c r="AN100" s="191"/>
      <c r="AO100" s="191"/>
      <c r="AP100" s="191"/>
      <c r="AQ100" s="204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641" t="s">
        <v>9</v>
      </c>
      <c r="F101" s="643"/>
      <c r="G101" s="641" t="s">
        <v>10</v>
      </c>
      <c r="H101" s="643"/>
      <c r="I101" s="641" t="s">
        <v>11</v>
      </c>
      <c r="J101" s="643"/>
      <c r="K101" s="641" t="s">
        <v>12</v>
      </c>
      <c r="L101" s="643"/>
      <c r="M101" s="641" t="s">
        <v>13</v>
      </c>
      <c r="N101" s="643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91"/>
      <c r="AK101" s="191"/>
      <c r="AL101" s="191"/>
      <c r="AM101" s="191"/>
      <c r="AN101" s="191"/>
      <c r="AO101" s="191"/>
      <c r="AP101" s="191"/>
      <c r="AQ101" s="204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240" t="s">
        <v>26</v>
      </c>
      <c r="C102" s="241" t="s">
        <v>27</v>
      </c>
      <c r="D102" s="242" t="s">
        <v>28</v>
      </c>
      <c r="E102" s="22" t="s">
        <v>27</v>
      </c>
      <c r="F102" s="87" t="s">
        <v>28</v>
      </c>
      <c r="G102" s="22" t="s">
        <v>27</v>
      </c>
      <c r="H102" s="87" t="s">
        <v>28</v>
      </c>
      <c r="I102" s="22" t="s">
        <v>27</v>
      </c>
      <c r="J102" s="87" t="s">
        <v>28</v>
      </c>
      <c r="K102" s="22" t="s">
        <v>27</v>
      </c>
      <c r="L102" s="87" t="s">
        <v>28</v>
      </c>
      <c r="M102" s="22" t="s">
        <v>27</v>
      </c>
      <c r="N102" s="87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70" t="s">
        <v>105</v>
      </c>
      <c r="B103" s="24">
        <f>SUM(C103:D103)</f>
        <v>0</v>
      </c>
      <c r="C103" s="25">
        <f>SUM(E103+G103+I103+K103+M103)</f>
        <v>0</v>
      </c>
      <c r="D103" s="26">
        <f>SUM(F103+H103+J103+L103+N103)</f>
        <v>0</v>
      </c>
      <c r="E103" s="207"/>
      <c r="F103" s="208"/>
      <c r="G103" s="207"/>
      <c r="H103" s="208"/>
      <c r="I103" s="207"/>
      <c r="J103" s="244"/>
      <c r="K103" s="207"/>
      <c r="L103" s="244"/>
      <c r="M103" s="245"/>
      <c r="N103" s="244"/>
      <c r="O103" s="246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246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52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x14ac:dyDescent="0.2">
      <c r="A106" s="691" t="s">
        <v>3</v>
      </c>
      <c r="B106" s="694" t="s">
        <v>5</v>
      </c>
      <c r="C106" s="695"/>
      <c r="D106" s="696"/>
      <c r="E106" s="699" t="s">
        <v>6</v>
      </c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01"/>
    </row>
    <row r="107" spans="1:90" x14ac:dyDescent="0.2">
      <c r="A107" s="692"/>
      <c r="B107" s="697"/>
      <c r="C107" s="698"/>
      <c r="D107" s="649"/>
      <c r="E107" s="699" t="s">
        <v>9</v>
      </c>
      <c r="F107" s="701"/>
      <c r="G107" s="699" t="s">
        <v>10</v>
      </c>
      <c r="H107" s="701"/>
      <c r="I107" s="699" t="s">
        <v>11</v>
      </c>
      <c r="J107" s="701"/>
      <c r="K107" s="699" t="s">
        <v>12</v>
      </c>
      <c r="L107" s="701"/>
      <c r="M107" s="699" t="s">
        <v>13</v>
      </c>
      <c r="N107" s="701"/>
      <c r="O107" s="683" t="s">
        <v>14</v>
      </c>
      <c r="P107" s="684"/>
      <c r="Q107" s="683" t="s">
        <v>15</v>
      </c>
      <c r="R107" s="684"/>
      <c r="S107" s="683" t="s">
        <v>16</v>
      </c>
      <c r="T107" s="684"/>
      <c r="U107" s="683" t="s">
        <v>17</v>
      </c>
      <c r="V107" s="684"/>
      <c r="W107" s="683" t="s">
        <v>18</v>
      </c>
      <c r="X107" s="684"/>
      <c r="Y107" s="683" t="s">
        <v>19</v>
      </c>
      <c r="Z107" s="684"/>
      <c r="AA107" s="683" t="s">
        <v>20</v>
      </c>
      <c r="AB107" s="684"/>
      <c r="AC107" s="683" t="s">
        <v>21</v>
      </c>
      <c r="AD107" s="684"/>
      <c r="AE107" s="683" t="s">
        <v>22</v>
      </c>
      <c r="AF107" s="684"/>
      <c r="AG107" s="683" t="s">
        <v>23</v>
      </c>
      <c r="AH107" s="684"/>
      <c r="AI107" s="683" t="s">
        <v>24</v>
      </c>
      <c r="AJ107" s="684"/>
      <c r="AK107" s="683" t="s">
        <v>25</v>
      </c>
      <c r="AL107" s="684"/>
    </row>
    <row r="108" spans="1:90" x14ac:dyDescent="0.2">
      <c r="A108" s="693"/>
      <c r="B108" s="254" t="s">
        <v>26</v>
      </c>
      <c r="C108" s="255" t="s">
        <v>27</v>
      </c>
      <c r="D108" s="256" t="s">
        <v>28</v>
      </c>
      <c r="E108" s="257" t="s">
        <v>27</v>
      </c>
      <c r="F108" s="258" t="s">
        <v>28</v>
      </c>
      <c r="G108" s="257" t="s">
        <v>27</v>
      </c>
      <c r="H108" s="258" t="s">
        <v>28</v>
      </c>
      <c r="I108" s="257" t="s">
        <v>27</v>
      </c>
      <c r="J108" s="258" t="s">
        <v>28</v>
      </c>
      <c r="K108" s="257" t="s">
        <v>27</v>
      </c>
      <c r="L108" s="258" t="s">
        <v>28</v>
      </c>
      <c r="M108" s="257" t="s">
        <v>27</v>
      </c>
      <c r="N108" s="258" t="s">
        <v>28</v>
      </c>
      <c r="O108" s="257" t="s">
        <v>27</v>
      </c>
      <c r="P108" s="259" t="s">
        <v>28</v>
      </c>
      <c r="Q108" s="257" t="s">
        <v>27</v>
      </c>
      <c r="R108" s="259" t="s">
        <v>28</v>
      </c>
      <c r="S108" s="257" t="s">
        <v>27</v>
      </c>
      <c r="T108" s="259" t="s">
        <v>28</v>
      </c>
      <c r="U108" s="257" t="s">
        <v>27</v>
      </c>
      <c r="V108" s="259" t="s">
        <v>28</v>
      </c>
      <c r="W108" s="257" t="s">
        <v>27</v>
      </c>
      <c r="X108" s="259" t="s">
        <v>28</v>
      </c>
      <c r="Y108" s="257" t="s">
        <v>27</v>
      </c>
      <c r="Z108" s="259" t="s">
        <v>28</v>
      </c>
      <c r="AA108" s="257" t="s">
        <v>27</v>
      </c>
      <c r="AB108" s="259" t="s">
        <v>28</v>
      </c>
      <c r="AC108" s="257" t="s">
        <v>27</v>
      </c>
      <c r="AD108" s="259" t="s">
        <v>28</v>
      </c>
      <c r="AE108" s="257" t="s">
        <v>27</v>
      </c>
      <c r="AF108" s="259" t="s">
        <v>28</v>
      </c>
      <c r="AG108" s="257" t="s">
        <v>27</v>
      </c>
      <c r="AH108" s="259" t="s">
        <v>28</v>
      </c>
      <c r="AI108" s="257" t="s">
        <v>27</v>
      </c>
      <c r="AJ108" s="259" t="s">
        <v>28</v>
      </c>
      <c r="AK108" s="257" t="s">
        <v>27</v>
      </c>
      <c r="AL108" s="259" t="s">
        <v>28</v>
      </c>
    </row>
    <row r="109" spans="1:90" ht="17.25" customHeight="1" x14ac:dyDescent="0.2">
      <c r="A109" s="260" t="s">
        <v>108</v>
      </c>
      <c r="B109" s="261">
        <f>SUM(C109:D109)</f>
        <v>0</v>
      </c>
      <c r="C109" s="262">
        <f>+E109+G109+I109+K109+M109+O109+Q109+S109+U109+W109+Y109+AA109+AC109+AE109+AG109+AI109+AK109</f>
        <v>0</v>
      </c>
      <c r="D109" s="263">
        <f>+F109+H109+J109+L109+N109+P109+R109+T109+V109+X109+Z109+AB109+AD109+AF109+AH109+AJ109+AL109</f>
        <v>0</v>
      </c>
      <c r="E109" s="264"/>
      <c r="F109" s="265"/>
      <c r="G109" s="264"/>
      <c r="H109" s="265"/>
      <c r="I109" s="264"/>
      <c r="J109" s="266"/>
      <c r="K109" s="264"/>
      <c r="L109" s="266"/>
      <c r="M109" s="267"/>
      <c r="N109" s="266"/>
      <c r="O109" s="267"/>
      <c r="P109" s="266"/>
      <c r="Q109" s="267"/>
      <c r="R109" s="266"/>
      <c r="S109" s="267"/>
      <c r="T109" s="266"/>
      <c r="U109" s="267"/>
      <c r="V109" s="266"/>
      <c r="W109" s="267"/>
      <c r="X109" s="266"/>
      <c r="Y109" s="267"/>
      <c r="Z109" s="266"/>
      <c r="AA109" s="267"/>
      <c r="AB109" s="266"/>
      <c r="AC109" s="267"/>
      <c r="AD109" s="266"/>
      <c r="AE109" s="267"/>
      <c r="AF109" s="266"/>
      <c r="AG109" s="267"/>
      <c r="AH109" s="266"/>
      <c r="AI109" s="267"/>
      <c r="AJ109" s="266"/>
      <c r="AK109" s="267"/>
      <c r="AL109" s="266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683" t="s">
        <v>111</v>
      </c>
      <c r="C111" s="687"/>
      <c r="D111" s="688"/>
      <c r="E111" s="689" t="s">
        <v>112</v>
      </c>
    </row>
    <row r="112" spans="1:90" ht="30.75" customHeight="1" x14ac:dyDescent="0.2">
      <c r="A112" s="686"/>
      <c r="B112" s="254" t="s">
        <v>113</v>
      </c>
      <c r="C112" s="254" t="s">
        <v>114</v>
      </c>
      <c r="D112" s="269" t="s">
        <v>115</v>
      </c>
      <c r="E112" s="690"/>
    </row>
    <row r="113" spans="1:26" ht="22.5" customHeight="1" x14ac:dyDescent="0.25">
      <c r="A113" s="270" t="s">
        <v>40</v>
      </c>
      <c r="B113" s="264"/>
      <c r="C113" s="264"/>
      <c r="D113" s="271"/>
      <c r="E113" s="272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699" t="s">
        <v>6</v>
      </c>
      <c r="F115" s="700"/>
      <c r="G115" s="700"/>
      <c r="H115" s="700"/>
      <c r="I115" s="700"/>
      <c r="J115" s="700"/>
      <c r="K115" s="700"/>
      <c r="L115" s="700"/>
      <c r="M115" s="700"/>
      <c r="N115" s="700"/>
      <c r="O115" s="700"/>
      <c r="P115" s="700"/>
      <c r="Q115" s="700"/>
      <c r="R115" s="700"/>
      <c r="S115" s="700"/>
      <c r="T115" s="700"/>
      <c r="U115" s="700"/>
      <c r="V115" s="700"/>
      <c r="W115" s="700"/>
      <c r="X115" s="700"/>
      <c r="Y115" s="700"/>
      <c r="Z115" s="701"/>
    </row>
    <row r="116" spans="1:26" x14ac:dyDescent="0.2">
      <c r="A116" s="692"/>
      <c r="B116" s="697"/>
      <c r="C116" s="698"/>
      <c r="D116" s="649"/>
      <c r="E116" s="699" t="s">
        <v>15</v>
      </c>
      <c r="F116" s="701"/>
      <c r="G116" s="699" t="s">
        <v>16</v>
      </c>
      <c r="H116" s="701"/>
      <c r="I116" s="699" t="s">
        <v>17</v>
      </c>
      <c r="J116" s="701"/>
      <c r="K116" s="699" t="s">
        <v>18</v>
      </c>
      <c r="L116" s="701"/>
      <c r="M116" s="699" t="s">
        <v>19</v>
      </c>
      <c r="N116" s="701"/>
      <c r="O116" s="683" t="s">
        <v>20</v>
      </c>
      <c r="P116" s="684"/>
      <c r="Q116" s="683" t="s">
        <v>21</v>
      </c>
      <c r="R116" s="684"/>
      <c r="S116" s="683" t="s">
        <v>22</v>
      </c>
      <c r="T116" s="684"/>
      <c r="U116" s="683" t="s">
        <v>23</v>
      </c>
      <c r="V116" s="684"/>
      <c r="W116" s="683" t="s">
        <v>24</v>
      </c>
      <c r="X116" s="684"/>
      <c r="Y116" s="683" t="s">
        <v>25</v>
      </c>
      <c r="Z116" s="684"/>
    </row>
    <row r="117" spans="1:26" x14ac:dyDescent="0.2">
      <c r="A117" s="693"/>
      <c r="B117" s="254" t="s">
        <v>26</v>
      </c>
      <c r="C117" s="255" t="s">
        <v>27</v>
      </c>
      <c r="D117" s="256" t="s">
        <v>28</v>
      </c>
      <c r="E117" s="257" t="s">
        <v>27</v>
      </c>
      <c r="F117" s="258" t="s">
        <v>28</v>
      </c>
      <c r="G117" s="257" t="s">
        <v>27</v>
      </c>
      <c r="H117" s="258" t="s">
        <v>28</v>
      </c>
      <c r="I117" s="257" t="s">
        <v>27</v>
      </c>
      <c r="J117" s="258" t="s">
        <v>28</v>
      </c>
      <c r="K117" s="257" t="s">
        <v>27</v>
      </c>
      <c r="L117" s="258" t="s">
        <v>28</v>
      </c>
      <c r="M117" s="257" t="s">
        <v>27</v>
      </c>
      <c r="N117" s="258" t="s">
        <v>28</v>
      </c>
      <c r="O117" s="257" t="s">
        <v>27</v>
      </c>
      <c r="P117" s="259" t="s">
        <v>28</v>
      </c>
      <c r="Q117" s="257" t="s">
        <v>27</v>
      </c>
      <c r="R117" s="259" t="s">
        <v>28</v>
      </c>
      <c r="S117" s="257" t="s">
        <v>27</v>
      </c>
      <c r="T117" s="259" t="s">
        <v>28</v>
      </c>
      <c r="U117" s="257" t="s">
        <v>27</v>
      </c>
      <c r="V117" s="259" t="s">
        <v>28</v>
      </c>
      <c r="W117" s="257" t="s">
        <v>27</v>
      </c>
      <c r="X117" s="259" t="s">
        <v>28</v>
      </c>
      <c r="Y117" s="257" t="s">
        <v>27</v>
      </c>
      <c r="Z117" s="259" t="s">
        <v>28</v>
      </c>
    </row>
    <row r="118" spans="1:26" x14ac:dyDescent="0.2">
      <c r="A118" s="277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281"/>
      <c r="F118" s="282"/>
      <c r="G118" s="283"/>
      <c r="H118" s="282"/>
      <c r="I118" s="283"/>
      <c r="J118" s="284"/>
      <c r="K118" s="283"/>
      <c r="L118" s="284"/>
      <c r="M118" s="285"/>
      <c r="N118" s="284"/>
      <c r="O118" s="285"/>
      <c r="P118" s="284"/>
      <c r="Q118" s="285"/>
      <c r="R118" s="284"/>
      <c r="S118" s="285"/>
      <c r="T118" s="284"/>
      <c r="U118" s="285"/>
      <c r="V118" s="284"/>
      <c r="W118" s="285"/>
      <c r="X118" s="284"/>
      <c r="Y118" s="285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03">
        <f>SUM(E118:E122)</f>
        <v>0</v>
      </c>
      <c r="F123" s="304">
        <f>SUM(F118:F122)</f>
        <v>0</v>
      </c>
      <c r="G123" s="305">
        <f t="shared" ref="G123:Z123" si="29">SUM(G118:G122)</f>
        <v>0</v>
      </c>
      <c r="H123" s="306">
        <f t="shared" si="29"/>
        <v>0</v>
      </c>
      <c r="I123" s="305">
        <f t="shared" si="29"/>
        <v>0</v>
      </c>
      <c r="J123" s="306">
        <f t="shared" si="29"/>
        <v>0</v>
      </c>
      <c r="K123" s="307">
        <f>SUM(K118:K122)</f>
        <v>0</v>
      </c>
      <c r="L123" s="306">
        <f t="shared" si="29"/>
        <v>0</v>
      </c>
      <c r="M123" s="305">
        <f t="shared" si="29"/>
        <v>0</v>
      </c>
      <c r="N123" s="306">
        <f t="shared" si="29"/>
        <v>0</v>
      </c>
      <c r="O123" s="305">
        <f t="shared" si="29"/>
        <v>0</v>
      </c>
      <c r="P123" s="306">
        <f t="shared" si="29"/>
        <v>0</v>
      </c>
      <c r="Q123" s="305">
        <f t="shared" si="29"/>
        <v>0</v>
      </c>
      <c r="R123" s="306">
        <f t="shared" si="29"/>
        <v>0</v>
      </c>
      <c r="S123" s="305">
        <f t="shared" si="29"/>
        <v>0</v>
      </c>
      <c r="T123" s="306">
        <f t="shared" si="29"/>
        <v>0</v>
      </c>
      <c r="U123" s="305">
        <f t="shared" si="29"/>
        <v>0</v>
      </c>
      <c r="V123" s="306">
        <f t="shared" si="29"/>
        <v>0</v>
      </c>
      <c r="W123" s="305">
        <f t="shared" si="29"/>
        <v>0</v>
      </c>
      <c r="X123" s="306">
        <f t="shared" si="29"/>
        <v>0</v>
      </c>
      <c r="Y123" s="305">
        <f t="shared" si="29"/>
        <v>0</v>
      </c>
      <c r="Z123" s="306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699"/>
      <c r="F125" s="700"/>
      <c r="G125" s="700"/>
      <c r="H125" s="700"/>
      <c r="I125" s="700"/>
      <c r="J125" s="701"/>
    </row>
    <row r="126" spans="1:26" x14ac:dyDescent="0.2">
      <c r="A126" s="692"/>
      <c r="B126" s="697"/>
      <c r="C126" s="698"/>
      <c r="D126" s="649"/>
      <c r="E126" s="699" t="s">
        <v>121</v>
      </c>
      <c r="F126" s="701"/>
      <c r="G126" s="699" t="s">
        <v>122</v>
      </c>
      <c r="H126" s="701"/>
      <c r="I126" s="699" t="s">
        <v>123</v>
      </c>
      <c r="J126" s="701"/>
    </row>
    <row r="127" spans="1:26" x14ac:dyDescent="0.2">
      <c r="A127" s="693"/>
      <c r="B127" s="254" t="s">
        <v>26</v>
      </c>
      <c r="C127" s="255" t="s">
        <v>27</v>
      </c>
      <c r="D127" s="256" t="s">
        <v>28</v>
      </c>
      <c r="E127" s="257" t="s">
        <v>27</v>
      </c>
      <c r="F127" s="258" t="s">
        <v>28</v>
      </c>
      <c r="G127" s="257" t="s">
        <v>27</v>
      </c>
      <c r="H127" s="258" t="s">
        <v>28</v>
      </c>
      <c r="I127" s="257" t="s">
        <v>27</v>
      </c>
      <c r="J127" s="258" t="s">
        <v>28</v>
      </c>
    </row>
    <row r="128" spans="1:26" ht="27" customHeight="1" x14ac:dyDescent="0.2">
      <c r="A128" s="277" t="s">
        <v>124</v>
      </c>
      <c r="B128" s="278">
        <f>SUM(C128:D128)</f>
        <v>0</v>
      </c>
      <c r="C128" s="279">
        <f>+E128+G128+I128</f>
        <v>0</v>
      </c>
      <c r="D128" s="310">
        <f>+F128+H128+J128</f>
        <v>0</v>
      </c>
      <c r="E128" s="283"/>
      <c r="F128" s="282"/>
      <c r="G128" s="283"/>
      <c r="H128" s="282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22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699" t="s">
        <v>130</v>
      </c>
      <c r="H132" s="700"/>
      <c r="I132" s="701"/>
    </row>
    <row r="133" spans="1:10" ht="42" x14ac:dyDescent="0.2">
      <c r="A133" s="649"/>
      <c r="B133" s="693"/>
      <c r="C133" s="257" t="s">
        <v>27</v>
      </c>
      <c r="D133" s="326" t="s">
        <v>28</v>
      </c>
      <c r="E133" s="327" t="s">
        <v>131</v>
      </c>
      <c r="F133" s="258" t="s">
        <v>132</v>
      </c>
      <c r="G133" s="327" t="s">
        <v>133</v>
      </c>
      <c r="H133" s="328" t="s">
        <v>134</v>
      </c>
      <c r="I133" s="258" t="s">
        <v>135</v>
      </c>
    </row>
    <row r="134" spans="1:10" ht="22.5" customHeight="1" x14ac:dyDescent="0.2">
      <c r="A134" s="329" t="s">
        <v>136</v>
      </c>
      <c r="B134" s="330">
        <f>SUM(C134:D134)</f>
        <v>0</v>
      </c>
      <c r="C134" s="331"/>
      <c r="D134" s="266"/>
      <c r="E134" s="331"/>
      <c r="F134" s="265"/>
      <c r="G134" s="331"/>
      <c r="H134" s="331"/>
      <c r="I134" s="265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7827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3"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2">
    <dataValidation type="whole" operator="greaterThan" allowBlank="1" showInputMessage="1" showErrorMessage="1" errorTitle="Números Enteros" error="Sólo puede ingresar números enteros" sqref="F1:AO12 F23:AO23 A1:A134 F32:AM134 B1:B30 AN28:AO134 F28:AM30 C1:C35 C40:C82 E1:E134 D1:D82 B32:B82 B90:D92 B98:D134" xr:uid="{00000000-0002-0000-0000-000000000000}">
      <formula1>-1</formula1>
    </dataValidation>
    <dataValidation type="whole" allowBlank="1" showInputMessage="1" showErrorMessage="1" errorTitle="Error de ingreso" error="Debe ingresar sólo números." sqref="F13:AO22 F24:AO27 B31 F31:AM31 C36:C39 B83:D89 B93:D97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82"/>
  <sheetViews>
    <sheetView topLeftCell="A16" workbookViewId="0">
      <selection activeCell="A31" sqref="A31:XFD31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0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",[2]NOMBRE!B6," - ","( ",[2]NOMBRE!C6,[2]NOMBRE!D6," )")</f>
        <v>MES: ENERO - ( 01 )</v>
      </c>
    </row>
    <row r="5" spans="1:90" ht="16.149999999999999" customHeight="1" x14ac:dyDescent="0.2">
      <c r="A5" s="1" t="str">
        <f>CONCATENATE("AÑO: ",[2]NOMBRE!B7)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57"/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455" t="s">
        <v>28</v>
      </c>
      <c r="F12" s="353" t="s">
        <v>27</v>
      </c>
      <c r="G12" s="455" t="s">
        <v>28</v>
      </c>
      <c r="H12" s="353" t="s">
        <v>27</v>
      </c>
      <c r="I12" s="455" t="s">
        <v>28</v>
      </c>
      <c r="J12" s="353" t="s">
        <v>27</v>
      </c>
      <c r="K12" s="455" t="s">
        <v>28</v>
      </c>
      <c r="L12" s="353" t="s">
        <v>27</v>
      </c>
      <c r="M12" s="455" t="s">
        <v>28</v>
      </c>
      <c r="N12" s="353" t="s">
        <v>27</v>
      </c>
      <c r="O12" s="455" t="s">
        <v>28</v>
      </c>
      <c r="P12" s="353" t="s">
        <v>27</v>
      </c>
      <c r="Q12" s="455" t="s">
        <v>28</v>
      </c>
      <c r="R12" s="353" t="s">
        <v>27</v>
      </c>
      <c r="S12" s="455" t="s">
        <v>28</v>
      </c>
      <c r="T12" s="353" t="s">
        <v>27</v>
      </c>
      <c r="U12" s="455" t="s">
        <v>28</v>
      </c>
      <c r="V12" s="353" t="s">
        <v>27</v>
      </c>
      <c r="W12" s="455" t="s">
        <v>28</v>
      </c>
      <c r="X12" s="353" t="s">
        <v>27</v>
      </c>
      <c r="Y12" s="455" t="s">
        <v>28</v>
      </c>
      <c r="Z12" s="353" t="s">
        <v>27</v>
      </c>
      <c r="AA12" s="455" t="s">
        <v>28</v>
      </c>
      <c r="AB12" s="353" t="s">
        <v>27</v>
      </c>
      <c r="AC12" s="455" t="s">
        <v>28</v>
      </c>
      <c r="AD12" s="353" t="s">
        <v>27</v>
      </c>
      <c r="AE12" s="455" t="s">
        <v>28</v>
      </c>
      <c r="AF12" s="353" t="s">
        <v>27</v>
      </c>
      <c r="AG12" s="455" t="s">
        <v>28</v>
      </c>
      <c r="AH12" s="353" t="s">
        <v>27</v>
      </c>
      <c r="AI12" s="455" t="s">
        <v>28</v>
      </c>
      <c r="AJ12" s="353" t="s">
        <v>27</v>
      </c>
      <c r="AK12" s="455" t="s">
        <v>28</v>
      </c>
      <c r="AL12" s="353" t="s">
        <v>27</v>
      </c>
      <c r="AM12" s="455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>
        <v>0</v>
      </c>
      <c r="AO13" s="346">
        <v>0</v>
      </c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23</v>
      </c>
      <c r="D14" s="38">
        <f t="shared" si="1"/>
        <v>7</v>
      </c>
      <c r="E14" s="39">
        <f t="shared" si="2"/>
        <v>16</v>
      </c>
      <c r="F14" s="40">
        <v>1</v>
      </c>
      <c r="G14" s="41">
        <v>1</v>
      </c>
      <c r="H14" s="40">
        <v>1</v>
      </c>
      <c r="I14" s="41">
        <v>0</v>
      </c>
      <c r="J14" s="40">
        <v>2</v>
      </c>
      <c r="K14" s="42">
        <v>1</v>
      </c>
      <c r="L14" s="40">
        <v>1</v>
      </c>
      <c r="M14" s="42">
        <v>0</v>
      </c>
      <c r="N14" s="40">
        <v>0</v>
      </c>
      <c r="O14" s="42">
        <v>1</v>
      </c>
      <c r="P14" s="40">
        <v>0</v>
      </c>
      <c r="Q14" s="42">
        <v>4</v>
      </c>
      <c r="R14" s="40">
        <v>0</v>
      </c>
      <c r="S14" s="42">
        <v>2</v>
      </c>
      <c r="T14" s="40">
        <v>0</v>
      </c>
      <c r="U14" s="42">
        <v>1</v>
      </c>
      <c r="V14" s="40">
        <v>1</v>
      </c>
      <c r="W14" s="42">
        <v>1</v>
      </c>
      <c r="X14" s="40">
        <v>1</v>
      </c>
      <c r="Y14" s="42">
        <v>0</v>
      </c>
      <c r="Z14" s="40">
        <v>0</v>
      </c>
      <c r="AA14" s="42">
        <v>2</v>
      </c>
      <c r="AB14" s="40">
        <v>0</v>
      </c>
      <c r="AC14" s="42">
        <v>3</v>
      </c>
      <c r="AD14" s="40">
        <v>0</v>
      </c>
      <c r="AE14" s="42">
        <v>0</v>
      </c>
      <c r="AF14" s="40">
        <v>0</v>
      </c>
      <c r="AG14" s="42">
        <v>0</v>
      </c>
      <c r="AH14" s="40">
        <v>0</v>
      </c>
      <c r="AI14" s="42">
        <v>0</v>
      </c>
      <c r="AJ14" s="40">
        <v>0</v>
      </c>
      <c r="AK14" s="42">
        <v>0</v>
      </c>
      <c r="AL14" s="43">
        <v>0</v>
      </c>
      <c r="AM14" s="42">
        <v>0</v>
      </c>
      <c r="AN14" s="41">
        <v>23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204</v>
      </c>
      <c r="D15" s="38">
        <f t="shared" si="1"/>
        <v>81</v>
      </c>
      <c r="E15" s="39">
        <f t="shared" si="2"/>
        <v>123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0</v>
      </c>
      <c r="N15" s="40">
        <v>2</v>
      </c>
      <c r="O15" s="42">
        <v>2</v>
      </c>
      <c r="P15" s="40">
        <v>8</v>
      </c>
      <c r="Q15" s="42">
        <v>7</v>
      </c>
      <c r="R15" s="40">
        <v>11</v>
      </c>
      <c r="S15" s="42">
        <v>2</v>
      </c>
      <c r="T15" s="40">
        <v>11</v>
      </c>
      <c r="U15" s="42">
        <v>4</v>
      </c>
      <c r="V15" s="40">
        <v>7</v>
      </c>
      <c r="W15" s="42">
        <v>11</v>
      </c>
      <c r="X15" s="40">
        <v>8</v>
      </c>
      <c r="Y15" s="42">
        <v>23</v>
      </c>
      <c r="Z15" s="40">
        <v>7</v>
      </c>
      <c r="AA15" s="42">
        <v>22</v>
      </c>
      <c r="AB15" s="40">
        <v>14</v>
      </c>
      <c r="AC15" s="42">
        <v>24</v>
      </c>
      <c r="AD15" s="40">
        <v>7</v>
      </c>
      <c r="AE15" s="42">
        <v>19</v>
      </c>
      <c r="AF15" s="40">
        <v>3</v>
      </c>
      <c r="AG15" s="42">
        <v>4</v>
      </c>
      <c r="AH15" s="40">
        <v>3</v>
      </c>
      <c r="AI15" s="42">
        <v>4</v>
      </c>
      <c r="AJ15" s="40">
        <v>0</v>
      </c>
      <c r="AK15" s="42">
        <v>0</v>
      </c>
      <c r="AL15" s="43">
        <v>0</v>
      </c>
      <c r="AM15" s="42">
        <v>1</v>
      </c>
      <c r="AN15" s="41">
        <v>204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>
        <v>0</v>
      </c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51</v>
      </c>
      <c r="D17" s="38">
        <f t="shared" si="1"/>
        <v>26</v>
      </c>
      <c r="E17" s="39">
        <f t="shared" si="2"/>
        <v>25</v>
      </c>
      <c r="F17" s="40">
        <v>0</v>
      </c>
      <c r="G17" s="41">
        <v>0</v>
      </c>
      <c r="H17" s="40">
        <v>4</v>
      </c>
      <c r="I17" s="41">
        <v>0</v>
      </c>
      <c r="J17" s="40">
        <v>7</v>
      </c>
      <c r="K17" s="42">
        <v>3</v>
      </c>
      <c r="L17" s="40">
        <v>2</v>
      </c>
      <c r="M17" s="42">
        <v>5</v>
      </c>
      <c r="N17" s="40">
        <v>2</v>
      </c>
      <c r="O17" s="42">
        <v>0</v>
      </c>
      <c r="P17" s="40">
        <v>1</v>
      </c>
      <c r="Q17" s="42">
        <v>3</v>
      </c>
      <c r="R17" s="40">
        <v>3</v>
      </c>
      <c r="S17" s="42">
        <v>0</v>
      </c>
      <c r="T17" s="40">
        <v>0</v>
      </c>
      <c r="U17" s="42">
        <v>2</v>
      </c>
      <c r="V17" s="40">
        <v>0</v>
      </c>
      <c r="W17" s="42">
        <v>2</v>
      </c>
      <c r="X17" s="40">
        <v>4</v>
      </c>
      <c r="Y17" s="42">
        <v>2</v>
      </c>
      <c r="Z17" s="40">
        <v>1</v>
      </c>
      <c r="AA17" s="42">
        <v>1</v>
      </c>
      <c r="AB17" s="40">
        <v>2</v>
      </c>
      <c r="AC17" s="42">
        <v>4</v>
      </c>
      <c r="AD17" s="40">
        <v>0</v>
      </c>
      <c r="AE17" s="42">
        <v>0</v>
      </c>
      <c r="AF17" s="40">
        <v>0</v>
      </c>
      <c r="AG17" s="42">
        <v>3</v>
      </c>
      <c r="AH17" s="40">
        <v>0</v>
      </c>
      <c r="AI17" s="42">
        <v>0</v>
      </c>
      <c r="AJ17" s="40">
        <v>0</v>
      </c>
      <c r="AK17" s="42">
        <v>0</v>
      </c>
      <c r="AL17" s="43">
        <v>0</v>
      </c>
      <c r="AM17" s="42">
        <v>0</v>
      </c>
      <c r="AN17" s="41">
        <v>51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/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0</v>
      </c>
      <c r="D19" s="45">
        <f t="shared" si="1"/>
        <v>0</v>
      </c>
      <c r="E19" s="46">
        <f t="shared" si="2"/>
        <v>0</v>
      </c>
      <c r="F19" s="47"/>
      <c r="G19" s="48"/>
      <c r="H19" s="47"/>
      <c r="I19" s="48"/>
      <c r="J19" s="47"/>
      <c r="K19" s="49"/>
      <c r="L19" s="47"/>
      <c r="M19" s="49"/>
      <c r="N19" s="47"/>
      <c r="O19" s="49"/>
      <c r="P19" s="47"/>
      <c r="Q19" s="49"/>
      <c r="R19" s="47"/>
      <c r="S19" s="49"/>
      <c r="T19" s="47"/>
      <c r="U19" s="49"/>
      <c r="V19" s="47"/>
      <c r="W19" s="49"/>
      <c r="X19" s="47"/>
      <c r="Y19" s="49"/>
      <c r="Z19" s="47"/>
      <c r="AA19" s="49"/>
      <c r="AB19" s="47"/>
      <c r="AC19" s="49"/>
      <c r="AD19" s="47"/>
      <c r="AE19" s="49"/>
      <c r="AF19" s="47"/>
      <c r="AG19" s="49"/>
      <c r="AH19" s="47"/>
      <c r="AI19" s="49"/>
      <c r="AJ19" s="47"/>
      <c r="AK19" s="49"/>
      <c r="AL19" s="50"/>
      <c r="AM19" s="49"/>
      <c r="AN19" s="48"/>
      <c r="AO19" s="48"/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>
        <v>0</v>
      </c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278</v>
      </c>
      <c r="D23" s="397">
        <f>SUM(F23+H23+J23+L23+N23+P23+R23+T23+V23+X23+Z23+AB23+AD23+AF23+AH23+AJ23+AL23)</f>
        <v>114</v>
      </c>
      <c r="E23" s="398">
        <f>SUM(G23+I23+K23+M23+O23+Q23+S23+U23+W23+Y23+AA23+AC23+AE23+AG23+AI23+AK23+AM23)</f>
        <v>164</v>
      </c>
      <c r="F23" s="399">
        <f>SUM(F13:F22)</f>
        <v>1</v>
      </c>
      <c r="G23" s="400">
        <f t="shared" ref="G23:AO23" si="10">SUM(G13:G22)</f>
        <v>1</v>
      </c>
      <c r="H23" s="399">
        <f t="shared" si="10"/>
        <v>5</v>
      </c>
      <c r="I23" s="400">
        <f t="shared" si="10"/>
        <v>0</v>
      </c>
      <c r="J23" s="399">
        <f t="shared" si="10"/>
        <v>9</v>
      </c>
      <c r="K23" s="401">
        <f t="shared" si="10"/>
        <v>4</v>
      </c>
      <c r="L23" s="399">
        <f t="shared" si="10"/>
        <v>3</v>
      </c>
      <c r="M23" s="401">
        <f t="shared" si="10"/>
        <v>5</v>
      </c>
      <c r="N23" s="399">
        <f t="shared" si="10"/>
        <v>4</v>
      </c>
      <c r="O23" s="401">
        <f t="shared" si="10"/>
        <v>3</v>
      </c>
      <c r="P23" s="399">
        <f t="shared" si="10"/>
        <v>9</v>
      </c>
      <c r="Q23" s="401">
        <f t="shared" si="10"/>
        <v>14</v>
      </c>
      <c r="R23" s="399">
        <f t="shared" si="10"/>
        <v>14</v>
      </c>
      <c r="S23" s="401">
        <f t="shared" si="10"/>
        <v>4</v>
      </c>
      <c r="T23" s="399">
        <f t="shared" si="10"/>
        <v>11</v>
      </c>
      <c r="U23" s="401">
        <f t="shared" si="10"/>
        <v>7</v>
      </c>
      <c r="V23" s="399">
        <f t="shared" si="10"/>
        <v>8</v>
      </c>
      <c r="W23" s="401">
        <f t="shared" si="10"/>
        <v>14</v>
      </c>
      <c r="X23" s="399">
        <f t="shared" si="10"/>
        <v>13</v>
      </c>
      <c r="Y23" s="401">
        <f t="shared" si="10"/>
        <v>25</v>
      </c>
      <c r="Z23" s="399">
        <f t="shared" si="10"/>
        <v>8</v>
      </c>
      <c r="AA23" s="401">
        <f t="shared" si="10"/>
        <v>25</v>
      </c>
      <c r="AB23" s="399">
        <f t="shared" si="10"/>
        <v>16</v>
      </c>
      <c r="AC23" s="401">
        <f t="shared" si="10"/>
        <v>31</v>
      </c>
      <c r="AD23" s="399">
        <f t="shared" si="10"/>
        <v>7</v>
      </c>
      <c r="AE23" s="401">
        <f t="shared" si="10"/>
        <v>19</v>
      </c>
      <c r="AF23" s="399">
        <f t="shared" si="10"/>
        <v>3</v>
      </c>
      <c r="AG23" s="401">
        <f t="shared" si="10"/>
        <v>7</v>
      </c>
      <c r="AH23" s="399">
        <f t="shared" si="10"/>
        <v>3</v>
      </c>
      <c r="AI23" s="401">
        <f t="shared" si="10"/>
        <v>4</v>
      </c>
      <c r="AJ23" s="399">
        <f t="shared" si="10"/>
        <v>0</v>
      </c>
      <c r="AK23" s="401">
        <f t="shared" si="10"/>
        <v>0</v>
      </c>
      <c r="AL23" s="402">
        <f t="shared" si="10"/>
        <v>0</v>
      </c>
      <c r="AM23" s="401">
        <f t="shared" si="10"/>
        <v>1</v>
      </c>
      <c r="AN23" s="400">
        <f t="shared" si="10"/>
        <v>278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50</v>
      </c>
      <c r="D24" s="404">
        <f>SUM(F24+H24+J24+L24+N24+P24+R24+T24+V24+X24+Z24+AB24+AD24+AF24+AH24+AJ24+AL24)</f>
        <v>21</v>
      </c>
      <c r="E24" s="398">
        <f>SUM(G24+I24+K24+M24+O24+Q24+S24+U24+W24+Y24+AA24+AC24+AE24+AG24+AI24+AK24+AM24)</f>
        <v>29</v>
      </c>
      <c r="F24" s="405">
        <v>0</v>
      </c>
      <c r="G24" s="406">
        <v>0</v>
      </c>
      <c r="H24" s="405">
        <v>0</v>
      </c>
      <c r="I24" s="406">
        <v>0</v>
      </c>
      <c r="J24" s="405">
        <v>0</v>
      </c>
      <c r="K24" s="407">
        <v>0</v>
      </c>
      <c r="L24" s="405">
        <v>0</v>
      </c>
      <c r="M24" s="407">
        <v>1</v>
      </c>
      <c r="N24" s="405">
        <v>1</v>
      </c>
      <c r="O24" s="407">
        <v>2</v>
      </c>
      <c r="P24" s="405">
        <v>2</v>
      </c>
      <c r="Q24" s="407">
        <v>1</v>
      </c>
      <c r="R24" s="405">
        <v>2</v>
      </c>
      <c r="S24" s="407">
        <v>1</v>
      </c>
      <c r="T24" s="405">
        <v>2</v>
      </c>
      <c r="U24" s="407">
        <v>3</v>
      </c>
      <c r="V24" s="405">
        <v>2</v>
      </c>
      <c r="W24" s="407">
        <v>6</v>
      </c>
      <c r="X24" s="405">
        <v>1</v>
      </c>
      <c r="Y24" s="407">
        <v>9</v>
      </c>
      <c r="Z24" s="405">
        <v>7</v>
      </c>
      <c r="AA24" s="407">
        <v>2</v>
      </c>
      <c r="AB24" s="405">
        <v>2</v>
      </c>
      <c r="AC24" s="407">
        <v>2</v>
      </c>
      <c r="AD24" s="405">
        <v>2</v>
      </c>
      <c r="AE24" s="407">
        <v>1</v>
      </c>
      <c r="AF24" s="405">
        <v>0</v>
      </c>
      <c r="AG24" s="407">
        <v>0</v>
      </c>
      <c r="AH24" s="405">
        <v>0</v>
      </c>
      <c r="AI24" s="407">
        <v>1</v>
      </c>
      <c r="AJ24" s="405">
        <v>0</v>
      </c>
      <c r="AK24" s="407">
        <v>0</v>
      </c>
      <c r="AL24" s="408">
        <v>0</v>
      </c>
      <c r="AM24" s="407">
        <v>0</v>
      </c>
      <c r="AN24" s="406">
        <v>50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465" t="s">
        <v>42</v>
      </c>
      <c r="B25" s="423" t="s">
        <v>31</v>
      </c>
      <c r="C25" s="409">
        <f t="shared" si="0"/>
        <v>21</v>
      </c>
      <c r="D25" s="410">
        <f t="shared" si="1"/>
        <v>8</v>
      </c>
      <c r="E25" s="447">
        <f>SUM(G25+I25+K25+M25+O25+Q25+S25+U25+W25+Y25+AA25+AC25+AE25+AG25+AI25+AK25+AM25)</f>
        <v>13</v>
      </c>
      <c r="F25" s="411">
        <v>0</v>
      </c>
      <c r="G25" s="448">
        <v>1</v>
      </c>
      <c r="H25" s="411">
        <v>4</v>
      </c>
      <c r="I25" s="448">
        <v>2</v>
      </c>
      <c r="J25" s="411">
        <v>1</v>
      </c>
      <c r="K25" s="412">
        <v>1</v>
      </c>
      <c r="L25" s="411">
        <v>3</v>
      </c>
      <c r="M25" s="412">
        <v>1</v>
      </c>
      <c r="N25" s="411">
        <v>0</v>
      </c>
      <c r="O25" s="412">
        <v>0</v>
      </c>
      <c r="P25" s="411">
        <v>0</v>
      </c>
      <c r="Q25" s="412">
        <v>0</v>
      </c>
      <c r="R25" s="411">
        <v>0</v>
      </c>
      <c r="S25" s="412">
        <v>0</v>
      </c>
      <c r="T25" s="411">
        <v>0</v>
      </c>
      <c r="U25" s="412">
        <v>2</v>
      </c>
      <c r="V25" s="411">
        <v>0</v>
      </c>
      <c r="W25" s="412">
        <v>2</v>
      </c>
      <c r="X25" s="411">
        <v>0</v>
      </c>
      <c r="Y25" s="412">
        <v>0</v>
      </c>
      <c r="Z25" s="411">
        <v>0</v>
      </c>
      <c r="AA25" s="412">
        <v>3</v>
      </c>
      <c r="AB25" s="411">
        <v>0</v>
      </c>
      <c r="AC25" s="412">
        <v>1</v>
      </c>
      <c r="AD25" s="411">
        <v>0</v>
      </c>
      <c r="AE25" s="412">
        <v>0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21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158</v>
      </c>
      <c r="D26" s="25">
        <f t="shared" si="1"/>
        <v>57</v>
      </c>
      <c r="E26" s="355">
        <f t="shared" si="2"/>
        <v>101</v>
      </c>
      <c r="F26" s="27">
        <v>1</v>
      </c>
      <c r="G26" s="346">
        <v>0</v>
      </c>
      <c r="H26" s="27">
        <v>2</v>
      </c>
      <c r="I26" s="346">
        <v>1</v>
      </c>
      <c r="J26" s="27">
        <v>3</v>
      </c>
      <c r="K26" s="29">
        <v>6</v>
      </c>
      <c r="L26" s="27">
        <v>6</v>
      </c>
      <c r="M26" s="29">
        <v>7</v>
      </c>
      <c r="N26" s="27">
        <v>5</v>
      </c>
      <c r="O26" s="29">
        <v>1</v>
      </c>
      <c r="P26" s="27">
        <v>14</v>
      </c>
      <c r="Q26" s="29">
        <v>7</v>
      </c>
      <c r="R26" s="27">
        <v>3</v>
      </c>
      <c r="S26" s="29">
        <v>7</v>
      </c>
      <c r="T26" s="27">
        <v>5</v>
      </c>
      <c r="U26" s="29">
        <v>8</v>
      </c>
      <c r="V26" s="27">
        <v>4</v>
      </c>
      <c r="W26" s="29">
        <v>11</v>
      </c>
      <c r="X26" s="27">
        <v>2</v>
      </c>
      <c r="Y26" s="29">
        <v>7</v>
      </c>
      <c r="Z26" s="27">
        <v>3</v>
      </c>
      <c r="AA26" s="29">
        <v>22</v>
      </c>
      <c r="AB26" s="27">
        <v>4</v>
      </c>
      <c r="AC26" s="29">
        <v>15</v>
      </c>
      <c r="AD26" s="27">
        <v>3</v>
      </c>
      <c r="AE26" s="29">
        <v>6</v>
      </c>
      <c r="AF26" s="27">
        <v>0</v>
      </c>
      <c r="AG26" s="29">
        <v>2</v>
      </c>
      <c r="AH26" s="27">
        <v>2</v>
      </c>
      <c r="AI26" s="29">
        <v>1</v>
      </c>
      <c r="AJ26" s="27">
        <v>0</v>
      </c>
      <c r="AK26" s="29">
        <v>0</v>
      </c>
      <c r="AL26" s="394">
        <v>0</v>
      </c>
      <c r="AM26" s="29">
        <v>0</v>
      </c>
      <c r="AN26" s="346">
        <v>158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>
        <v>0</v>
      </c>
      <c r="G27" s="76">
        <v>0</v>
      </c>
      <c r="H27" s="75">
        <v>0</v>
      </c>
      <c r="I27" s="77">
        <v>0</v>
      </c>
      <c r="J27" s="75">
        <v>0</v>
      </c>
      <c r="K27" s="77">
        <v>0</v>
      </c>
      <c r="L27" s="75">
        <v>0</v>
      </c>
      <c r="M27" s="77">
        <v>0</v>
      </c>
      <c r="N27" s="75">
        <v>0</v>
      </c>
      <c r="O27" s="78">
        <v>0</v>
      </c>
      <c r="P27" s="75">
        <v>0</v>
      </c>
      <c r="Q27" s="76">
        <v>0</v>
      </c>
      <c r="R27" s="79">
        <v>0</v>
      </c>
      <c r="S27" s="77">
        <v>0</v>
      </c>
      <c r="T27" s="75">
        <v>0</v>
      </c>
      <c r="U27" s="77">
        <v>0</v>
      </c>
      <c r="V27" s="75">
        <v>0</v>
      </c>
      <c r="W27" s="77">
        <v>0</v>
      </c>
      <c r="X27" s="75">
        <v>0</v>
      </c>
      <c r="Y27" s="76">
        <v>0</v>
      </c>
      <c r="Z27" s="75">
        <v>0</v>
      </c>
      <c r="AA27" s="76">
        <v>0</v>
      </c>
      <c r="AB27" s="75">
        <v>0</v>
      </c>
      <c r="AC27" s="77">
        <v>0</v>
      </c>
      <c r="AD27" s="75">
        <v>0</v>
      </c>
      <c r="AE27" s="76">
        <v>0</v>
      </c>
      <c r="AF27" s="75">
        <v>0</v>
      </c>
      <c r="AG27" s="76">
        <v>0</v>
      </c>
      <c r="AH27" s="75">
        <v>0</v>
      </c>
      <c r="AI27" s="77">
        <v>0</v>
      </c>
      <c r="AJ27" s="75">
        <v>0</v>
      </c>
      <c r="AK27" s="77">
        <v>0</v>
      </c>
      <c r="AL27" s="80">
        <v>0</v>
      </c>
      <c r="AM27" s="77">
        <v>0</v>
      </c>
      <c r="AN27" s="78">
        <v>0</v>
      </c>
      <c r="AO27" s="78">
        <v>0</v>
      </c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459" t="s">
        <v>28</v>
      </c>
      <c r="F30" s="353" t="s">
        <v>27</v>
      </c>
      <c r="G30" s="459" t="s">
        <v>28</v>
      </c>
      <c r="H30" s="353" t="s">
        <v>27</v>
      </c>
      <c r="I30" s="459" t="s">
        <v>28</v>
      </c>
      <c r="J30" s="353" t="s">
        <v>27</v>
      </c>
      <c r="K30" s="459" t="s">
        <v>28</v>
      </c>
      <c r="L30" s="353" t="s">
        <v>27</v>
      </c>
      <c r="M30" s="459" t="s">
        <v>28</v>
      </c>
      <c r="N30" s="353" t="s">
        <v>27</v>
      </c>
      <c r="O30" s="459" t="s">
        <v>28</v>
      </c>
      <c r="P30" s="353" t="s">
        <v>27</v>
      </c>
      <c r="Q30" s="459" t="s">
        <v>28</v>
      </c>
      <c r="R30" s="353" t="s">
        <v>27</v>
      </c>
      <c r="S30" s="466" t="s">
        <v>28</v>
      </c>
      <c r="T30" s="353" t="s">
        <v>27</v>
      </c>
      <c r="U30" s="459" t="s">
        <v>28</v>
      </c>
      <c r="V30" s="353" t="s">
        <v>27</v>
      </c>
      <c r="W30" s="459" t="s">
        <v>28</v>
      </c>
      <c r="X30" s="353" t="s">
        <v>27</v>
      </c>
      <c r="Y30" s="459" t="s">
        <v>28</v>
      </c>
      <c r="Z30" s="353" t="s">
        <v>27</v>
      </c>
      <c r="AA30" s="459" t="s">
        <v>28</v>
      </c>
      <c r="AB30" s="353" t="s">
        <v>27</v>
      </c>
      <c r="AC30" s="459" t="s">
        <v>28</v>
      </c>
      <c r="AD30" s="353" t="s">
        <v>27</v>
      </c>
      <c r="AE30" s="459" t="s">
        <v>28</v>
      </c>
      <c r="AF30" s="353" t="s">
        <v>27</v>
      </c>
      <c r="AG30" s="459" t="s">
        <v>28</v>
      </c>
      <c r="AH30" s="353" t="s">
        <v>27</v>
      </c>
      <c r="AI30" s="459" t="s">
        <v>28</v>
      </c>
      <c r="AJ30" s="353" t="s">
        <v>27</v>
      </c>
      <c r="AK30" s="459" t="s">
        <v>28</v>
      </c>
      <c r="AL30" s="353" t="s">
        <v>27</v>
      </c>
      <c r="AM30" s="459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3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2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69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451" t="s">
        <v>28</v>
      </c>
      <c r="F43" s="353" t="s">
        <v>27</v>
      </c>
      <c r="G43" s="459" t="s">
        <v>28</v>
      </c>
      <c r="H43" s="353" t="s">
        <v>27</v>
      </c>
      <c r="I43" s="459" t="s">
        <v>28</v>
      </c>
      <c r="J43" s="353" t="s">
        <v>27</v>
      </c>
      <c r="K43" s="459" t="s">
        <v>28</v>
      </c>
      <c r="L43" s="353" t="s">
        <v>27</v>
      </c>
      <c r="M43" s="459" t="s">
        <v>28</v>
      </c>
      <c r="N43" s="353" t="s">
        <v>27</v>
      </c>
      <c r="O43" s="459" t="s">
        <v>28</v>
      </c>
      <c r="P43" s="353" t="s">
        <v>27</v>
      </c>
      <c r="Q43" s="459" t="s">
        <v>28</v>
      </c>
      <c r="R43" s="353" t="s">
        <v>27</v>
      </c>
      <c r="S43" s="459" t="s">
        <v>28</v>
      </c>
      <c r="T43" s="353" t="s">
        <v>27</v>
      </c>
      <c r="U43" s="459" t="s">
        <v>28</v>
      </c>
      <c r="V43" s="353" t="s">
        <v>27</v>
      </c>
      <c r="W43" s="459" t="s">
        <v>28</v>
      </c>
      <c r="X43" s="353" t="s">
        <v>27</v>
      </c>
      <c r="Y43" s="459" t="s">
        <v>28</v>
      </c>
      <c r="Z43" s="353" t="s">
        <v>27</v>
      </c>
      <c r="AA43" s="459" t="s">
        <v>28</v>
      </c>
      <c r="AB43" s="353" t="s">
        <v>27</v>
      </c>
      <c r="AC43" s="459" t="s">
        <v>28</v>
      </c>
      <c r="AD43" s="353" t="s">
        <v>27</v>
      </c>
      <c r="AE43" s="459" t="s">
        <v>28</v>
      </c>
      <c r="AF43" s="353" t="s">
        <v>27</v>
      </c>
      <c r="AG43" s="459" t="s">
        <v>28</v>
      </c>
      <c r="AH43" s="353" t="s">
        <v>27</v>
      </c>
      <c r="AI43" s="459" t="s">
        <v>28</v>
      </c>
      <c r="AJ43" s="353" t="s">
        <v>27</v>
      </c>
      <c r="AK43" s="459" t="s">
        <v>28</v>
      </c>
      <c r="AL43" s="428" t="s">
        <v>27</v>
      </c>
      <c r="AM43" s="459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460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464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463" t="s">
        <v>28</v>
      </c>
      <c r="H49" s="391" t="s">
        <v>27</v>
      </c>
      <c r="I49" s="463" t="s">
        <v>28</v>
      </c>
      <c r="J49" s="391" t="s">
        <v>27</v>
      </c>
      <c r="K49" s="463" t="s">
        <v>28</v>
      </c>
      <c r="L49" s="391" t="s">
        <v>27</v>
      </c>
      <c r="M49" s="463" t="s">
        <v>28</v>
      </c>
      <c r="N49" s="391" t="s">
        <v>27</v>
      </c>
      <c r="O49" s="463" t="s">
        <v>28</v>
      </c>
      <c r="P49" s="391" t="s">
        <v>27</v>
      </c>
      <c r="Q49" s="463" t="s">
        <v>28</v>
      </c>
      <c r="R49" s="391" t="s">
        <v>27</v>
      </c>
      <c r="S49" s="463" t="s">
        <v>28</v>
      </c>
      <c r="T49" s="391" t="s">
        <v>27</v>
      </c>
      <c r="U49" s="463" t="s">
        <v>28</v>
      </c>
      <c r="V49" s="391" t="s">
        <v>27</v>
      </c>
      <c r="W49" s="463" t="s">
        <v>28</v>
      </c>
      <c r="X49" s="391" t="s">
        <v>27</v>
      </c>
      <c r="Y49" s="463" t="s">
        <v>28</v>
      </c>
      <c r="Z49" s="391" t="s">
        <v>27</v>
      </c>
      <c r="AA49" s="463" t="s">
        <v>28</v>
      </c>
      <c r="AB49" s="391" t="s">
        <v>27</v>
      </c>
      <c r="AC49" s="463" t="s">
        <v>28</v>
      </c>
      <c r="AD49" s="391" t="s">
        <v>27</v>
      </c>
      <c r="AE49" s="463" t="s">
        <v>28</v>
      </c>
      <c r="AF49" s="391" t="s">
        <v>27</v>
      </c>
      <c r="AG49" s="463" t="s">
        <v>28</v>
      </c>
      <c r="AH49" s="391" t="s">
        <v>27</v>
      </c>
      <c r="AI49" s="463" t="s">
        <v>28</v>
      </c>
      <c r="AJ49" s="391" t="s">
        <v>27</v>
      </c>
      <c r="AK49" s="463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453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453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453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453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454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454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453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453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454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453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454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453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453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453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453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454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92</v>
      </c>
      <c r="C83" s="207">
        <v>26</v>
      </c>
      <c r="D83" s="356">
        <v>15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>
        <v>0</v>
      </c>
      <c r="C84" s="211">
        <v>2</v>
      </c>
      <c r="D84" s="212">
        <v>0</v>
      </c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>
        <v>0</v>
      </c>
      <c r="C85" s="211">
        <v>2</v>
      </c>
      <c r="D85" s="212">
        <v>0</v>
      </c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462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21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453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453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453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453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461" t="s">
        <v>40</v>
      </c>
      <c r="B98" s="347">
        <f>SUM(B93:B97)</f>
        <v>21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452" t="s">
        <v>28</v>
      </c>
      <c r="E102" s="353" t="s">
        <v>27</v>
      </c>
      <c r="F102" s="459" t="s">
        <v>28</v>
      </c>
      <c r="G102" s="353" t="s">
        <v>27</v>
      </c>
      <c r="H102" s="459" t="s">
        <v>28</v>
      </c>
      <c r="I102" s="353" t="s">
        <v>27</v>
      </c>
      <c r="J102" s="459" t="s">
        <v>28</v>
      </c>
      <c r="K102" s="353" t="s">
        <v>27</v>
      </c>
      <c r="L102" s="459" t="s">
        <v>28</v>
      </c>
      <c r="M102" s="353" t="s">
        <v>27</v>
      </c>
      <c r="N102" s="459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52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37"/>
      <c r="G106" s="737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  <c r="S106" s="737"/>
      <c r="T106" s="737"/>
      <c r="U106" s="737"/>
      <c r="V106" s="737"/>
      <c r="W106" s="737"/>
      <c r="X106" s="737"/>
      <c r="Y106" s="737"/>
      <c r="Z106" s="737"/>
      <c r="AA106" s="737"/>
      <c r="AB106" s="737"/>
      <c r="AC106" s="737"/>
      <c r="AD106" s="737"/>
      <c r="AE106" s="737"/>
      <c r="AF106" s="737"/>
      <c r="AG106" s="737"/>
      <c r="AH106" s="737"/>
      <c r="AI106" s="737"/>
      <c r="AJ106" s="737"/>
      <c r="AK106" s="737"/>
      <c r="AL106" s="738"/>
    </row>
    <row r="107" spans="1:90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2"/>
    </row>
    <row r="108" spans="1:90" x14ac:dyDescent="0.2">
      <c r="A108" s="693"/>
      <c r="B108" s="359" t="s">
        <v>26</v>
      </c>
      <c r="C108" s="360" t="s">
        <v>27</v>
      </c>
      <c r="D108" s="450" t="s">
        <v>28</v>
      </c>
      <c r="E108" s="361" t="s">
        <v>27</v>
      </c>
      <c r="F108" s="458" t="s">
        <v>28</v>
      </c>
      <c r="G108" s="361" t="s">
        <v>27</v>
      </c>
      <c r="H108" s="458" t="s">
        <v>28</v>
      </c>
      <c r="I108" s="361" t="s">
        <v>27</v>
      </c>
      <c r="J108" s="458" t="s">
        <v>28</v>
      </c>
      <c r="K108" s="361" t="s">
        <v>27</v>
      </c>
      <c r="L108" s="458" t="s">
        <v>28</v>
      </c>
      <c r="M108" s="361" t="s">
        <v>27</v>
      </c>
      <c r="N108" s="458" t="s">
        <v>28</v>
      </c>
      <c r="O108" s="361" t="s">
        <v>27</v>
      </c>
      <c r="P108" s="456" t="s">
        <v>28</v>
      </c>
      <c r="Q108" s="361" t="s">
        <v>27</v>
      </c>
      <c r="R108" s="456" t="s">
        <v>28</v>
      </c>
      <c r="S108" s="361" t="s">
        <v>27</v>
      </c>
      <c r="T108" s="456" t="s">
        <v>28</v>
      </c>
      <c r="U108" s="361" t="s">
        <v>27</v>
      </c>
      <c r="V108" s="456" t="s">
        <v>28</v>
      </c>
      <c r="W108" s="361" t="s">
        <v>27</v>
      </c>
      <c r="X108" s="456" t="s">
        <v>28</v>
      </c>
      <c r="Y108" s="361" t="s">
        <v>27</v>
      </c>
      <c r="Z108" s="456" t="s">
        <v>28</v>
      </c>
      <c r="AA108" s="361" t="s">
        <v>27</v>
      </c>
      <c r="AB108" s="456" t="s">
        <v>28</v>
      </c>
      <c r="AC108" s="361" t="s">
        <v>27</v>
      </c>
      <c r="AD108" s="456" t="s">
        <v>28</v>
      </c>
      <c r="AE108" s="361" t="s">
        <v>27</v>
      </c>
      <c r="AF108" s="456" t="s">
        <v>28</v>
      </c>
      <c r="AG108" s="361" t="s">
        <v>27</v>
      </c>
      <c r="AH108" s="456" t="s">
        <v>28</v>
      </c>
      <c r="AI108" s="361" t="s">
        <v>27</v>
      </c>
      <c r="AJ108" s="456" t="s">
        <v>28</v>
      </c>
      <c r="AK108" s="361" t="s">
        <v>27</v>
      </c>
      <c r="AL108" s="456" t="s">
        <v>28</v>
      </c>
    </row>
    <row r="109" spans="1:90" ht="17.2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368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450" t="s">
        <v>28</v>
      </c>
      <c r="E117" s="361" t="s">
        <v>27</v>
      </c>
      <c r="F117" s="458" t="s">
        <v>28</v>
      </c>
      <c r="G117" s="361" t="s">
        <v>27</v>
      </c>
      <c r="H117" s="458" t="s">
        <v>28</v>
      </c>
      <c r="I117" s="361" t="s">
        <v>27</v>
      </c>
      <c r="J117" s="458" t="s">
        <v>28</v>
      </c>
      <c r="K117" s="361" t="s">
        <v>27</v>
      </c>
      <c r="L117" s="458" t="s">
        <v>28</v>
      </c>
      <c r="M117" s="361" t="s">
        <v>27</v>
      </c>
      <c r="N117" s="458" t="s">
        <v>28</v>
      </c>
      <c r="O117" s="361" t="s">
        <v>27</v>
      </c>
      <c r="P117" s="456" t="s">
        <v>28</v>
      </c>
      <c r="Q117" s="361" t="s">
        <v>27</v>
      </c>
      <c r="R117" s="456" t="s">
        <v>28</v>
      </c>
      <c r="S117" s="361" t="s">
        <v>27</v>
      </c>
      <c r="T117" s="456" t="s">
        <v>28</v>
      </c>
      <c r="U117" s="361" t="s">
        <v>27</v>
      </c>
      <c r="V117" s="456" t="s">
        <v>28</v>
      </c>
      <c r="W117" s="361" t="s">
        <v>27</v>
      </c>
      <c r="X117" s="456" t="s">
        <v>28</v>
      </c>
      <c r="Y117" s="361" t="s">
        <v>27</v>
      </c>
      <c r="Z117" s="456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450" t="s">
        <v>28</v>
      </c>
      <c r="E127" s="361" t="s">
        <v>27</v>
      </c>
      <c r="F127" s="458" t="s">
        <v>28</v>
      </c>
      <c r="G127" s="361" t="s">
        <v>27</v>
      </c>
      <c r="H127" s="458" t="s">
        <v>28</v>
      </c>
      <c r="I127" s="361" t="s">
        <v>27</v>
      </c>
      <c r="J127" s="458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458" t="s">
        <v>132</v>
      </c>
      <c r="G133" s="386" t="s">
        <v>133</v>
      </c>
      <c r="H133" s="387" t="s">
        <v>134</v>
      </c>
      <c r="I133" s="458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689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3"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1">
    <dataValidation type="whole" operator="greaterThan" allowBlank="1" showInputMessage="1" showErrorMessage="1" errorTitle="Números Enteros" error="Sólo puede ingresar números enteros" sqref="A1:AO134" xr:uid="{00000000-0002-0000-0100-00000000000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82"/>
  <sheetViews>
    <sheetView topLeftCell="A16" workbookViewId="0">
      <selection activeCell="A31" sqref="A31:XFD31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0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",[3]NOMBRE!B6," - ","( ",[3]NOMBRE!C6,[3]NOMBRE!D6," )")</f>
        <v>MES: FEBRERO - ( 02 )</v>
      </c>
    </row>
    <row r="5" spans="1:90" ht="16.149999999999999" customHeight="1" x14ac:dyDescent="0.2">
      <c r="A5" s="1" t="str">
        <f>CONCATENATE("AÑO: ",[3]NOMBRE!B7)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57"/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39" t="s">
        <v>3</v>
      </c>
      <c r="B10" s="739" t="s">
        <v>4</v>
      </c>
      <c r="C10" s="740" t="s">
        <v>5</v>
      </c>
      <c r="D10" s="741"/>
      <c r="E10" s="742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42" t="s">
        <v>7</v>
      </c>
      <c r="AO10" s="696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455" t="s">
        <v>28</v>
      </c>
      <c r="F12" s="353" t="s">
        <v>27</v>
      </c>
      <c r="G12" s="455" t="s">
        <v>28</v>
      </c>
      <c r="H12" s="353" t="s">
        <v>27</v>
      </c>
      <c r="I12" s="455" t="s">
        <v>28</v>
      </c>
      <c r="J12" s="353" t="s">
        <v>27</v>
      </c>
      <c r="K12" s="455" t="s">
        <v>28</v>
      </c>
      <c r="L12" s="353" t="s">
        <v>27</v>
      </c>
      <c r="M12" s="455" t="s">
        <v>28</v>
      </c>
      <c r="N12" s="353" t="s">
        <v>27</v>
      </c>
      <c r="O12" s="455" t="s">
        <v>28</v>
      </c>
      <c r="P12" s="353" t="s">
        <v>27</v>
      </c>
      <c r="Q12" s="455" t="s">
        <v>28</v>
      </c>
      <c r="R12" s="353" t="s">
        <v>27</v>
      </c>
      <c r="S12" s="455" t="s">
        <v>28</v>
      </c>
      <c r="T12" s="353" t="s">
        <v>27</v>
      </c>
      <c r="U12" s="455" t="s">
        <v>28</v>
      </c>
      <c r="V12" s="353" t="s">
        <v>27</v>
      </c>
      <c r="W12" s="455" t="s">
        <v>28</v>
      </c>
      <c r="X12" s="353" t="s">
        <v>27</v>
      </c>
      <c r="Y12" s="455" t="s">
        <v>28</v>
      </c>
      <c r="Z12" s="353" t="s">
        <v>27</v>
      </c>
      <c r="AA12" s="455" t="s">
        <v>28</v>
      </c>
      <c r="AB12" s="353" t="s">
        <v>27</v>
      </c>
      <c r="AC12" s="455" t="s">
        <v>28</v>
      </c>
      <c r="AD12" s="353" t="s">
        <v>27</v>
      </c>
      <c r="AE12" s="455" t="s">
        <v>28</v>
      </c>
      <c r="AF12" s="353" t="s">
        <v>27</v>
      </c>
      <c r="AG12" s="455" t="s">
        <v>28</v>
      </c>
      <c r="AH12" s="353" t="s">
        <v>27</v>
      </c>
      <c r="AI12" s="455" t="s">
        <v>28</v>
      </c>
      <c r="AJ12" s="353" t="s">
        <v>27</v>
      </c>
      <c r="AK12" s="455" t="s">
        <v>28</v>
      </c>
      <c r="AL12" s="353" t="s">
        <v>27</v>
      </c>
      <c r="AM12" s="455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43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>
        <v>0</v>
      </c>
      <c r="AO13" s="346"/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16</v>
      </c>
      <c r="D14" s="38">
        <f t="shared" si="1"/>
        <v>5</v>
      </c>
      <c r="E14" s="39">
        <f t="shared" si="2"/>
        <v>11</v>
      </c>
      <c r="F14" s="40">
        <v>0</v>
      </c>
      <c r="G14" s="41">
        <v>0</v>
      </c>
      <c r="H14" s="40">
        <v>1</v>
      </c>
      <c r="I14" s="41">
        <v>0</v>
      </c>
      <c r="J14" s="40">
        <v>0</v>
      </c>
      <c r="K14" s="42">
        <v>2</v>
      </c>
      <c r="L14" s="40">
        <v>3</v>
      </c>
      <c r="M14" s="42">
        <v>1</v>
      </c>
      <c r="N14" s="40">
        <v>0</v>
      </c>
      <c r="O14" s="42">
        <v>1</v>
      </c>
      <c r="P14" s="40">
        <v>0</v>
      </c>
      <c r="Q14" s="42">
        <v>0</v>
      </c>
      <c r="R14" s="40">
        <v>0</v>
      </c>
      <c r="S14" s="42">
        <v>0</v>
      </c>
      <c r="T14" s="40">
        <v>0</v>
      </c>
      <c r="U14" s="42">
        <v>0</v>
      </c>
      <c r="V14" s="40">
        <v>1</v>
      </c>
      <c r="W14" s="42">
        <v>1</v>
      </c>
      <c r="X14" s="40">
        <v>0</v>
      </c>
      <c r="Y14" s="42">
        <v>0</v>
      </c>
      <c r="Z14" s="40">
        <v>0</v>
      </c>
      <c r="AA14" s="42">
        <v>2</v>
      </c>
      <c r="AB14" s="40">
        <v>0</v>
      </c>
      <c r="AC14" s="42">
        <v>3</v>
      </c>
      <c r="AD14" s="40">
        <v>0</v>
      </c>
      <c r="AE14" s="42">
        <v>1</v>
      </c>
      <c r="AF14" s="40">
        <v>0</v>
      </c>
      <c r="AG14" s="42">
        <v>0</v>
      </c>
      <c r="AH14" s="40">
        <v>0</v>
      </c>
      <c r="AI14" s="42">
        <v>0</v>
      </c>
      <c r="AJ14" s="40">
        <v>0</v>
      </c>
      <c r="AK14" s="42">
        <v>0</v>
      </c>
      <c r="AL14" s="43">
        <v>0</v>
      </c>
      <c r="AM14" s="42">
        <v>0</v>
      </c>
      <c r="AN14" s="41">
        <v>16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152</v>
      </c>
      <c r="D15" s="38">
        <f t="shared" si="1"/>
        <v>60</v>
      </c>
      <c r="E15" s="39">
        <f t="shared" si="2"/>
        <v>92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0</v>
      </c>
      <c r="N15" s="40">
        <v>2</v>
      </c>
      <c r="O15" s="42">
        <v>0</v>
      </c>
      <c r="P15" s="40">
        <v>8</v>
      </c>
      <c r="Q15" s="42">
        <v>6</v>
      </c>
      <c r="R15" s="40">
        <v>9</v>
      </c>
      <c r="S15" s="42">
        <v>1</v>
      </c>
      <c r="T15" s="40">
        <v>7</v>
      </c>
      <c r="U15" s="42">
        <v>7</v>
      </c>
      <c r="V15" s="40">
        <v>3</v>
      </c>
      <c r="W15" s="42">
        <v>12</v>
      </c>
      <c r="X15" s="40">
        <v>8</v>
      </c>
      <c r="Y15" s="42">
        <v>17</v>
      </c>
      <c r="Z15" s="40">
        <v>4</v>
      </c>
      <c r="AA15" s="42">
        <v>12</v>
      </c>
      <c r="AB15" s="40">
        <v>9</v>
      </c>
      <c r="AC15" s="42">
        <v>17</v>
      </c>
      <c r="AD15" s="40">
        <v>6</v>
      </c>
      <c r="AE15" s="42">
        <v>7</v>
      </c>
      <c r="AF15" s="40">
        <v>2</v>
      </c>
      <c r="AG15" s="42">
        <v>9</v>
      </c>
      <c r="AH15" s="40">
        <v>2</v>
      </c>
      <c r="AI15" s="42">
        <v>2</v>
      </c>
      <c r="AJ15" s="40">
        <v>0</v>
      </c>
      <c r="AK15" s="42">
        <v>1</v>
      </c>
      <c r="AL15" s="43">
        <v>0</v>
      </c>
      <c r="AM15" s="42">
        <v>1</v>
      </c>
      <c r="AN15" s="41">
        <v>152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/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72</v>
      </c>
      <c r="D17" s="38">
        <f t="shared" si="1"/>
        <v>39</v>
      </c>
      <c r="E17" s="39">
        <f t="shared" si="2"/>
        <v>33</v>
      </c>
      <c r="F17" s="40">
        <v>0</v>
      </c>
      <c r="G17" s="41">
        <v>0</v>
      </c>
      <c r="H17" s="40">
        <v>8</v>
      </c>
      <c r="I17" s="41">
        <v>0</v>
      </c>
      <c r="J17" s="40">
        <v>8</v>
      </c>
      <c r="K17" s="42">
        <v>1</v>
      </c>
      <c r="L17" s="40">
        <v>5</v>
      </c>
      <c r="M17" s="42">
        <v>10</v>
      </c>
      <c r="N17" s="40">
        <v>1</v>
      </c>
      <c r="O17" s="42">
        <v>1</v>
      </c>
      <c r="P17" s="40">
        <v>1</v>
      </c>
      <c r="Q17" s="42">
        <v>3</v>
      </c>
      <c r="R17" s="40">
        <v>1</v>
      </c>
      <c r="S17" s="42">
        <v>1</v>
      </c>
      <c r="T17" s="40">
        <v>1</v>
      </c>
      <c r="U17" s="42">
        <v>3</v>
      </c>
      <c r="V17" s="40">
        <v>2</v>
      </c>
      <c r="W17" s="42">
        <v>2</v>
      </c>
      <c r="X17" s="40">
        <v>4</v>
      </c>
      <c r="Y17" s="42">
        <v>3</v>
      </c>
      <c r="Z17" s="40">
        <v>3</v>
      </c>
      <c r="AA17" s="42">
        <v>2</v>
      </c>
      <c r="AB17" s="40">
        <v>4</v>
      </c>
      <c r="AC17" s="42">
        <v>1</v>
      </c>
      <c r="AD17" s="40">
        <v>0</v>
      </c>
      <c r="AE17" s="42">
        <v>2</v>
      </c>
      <c r="AF17" s="40">
        <v>0</v>
      </c>
      <c r="AG17" s="42">
        <v>3</v>
      </c>
      <c r="AH17" s="40">
        <v>0</v>
      </c>
      <c r="AI17" s="42">
        <v>0</v>
      </c>
      <c r="AJ17" s="40">
        <v>1</v>
      </c>
      <c r="AK17" s="42">
        <v>1</v>
      </c>
      <c r="AL17" s="43">
        <v>0</v>
      </c>
      <c r="AM17" s="42">
        <v>0</v>
      </c>
      <c r="AN17" s="41">
        <v>72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/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0</v>
      </c>
      <c r="D19" s="45">
        <f t="shared" si="1"/>
        <v>0</v>
      </c>
      <c r="E19" s="46">
        <f t="shared" si="2"/>
        <v>0</v>
      </c>
      <c r="F19" s="47"/>
      <c r="G19" s="48"/>
      <c r="H19" s="47"/>
      <c r="I19" s="48"/>
      <c r="J19" s="47"/>
      <c r="K19" s="49"/>
      <c r="L19" s="47"/>
      <c r="M19" s="49"/>
      <c r="N19" s="47"/>
      <c r="O19" s="49"/>
      <c r="P19" s="47"/>
      <c r="Q19" s="49"/>
      <c r="R19" s="47"/>
      <c r="S19" s="49"/>
      <c r="T19" s="47"/>
      <c r="U19" s="49"/>
      <c r="V19" s="47"/>
      <c r="W19" s="49"/>
      <c r="X19" s="47"/>
      <c r="Y19" s="49"/>
      <c r="Z19" s="47"/>
      <c r="AA19" s="49"/>
      <c r="AB19" s="47"/>
      <c r="AC19" s="49"/>
      <c r="AD19" s="47"/>
      <c r="AE19" s="49"/>
      <c r="AF19" s="47"/>
      <c r="AG19" s="49"/>
      <c r="AH19" s="47"/>
      <c r="AI19" s="49"/>
      <c r="AJ19" s="47"/>
      <c r="AK19" s="49"/>
      <c r="AL19" s="50"/>
      <c r="AM19" s="49"/>
      <c r="AN19" s="48"/>
      <c r="AO19" s="48"/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240</v>
      </c>
      <c r="D23" s="397">
        <f>SUM(F23+H23+J23+L23+N23+P23+R23+T23+V23+X23+Z23+AB23+AD23+AF23+AH23+AJ23+AL23)</f>
        <v>104</v>
      </c>
      <c r="E23" s="398">
        <f>SUM(G23+I23+K23+M23+O23+Q23+S23+U23+W23+Y23+AA23+AC23+AE23+AG23+AI23+AK23+AM23)</f>
        <v>136</v>
      </c>
      <c r="F23" s="399">
        <f>SUM(F13:F22)</f>
        <v>0</v>
      </c>
      <c r="G23" s="400">
        <f t="shared" ref="G23:AO23" si="10">SUM(G13:G22)</f>
        <v>0</v>
      </c>
      <c r="H23" s="399">
        <f t="shared" si="10"/>
        <v>9</v>
      </c>
      <c r="I23" s="400">
        <f t="shared" si="10"/>
        <v>0</v>
      </c>
      <c r="J23" s="399">
        <f t="shared" si="10"/>
        <v>8</v>
      </c>
      <c r="K23" s="401">
        <f t="shared" si="10"/>
        <v>3</v>
      </c>
      <c r="L23" s="399">
        <f t="shared" si="10"/>
        <v>8</v>
      </c>
      <c r="M23" s="401">
        <f t="shared" si="10"/>
        <v>11</v>
      </c>
      <c r="N23" s="399">
        <f t="shared" si="10"/>
        <v>3</v>
      </c>
      <c r="O23" s="401">
        <f t="shared" si="10"/>
        <v>2</v>
      </c>
      <c r="P23" s="399">
        <f t="shared" si="10"/>
        <v>9</v>
      </c>
      <c r="Q23" s="401">
        <f t="shared" si="10"/>
        <v>9</v>
      </c>
      <c r="R23" s="399">
        <f t="shared" si="10"/>
        <v>10</v>
      </c>
      <c r="S23" s="401">
        <f t="shared" si="10"/>
        <v>2</v>
      </c>
      <c r="T23" s="399">
        <f t="shared" si="10"/>
        <v>8</v>
      </c>
      <c r="U23" s="401">
        <f t="shared" si="10"/>
        <v>10</v>
      </c>
      <c r="V23" s="399">
        <f t="shared" si="10"/>
        <v>6</v>
      </c>
      <c r="W23" s="401">
        <f t="shared" si="10"/>
        <v>15</v>
      </c>
      <c r="X23" s="399">
        <f t="shared" si="10"/>
        <v>12</v>
      </c>
      <c r="Y23" s="401">
        <f t="shared" si="10"/>
        <v>20</v>
      </c>
      <c r="Z23" s="399">
        <f t="shared" si="10"/>
        <v>7</v>
      </c>
      <c r="AA23" s="401">
        <f t="shared" si="10"/>
        <v>16</v>
      </c>
      <c r="AB23" s="399">
        <f t="shared" si="10"/>
        <v>13</v>
      </c>
      <c r="AC23" s="401">
        <f t="shared" si="10"/>
        <v>21</v>
      </c>
      <c r="AD23" s="399">
        <f t="shared" si="10"/>
        <v>6</v>
      </c>
      <c r="AE23" s="401">
        <f t="shared" si="10"/>
        <v>10</v>
      </c>
      <c r="AF23" s="399">
        <f t="shared" si="10"/>
        <v>2</v>
      </c>
      <c r="AG23" s="401">
        <f t="shared" si="10"/>
        <v>12</v>
      </c>
      <c r="AH23" s="399">
        <f t="shared" si="10"/>
        <v>2</v>
      </c>
      <c r="AI23" s="401">
        <f t="shared" si="10"/>
        <v>2</v>
      </c>
      <c r="AJ23" s="399">
        <f t="shared" si="10"/>
        <v>1</v>
      </c>
      <c r="AK23" s="401">
        <f t="shared" si="10"/>
        <v>2</v>
      </c>
      <c r="AL23" s="402">
        <f t="shared" si="10"/>
        <v>0</v>
      </c>
      <c r="AM23" s="401">
        <f t="shared" si="10"/>
        <v>1</v>
      </c>
      <c r="AN23" s="400">
        <f t="shared" si="10"/>
        <v>240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12</v>
      </c>
      <c r="D24" s="404">
        <f>SUM(F24+H24+J24+L24+N24+P24+R24+T24+V24+X24+Z24+AB24+AD24+AF24+AH24+AJ24+AL24)</f>
        <v>6</v>
      </c>
      <c r="E24" s="398">
        <f>SUM(G24+I24+K24+M24+O24+Q24+S24+U24+W24+Y24+AA24+AC24+AE24+AG24+AI24+AK24+AM24)</f>
        <v>6</v>
      </c>
      <c r="F24" s="405">
        <v>0</v>
      </c>
      <c r="G24" s="406">
        <v>0</v>
      </c>
      <c r="H24" s="405">
        <v>0</v>
      </c>
      <c r="I24" s="406">
        <v>0</v>
      </c>
      <c r="J24" s="405">
        <v>0</v>
      </c>
      <c r="K24" s="407">
        <v>0</v>
      </c>
      <c r="L24" s="405">
        <v>1</v>
      </c>
      <c r="M24" s="407">
        <v>0</v>
      </c>
      <c r="N24" s="405">
        <v>0</v>
      </c>
      <c r="O24" s="407">
        <v>0</v>
      </c>
      <c r="P24" s="405">
        <v>1</v>
      </c>
      <c r="Q24" s="407">
        <v>1</v>
      </c>
      <c r="R24" s="405">
        <v>0</v>
      </c>
      <c r="S24" s="407">
        <v>0</v>
      </c>
      <c r="T24" s="405">
        <v>1</v>
      </c>
      <c r="U24" s="407">
        <v>0</v>
      </c>
      <c r="V24" s="405">
        <v>1</v>
      </c>
      <c r="W24" s="407">
        <v>2</v>
      </c>
      <c r="X24" s="405">
        <v>0</v>
      </c>
      <c r="Y24" s="407">
        <v>2</v>
      </c>
      <c r="Z24" s="405">
        <v>1</v>
      </c>
      <c r="AA24" s="407">
        <v>0</v>
      </c>
      <c r="AB24" s="405">
        <v>1</v>
      </c>
      <c r="AC24" s="407">
        <v>0</v>
      </c>
      <c r="AD24" s="405">
        <v>0</v>
      </c>
      <c r="AE24" s="407">
        <v>1</v>
      </c>
      <c r="AF24" s="405">
        <v>0</v>
      </c>
      <c r="AG24" s="407">
        <v>0</v>
      </c>
      <c r="AH24" s="405">
        <v>0</v>
      </c>
      <c r="AI24" s="407">
        <v>0</v>
      </c>
      <c r="AJ24" s="405">
        <v>0</v>
      </c>
      <c r="AK24" s="407">
        <v>0</v>
      </c>
      <c r="AL24" s="408">
        <v>0</v>
      </c>
      <c r="AM24" s="407">
        <v>0</v>
      </c>
      <c r="AN24" s="406">
        <v>12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465" t="s">
        <v>42</v>
      </c>
      <c r="B25" s="334" t="s">
        <v>31</v>
      </c>
      <c r="C25" s="409">
        <f t="shared" si="0"/>
        <v>20</v>
      </c>
      <c r="D25" s="410">
        <f t="shared" si="1"/>
        <v>8</v>
      </c>
      <c r="E25" s="335">
        <f>SUM(G25+I25+K25+M25+O25+Q25+S25+U25+W25+Y25+AA25+AC25+AE25+AG25+AI25+AK25+AM25)</f>
        <v>12</v>
      </c>
      <c r="F25" s="411">
        <v>1</v>
      </c>
      <c r="G25" s="336">
        <v>3</v>
      </c>
      <c r="H25" s="411">
        <v>2</v>
      </c>
      <c r="I25" s="336">
        <v>0</v>
      </c>
      <c r="J25" s="411">
        <v>0</v>
      </c>
      <c r="K25" s="412">
        <v>2</v>
      </c>
      <c r="L25" s="411">
        <v>3</v>
      </c>
      <c r="M25" s="412">
        <v>0</v>
      </c>
      <c r="N25" s="411">
        <v>0</v>
      </c>
      <c r="O25" s="412">
        <v>0</v>
      </c>
      <c r="P25" s="411">
        <v>0</v>
      </c>
      <c r="Q25" s="412">
        <v>0</v>
      </c>
      <c r="R25" s="411">
        <v>0</v>
      </c>
      <c r="S25" s="412">
        <v>1</v>
      </c>
      <c r="T25" s="411">
        <v>1</v>
      </c>
      <c r="U25" s="412">
        <v>1</v>
      </c>
      <c r="V25" s="411">
        <v>0</v>
      </c>
      <c r="W25" s="412">
        <v>0</v>
      </c>
      <c r="X25" s="411">
        <v>0</v>
      </c>
      <c r="Y25" s="412">
        <v>0</v>
      </c>
      <c r="Z25" s="411">
        <v>0</v>
      </c>
      <c r="AA25" s="412">
        <v>3</v>
      </c>
      <c r="AB25" s="411">
        <v>1</v>
      </c>
      <c r="AC25" s="412">
        <v>0</v>
      </c>
      <c r="AD25" s="411">
        <v>0</v>
      </c>
      <c r="AE25" s="412">
        <v>2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337">
        <v>0</v>
      </c>
      <c r="AM25" s="412">
        <v>0</v>
      </c>
      <c r="AN25" s="336">
        <v>20</v>
      </c>
      <c r="AO25" s="336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43" t="s">
        <v>43</v>
      </c>
      <c r="B26" s="354" t="s">
        <v>31</v>
      </c>
      <c r="C26" s="24">
        <f t="shared" si="0"/>
        <v>144</v>
      </c>
      <c r="D26" s="25">
        <f t="shared" si="1"/>
        <v>49</v>
      </c>
      <c r="E26" s="355">
        <f t="shared" si="2"/>
        <v>95</v>
      </c>
      <c r="F26" s="27">
        <v>0</v>
      </c>
      <c r="G26" s="346">
        <v>0</v>
      </c>
      <c r="H26" s="27">
        <v>4</v>
      </c>
      <c r="I26" s="346">
        <v>0</v>
      </c>
      <c r="J26" s="27">
        <v>6</v>
      </c>
      <c r="K26" s="29">
        <v>3</v>
      </c>
      <c r="L26" s="27">
        <v>7</v>
      </c>
      <c r="M26" s="29">
        <v>12</v>
      </c>
      <c r="N26" s="27">
        <v>2</v>
      </c>
      <c r="O26" s="29">
        <v>0</v>
      </c>
      <c r="P26" s="27">
        <v>7</v>
      </c>
      <c r="Q26" s="29">
        <v>6</v>
      </c>
      <c r="R26" s="27">
        <v>1</v>
      </c>
      <c r="S26" s="29">
        <v>8</v>
      </c>
      <c r="T26" s="27">
        <v>1</v>
      </c>
      <c r="U26" s="29">
        <v>8</v>
      </c>
      <c r="V26" s="27">
        <v>3</v>
      </c>
      <c r="W26" s="29">
        <v>9</v>
      </c>
      <c r="X26" s="27">
        <v>2</v>
      </c>
      <c r="Y26" s="29">
        <v>6</v>
      </c>
      <c r="Z26" s="27">
        <v>3</v>
      </c>
      <c r="AA26" s="29">
        <v>14</v>
      </c>
      <c r="AB26" s="27">
        <v>9</v>
      </c>
      <c r="AC26" s="29">
        <v>17</v>
      </c>
      <c r="AD26" s="27">
        <v>0</v>
      </c>
      <c r="AE26" s="29">
        <v>10</v>
      </c>
      <c r="AF26" s="27">
        <v>0</v>
      </c>
      <c r="AG26" s="29">
        <v>2</v>
      </c>
      <c r="AH26" s="27">
        <v>4</v>
      </c>
      <c r="AI26" s="29">
        <v>0</v>
      </c>
      <c r="AJ26" s="27">
        <v>0</v>
      </c>
      <c r="AK26" s="29">
        <v>0</v>
      </c>
      <c r="AL26" s="394">
        <v>0</v>
      </c>
      <c r="AM26" s="29">
        <v>0</v>
      </c>
      <c r="AN26" s="346">
        <v>144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>
        <v>0</v>
      </c>
      <c r="G27" s="76">
        <v>0</v>
      </c>
      <c r="H27" s="75">
        <v>0</v>
      </c>
      <c r="I27" s="77">
        <v>0</v>
      </c>
      <c r="J27" s="75">
        <v>0</v>
      </c>
      <c r="K27" s="77">
        <v>0</v>
      </c>
      <c r="L27" s="75">
        <v>0</v>
      </c>
      <c r="M27" s="77">
        <v>0</v>
      </c>
      <c r="N27" s="75">
        <v>0</v>
      </c>
      <c r="O27" s="78">
        <v>0</v>
      </c>
      <c r="P27" s="75">
        <v>0</v>
      </c>
      <c r="Q27" s="76">
        <v>0</v>
      </c>
      <c r="R27" s="79">
        <v>0</v>
      </c>
      <c r="S27" s="77">
        <v>0</v>
      </c>
      <c r="T27" s="75">
        <v>0</v>
      </c>
      <c r="U27" s="77">
        <v>0</v>
      </c>
      <c r="V27" s="75">
        <v>0</v>
      </c>
      <c r="W27" s="77">
        <v>0</v>
      </c>
      <c r="X27" s="75">
        <v>0</v>
      </c>
      <c r="Y27" s="76">
        <v>0</v>
      </c>
      <c r="Z27" s="75">
        <v>0</v>
      </c>
      <c r="AA27" s="76">
        <v>0</v>
      </c>
      <c r="AB27" s="75">
        <v>0</v>
      </c>
      <c r="AC27" s="77">
        <v>0</v>
      </c>
      <c r="AD27" s="75">
        <v>0</v>
      </c>
      <c r="AE27" s="76">
        <v>0</v>
      </c>
      <c r="AF27" s="75">
        <v>0</v>
      </c>
      <c r="AG27" s="76">
        <v>0</v>
      </c>
      <c r="AH27" s="75">
        <v>0</v>
      </c>
      <c r="AI27" s="77">
        <v>0</v>
      </c>
      <c r="AJ27" s="75">
        <v>0</v>
      </c>
      <c r="AK27" s="77">
        <v>0</v>
      </c>
      <c r="AL27" s="80">
        <v>0</v>
      </c>
      <c r="AM27" s="77">
        <v>0</v>
      </c>
      <c r="AN27" s="78">
        <v>0</v>
      </c>
      <c r="AO27" s="78">
        <v>0</v>
      </c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43" t="s">
        <v>3</v>
      </c>
      <c r="B29" s="743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459" t="s">
        <v>28</v>
      </c>
      <c r="F30" s="353" t="s">
        <v>27</v>
      </c>
      <c r="G30" s="459" t="s">
        <v>28</v>
      </c>
      <c r="H30" s="353" t="s">
        <v>27</v>
      </c>
      <c r="I30" s="459" t="s">
        <v>28</v>
      </c>
      <c r="J30" s="353" t="s">
        <v>27</v>
      </c>
      <c r="K30" s="459" t="s">
        <v>28</v>
      </c>
      <c r="L30" s="353" t="s">
        <v>27</v>
      </c>
      <c r="M30" s="459" t="s">
        <v>28</v>
      </c>
      <c r="N30" s="353" t="s">
        <v>27</v>
      </c>
      <c r="O30" s="459" t="s">
        <v>28</v>
      </c>
      <c r="P30" s="353" t="s">
        <v>27</v>
      </c>
      <c r="Q30" s="459" t="s">
        <v>28</v>
      </c>
      <c r="R30" s="353" t="s">
        <v>27</v>
      </c>
      <c r="S30" s="466" t="s">
        <v>28</v>
      </c>
      <c r="T30" s="353" t="s">
        <v>27</v>
      </c>
      <c r="U30" s="459" t="s">
        <v>28</v>
      </c>
      <c r="V30" s="353" t="s">
        <v>27</v>
      </c>
      <c r="W30" s="459" t="s">
        <v>28</v>
      </c>
      <c r="X30" s="353" t="s">
        <v>27</v>
      </c>
      <c r="Y30" s="459" t="s">
        <v>28</v>
      </c>
      <c r="Z30" s="353" t="s">
        <v>27</v>
      </c>
      <c r="AA30" s="459" t="s">
        <v>28</v>
      </c>
      <c r="AB30" s="353" t="s">
        <v>27</v>
      </c>
      <c r="AC30" s="459" t="s">
        <v>28</v>
      </c>
      <c r="AD30" s="353" t="s">
        <v>27</v>
      </c>
      <c r="AE30" s="459" t="s">
        <v>28</v>
      </c>
      <c r="AF30" s="353" t="s">
        <v>27</v>
      </c>
      <c r="AG30" s="459" t="s">
        <v>28</v>
      </c>
      <c r="AH30" s="353" t="s">
        <v>27</v>
      </c>
      <c r="AI30" s="459" t="s">
        <v>28</v>
      </c>
      <c r="AJ30" s="353" t="s">
        <v>27</v>
      </c>
      <c r="AK30" s="459" t="s">
        <v>28</v>
      </c>
      <c r="AL30" s="353" t="s">
        <v>27</v>
      </c>
      <c r="AM30" s="459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0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6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29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451" t="s">
        <v>28</v>
      </c>
      <c r="F43" s="353" t="s">
        <v>27</v>
      </c>
      <c r="G43" s="459" t="s">
        <v>28</v>
      </c>
      <c r="H43" s="353" t="s">
        <v>27</v>
      </c>
      <c r="I43" s="459" t="s">
        <v>28</v>
      </c>
      <c r="J43" s="353" t="s">
        <v>27</v>
      </c>
      <c r="K43" s="459" t="s">
        <v>28</v>
      </c>
      <c r="L43" s="353" t="s">
        <v>27</v>
      </c>
      <c r="M43" s="459" t="s">
        <v>28</v>
      </c>
      <c r="N43" s="353" t="s">
        <v>27</v>
      </c>
      <c r="O43" s="459" t="s">
        <v>28</v>
      </c>
      <c r="P43" s="353" t="s">
        <v>27</v>
      </c>
      <c r="Q43" s="459" t="s">
        <v>28</v>
      </c>
      <c r="R43" s="353" t="s">
        <v>27</v>
      </c>
      <c r="S43" s="459" t="s">
        <v>28</v>
      </c>
      <c r="T43" s="353" t="s">
        <v>27</v>
      </c>
      <c r="U43" s="459" t="s">
        <v>28</v>
      </c>
      <c r="V43" s="353" t="s">
        <v>27</v>
      </c>
      <c r="W43" s="459" t="s">
        <v>28</v>
      </c>
      <c r="X43" s="353" t="s">
        <v>27</v>
      </c>
      <c r="Y43" s="459" t="s">
        <v>28</v>
      </c>
      <c r="Z43" s="353" t="s">
        <v>27</v>
      </c>
      <c r="AA43" s="459" t="s">
        <v>28</v>
      </c>
      <c r="AB43" s="353" t="s">
        <v>27</v>
      </c>
      <c r="AC43" s="459" t="s">
        <v>28</v>
      </c>
      <c r="AD43" s="353" t="s">
        <v>27</v>
      </c>
      <c r="AE43" s="459" t="s">
        <v>28</v>
      </c>
      <c r="AF43" s="353" t="s">
        <v>27</v>
      </c>
      <c r="AG43" s="459" t="s">
        <v>28</v>
      </c>
      <c r="AH43" s="353" t="s">
        <v>27</v>
      </c>
      <c r="AI43" s="459" t="s">
        <v>28</v>
      </c>
      <c r="AJ43" s="353" t="s">
        <v>27</v>
      </c>
      <c r="AK43" s="459" t="s">
        <v>28</v>
      </c>
      <c r="AL43" s="428" t="s">
        <v>27</v>
      </c>
      <c r="AM43" s="459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460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464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44" t="s">
        <v>5</v>
      </c>
      <c r="D47" s="744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463" t="s">
        <v>28</v>
      </c>
      <c r="H49" s="391" t="s">
        <v>27</v>
      </c>
      <c r="I49" s="463" t="s">
        <v>28</v>
      </c>
      <c r="J49" s="391" t="s">
        <v>27</v>
      </c>
      <c r="K49" s="463" t="s">
        <v>28</v>
      </c>
      <c r="L49" s="391" t="s">
        <v>27</v>
      </c>
      <c r="M49" s="463" t="s">
        <v>28</v>
      </c>
      <c r="N49" s="391" t="s">
        <v>27</v>
      </c>
      <c r="O49" s="463" t="s">
        <v>28</v>
      </c>
      <c r="P49" s="391" t="s">
        <v>27</v>
      </c>
      <c r="Q49" s="463" t="s">
        <v>28</v>
      </c>
      <c r="R49" s="391" t="s">
        <v>27</v>
      </c>
      <c r="S49" s="463" t="s">
        <v>28</v>
      </c>
      <c r="T49" s="391" t="s">
        <v>27</v>
      </c>
      <c r="U49" s="463" t="s">
        <v>28</v>
      </c>
      <c r="V49" s="391" t="s">
        <v>27</v>
      </c>
      <c r="W49" s="463" t="s">
        <v>28</v>
      </c>
      <c r="X49" s="391" t="s">
        <v>27</v>
      </c>
      <c r="Y49" s="463" t="s">
        <v>28</v>
      </c>
      <c r="Z49" s="391" t="s">
        <v>27</v>
      </c>
      <c r="AA49" s="463" t="s">
        <v>28</v>
      </c>
      <c r="AB49" s="391" t="s">
        <v>27</v>
      </c>
      <c r="AC49" s="463" t="s">
        <v>28</v>
      </c>
      <c r="AD49" s="391" t="s">
        <v>27</v>
      </c>
      <c r="AE49" s="463" t="s">
        <v>28</v>
      </c>
      <c r="AF49" s="391" t="s">
        <v>27</v>
      </c>
      <c r="AG49" s="463" t="s">
        <v>28</v>
      </c>
      <c r="AH49" s="391" t="s">
        <v>27</v>
      </c>
      <c r="AI49" s="463" t="s">
        <v>28</v>
      </c>
      <c r="AJ49" s="391" t="s">
        <v>27</v>
      </c>
      <c r="AK49" s="463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453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453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453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453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454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454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453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453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454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453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454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453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453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453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453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454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54</v>
      </c>
      <c r="C83" s="207">
        <v>17</v>
      </c>
      <c r="D83" s="356">
        <v>17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462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10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453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453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453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453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461" t="s">
        <v>40</v>
      </c>
      <c r="B98" s="347">
        <f>SUM(B93:B97)</f>
        <v>10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452" t="s">
        <v>28</v>
      </c>
      <c r="E102" s="353" t="s">
        <v>27</v>
      </c>
      <c r="F102" s="459" t="s">
        <v>28</v>
      </c>
      <c r="G102" s="353" t="s">
        <v>27</v>
      </c>
      <c r="H102" s="459" t="s">
        <v>28</v>
      </c>
      <c r="I102" s="353" t="s">
        <v>27</v>
      </c>
      <c r="J102" s="459" t="s">
        <v>28</v>
      </c>
      <c r="K102" s="353" t="s">
        <v>27</v>
      </c>
      <c r="L102" s="459" t="s">
        <v>28</v>
      </c>
      <c r="M102" s="353" t="s">
        <v>27</v>
      </c>
      <c r="N102" s="459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52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37"/>
      <c r="G106" s="737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  <c r="S106" s="737"/>
      <c r="T106" s="737"/>
      <c r="U106" s="737"/>
      <c r="V106" s="737"/>
      <c r="W106" s="737"/>
      <c r="X106" s="737"/>
      <c r="Y106" s="737"/>
      <c r="Z106" s="737"/>
      <c r="AA106" s="737"/>
      <c r="AB106" s="737"/>
      <c r="AC106" s="737"/>
      <c r="AD106" s="737"/>
      <c r="AE106" s="737"/>
      <c r="AF106" s="737"/>
      <c r="AG106" s="737"/>
      <c r="AH106" s="737"/>
      <c r="AI106" s="737"/>
      <c r="AJ106" s="737"/>
      <c r="AK106" s="737"/>
      <c r="AL106" s="738"/>
    </row>
    <row r="107" spans="1:90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2"/>
    </row>
    <row r="108" spans="1:90" x14ac:dyDescent="0.2">
      <c r="A108" s="693"/>
      <c r="B108" s="359" t="s">
        <v>26</v>
      </c>
      <c r="C108" s="360" t="s">
        <v>27</v>
      </c>
      <c r="D108" s="450" t="s">
        <v>28</v>
      </c>
      <c r="E108" s="361" t="s">
        <v>27</v>
      </c>
      <c r="F108" s="458" t="s">
        <v>28</v>
      </c>
      <c r="G108" s="361" t="s">
        <v>27</v>
      </c>
      <c r="H108" s="458" t="s">
        <v>28</v>
      </c>
      <c r="I108" s="361" t="s">
        <v>27</v>
      </c>
      <c r="J108" s="458" t="s">
        <v>28</v>
      </c>
      <c r="K108" s="361" t="s">
        <v>27</v>
      </c>
      <c r="L108" s="458" t="s">
        <v>28</v>
      </c>
      <c r="M108" s="361" t="s">
        <v>27</v>
      </c>
      <c r="N108" s="458" t="s">
        <v>28</v>
      </c>
      <c r="O108" s="361" t="s">
        <v>27</v>
      </c>
      <c r="P108" s="456" t="s">
        <v>28</v>
      </c>
      <c r="Q108" s="361" t="s">
        <v>27</v>
      </c>
      <c r="R108" s="456" t="s">
        <v>28</v>
      </c>
      <c r="S108" s="361" t="s">
        <v>27</v>
      </c>
      <c r="T108" s="456" t="s">
        <v>28</v>
      </c>
      <c r="U108" s="361" t="s">
        <v>27</v>
      </c>
      <c r="V108" s="456" t="s">
        <v>28</v>
      </c>
      <c r="W108" s="361" t="s">
        <v>27</v>
      </c>
      <c r="X108" s="456" t="s">
        <v>28</v>
      </c>
      <c r="Y108" s="361" t="s">
        <v>27</v>
      </c>
      <c r="Z108" s="456" t="s">
        <v>28</v>
      </c>
      <c r="AA108" s="361" t="s">
        <v>27</v>
      </c>
      <c r="AB108" s="456" t="s">
        <v>28</v>
      </c>
      <c r="AC108" s="361" t="s">
        <v>27</v>
      </c>
      <c r="AD108" s="456" t="s">
        <v>28</v>
      </c>
      <c r="AE108" s="361" t="s">
        <v>27</v>
      </c>
      <c r="AF108" s="456" t="s">
        <v>28</v>
      </c>
      <c r="AG108" s="361" t="s">
        <v>27</v>
      </c>
      <c r="AH108" s="456" t="s">
        <v>28</v>
      </c>
      <c r="AI108" s="361" t="s">
        <v>27</v>
      </c>
      <c r="AJ108" s="456" t="s">
        <v>28</v>
      </c>
      <c r="AK108" s="361" t="s">
        <v>27</v>
      </c>
      <c r="AL108" s="456" t="s">
        <v>28</v>
      </c>
    </row>
    <row r="109" spans="1:90" ht="17.2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368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450" t="s">
        <v>28</v>
      </c>
      <c r="E117" s="361" t="s">
        <v>27</v>
      </c>
      <c r="F117" s="458" t="s">
        <v>28</v>
      </c>
      <c r="G117" s="361" t="s">
        <v>27</v>
      </c>
      <c r="H117" s="458" t="s">
        <v>28</v>
      </c>
      <c r="I117" s="361" t="s">
        <v>27</v>
      </c>
      <c r="J117" s="458" t="s">
        <v>28</v>
      </c>
      <c r="K117" s="361" t="s">
        <v>27</v>
      </c>
      <c r="L117" s="458" t="s">
        <v>28</v>
      </c>
      <c r="M117" s="361" t="s">
        <v>27</v>
      </c>
      <c r="N117" s="458" t="s">
        <v>28</v>
      </c>
      <c r="O117" s="361" t="s">
        <v>27</v>
      </c>
      <c r="P117" s="456" t="s">
        <v>28</v>
      </c>
      <c r="Q117" s="361" t="s">
        <v>27</v>
      </c>
      <c r="R117" s="456" t="s">
        <v>28</v>
      </c>
      <c r="S117" s="361" t="s">
        <v>27</v>
      </c>
      <c r="T117" s="456" t="s">
        <v>28</v>
      </c>
      <c r="U117" s="361" t="s">
        <v>27</v>
      </c>
      <c r="V117" s="456" t="s">
        <v>28</v>
      </c>
      <c r="W117" s="361" t="s">
        <v>27</v>
      </c>
      <c r="X117" s="456" t="s">
        <v>28</v>
      </c>
      <c r="Y117" s="361" t="s">
        <v>27</v>
      </c>
      <c r="Z117" s="456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450" t="s">
        <v>28</v>
      </c>
      <c r="E127" s="361" t="s">
        <v>27</v>
      </c>
      <c r="F127" s="458" t="s">
        <v>28</v>
      </c>
      <c r="G127" s="361" t="s">
        <v>27</v>
      </c>
      <c r="H127" s="458" t="s">
        <v>28</v>
      </c>
      <c r="I127" s="361" t="s">
        <v>27</v>
      </c>
      <c r="J127" s="458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458" t="s">
        <v>132</v>
      </c>
      <c r="G133" s="386" t="s">
        <v>133</v>
      </c>
      <c r="H133" s="387" t="s">
        <v>134</v>
      </c>
      <c r="I133" s="458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537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3"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1">
    <dataValidation type="whole" operator="greaterThan" allowBlank="1" showInputMessage="1" showErrorMessage="1" errorTitle="Números Enteros" error="Sólo puede ingresar números enteros" sqref="A1:AO134" xr:uid="{00000000-0002-0000-0200-000000000000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82"/>
  <sheetViews>
    <sheetView topLeftCell="A16" workbookViewId="0">
      <selection activeCell="A31" sqref="A31:XFD31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0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",[4]NOMBRE!B6," - ","( ",[4]NOMBRE!C6,[4]NOMBRE!D6," )")</f>
        <v>MES: MARZO - ( 03 )</v>
      </c>
    </row>
    <row r="5" spans="1:90" ht="16.149999999999999" customHeight="1" x14ac:dyDescent="0.2">
      <c r="A5" s="1" t="str">
        <f>CONCATENATE("AÑO: ",[4]NOMBRE!B7)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57"/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39" t="s">
        <v>3</v>
      </c>
      <c r="B10" s="739" t="s">
        <v>4</v>
      </c>
      <c r="C10" s="740" t="s">
        <v>5</v>
      </c>
      <c r="D10" s="741"/>
      <c r="E10" s="742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42" t="s">
        <v>7</v>
      </c>
      <c r="AO10" s="696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455" t="s">
        <v>28</v>
      </c>
      <c r="F12" s="353" t="s">
        <v>27</v>
      </c>
      <c r="G12" s="455" t="s">
        <v>28</v>
      </c>
      <c r="H12" s="353" t="s">
        <v>27</v>
      </c>
      <c r="I12" s="455" t="s">
        <v>28</v>
      </c>
      <c r="J12" s="353" t="s">
        <v>27</v>
      </c>
      <c r="K12" s="455" t="s">
        <v>28</v>
      </c>
      <c r="L12" s="353" t="s">
        <v>27</v>
      </c>
      <c r="M12" s="455" t="s">
        <v>28</v>
      </c>
      <c r="N12" s="353" t="s">
        <v>27</v>
      </c>
      <c r="O12" s="455" t="s">
        <v>28</v>
      </c>
      <c r="P12" s="353" t="s">
        <v>27</v>
      </c>
      <c r="Q12" s="455" t="s">
        <v>28</v>
      </c>
      <c r="R12" s="353" t="s">
        <v>27</v>
      </c>
      <c r="S12" s="455" t="s">
        <v>28</v>
      </c>
      <c r="T12" s="353" t="s">
        <v>27</v>
      </c>
      <c r="U12" s="455" t="s">
        <v>28</v>
      </c>
      <c r="V12" s="353" t="s">
        <v>27</v>
      </c>
      <c r="W12" s="455" t="s">
        <v>28</v>
      </c>
      <c r="X12" s="353" t="s">
        <v>27</v>
      </c>
      <c r="Y12" s="455" t="s">
        <v>28</v>
      </c>
      <c r="Z12" s="353" t="s">
        <v>27</v>
      </c>
      <c r="AA12" s="455" t="s">
        <v>28</v>
      </c>
      <c r="AB12" s="353" t="s">
        <v>27</v>
      </c>
      <c r="AC12" s="455" t="s">
        <v>28</v>
      </c>
      <c r="AD12" s="353" t="s">
        <v>27</v>
      </c>
      <c r="AE12" s="455" t="s">
        <v>28</v>
      </c>
      <c r="AF12" s="353" t="s">
        <v>27</v>
      </c>
      <c r="AG12" s="455" t="s">
        <v>28</v>
      </c>
      <c r="AH12" s="353" t="s">
        <v>27</v>
      </c>
      <c r="AI12" s="455" t="s">
        <v>28</v>
      </c>
      <c r="AJ12" s="353" t="s">
        <v>27</v>
      </c>
      <c r="AK12" s="455" t="s">
        <v>28</v>
      </c>
      <c r="AL12" s="353" t="s">
        <v>27</v>
      </c>
      <c r="AM12" s="455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43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/>
      <c r="G13" s="346"/>
      <c r="H13" s="27"/>
      <c r="I13" s="346"/>
      <c r="J13" s="27"/>
      <c r="K13" s="29"/>
      <c r="L13" s="27"/>
      <c r="M13" s="29"/>
      <c r="N13" s="27"/>
      <c r="O13" s="29"/>
      <c r="P13" s="27"/>
      <c r="Q13" s="29"/>
      <c r="R13" s="27"/>
      <c r="S13" s="29"/>
      <c r="T13" s="27"/>
      <c r="U13" s="29"/>
      <c r="V13" s="27"/>
      <c r="W13" s="29"/>
      <c r="X13" s="27"/>
      <c r="Y13" s="29"/>
      <c r="Z13" s="27"/>
      <c r="AA13" s="29"/>
      <c r="AB13" s="27"/>
      <c r="AC13" s="29"/>
      <c r="AD13" s="27"/>
      <c r="AE13" s="29"/>
      <c r="AF13" s="27"/>
      <c r="AG13" s="29"/>
      <c r="AH13" s="27"/>
      <c r="AI13" s="29"/>
      <c r="AJ13" s="27"/>
      <c r="AK13" s="29"/>
      <c r="AL13" s="394"/>
      <c r="AM13" s="29"/>
      <c r="AN13" s="346"/>
      <c r="AO13" s="346"/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26</v>
      </c>
      <c r="D14" s="38">
        <f t="shared" si="1"/>
        <v>10</v>
      </c>
      <c r="E14" s="39">
        <f t="shared" si="2"/>
        <v>16</v>
      </c>
      <c r="F14" s="40">
        <v>0</v>
      </c>
      <c r="G14" s="41">
        <v>0</v>
      </c>
      <c r="H14" s="40">
        <v>1</v>
      </c>
      <c r="I14" s="41">
        <v>1</v>
      </c>
      <c r="J14" s="40">
        <v>4</v>
      </c>
      <c r="K14" s="42">
        <v>0</v>
      </c>
      <c r="L14" s="40">
        <v>2</v>
      </c>
      <c r="M14" s="42">
        <v>2</v>
      </c>
      <c r="N14" s="40">
        <v>0</v>
      </c>
      <c r="O14" s="42">
        <v>0</v>
      </c>
      <c r="P14" s="40">
        <v>0</v>
      </c>
      <c r="Q14" s="42">
        <v>1</v>
      </c>
      <c r="R14" s="40">
        <v>1</v>
      </c>
      <c r="S14" s="42">
        <v>0</v>
      </c>
      <c r="T14" s="40">
        <v>2</v>
      </c>
      <c r="U14" s="42">
        <v>0</v>
      </c>
      <c r="V14" s="40">
        <v>0</v>
      </c>
      <c r="W14" s="42">
        <v>3</v>
      </c>
      <c r="X14" s="40">
        <v>0</v>
      </c>
      <c r="Y14" s="42">
        <v>2</v>
      </c>
      <c r="Z14" s="40">
        <v>0</v>
      </c>
      <c r="AA14" s="42">
        <v>3</v>
      </c>
      <c r="AB14" s="40">
        <v>0</v>
      </c>
      <c r="AC14" s="42">
        <v>1</v>
      </c>
      <c r="AD14" s="40">
        <v>0</v>
      </c>
      <c r="AE14" s="42">
        <v>2</v>
      </c>
      <c r="AF14" s="40">
        <v>0</v>
      </c>
      <c r="AG14" s="42">
        <v>1</v>
      </c>
      <c r="AH14" s="40">
        <v>0</v>
      </c>
      <c r="AI14" s="42">
        <v>0</v>
      </c>
      <c r="AJ14" s="40">
        <v>0</v>
      </c>
      <c r="AK14" s="42">
        <v>0</v>
      </c>
      <c r="AL14" s="43">
        <v>0</v>
      </c>
      <c r="AM14" s="42">
        <v>0</v>
      </c>
      <c r="AN14" s="41">
        <v>26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173</v>
      </c>
      <c r="D15" s="38">
        <f t="shared" si="1"/>
        <v>77</v>
      </c>
      <c r="E15" s="39">
        <f t="shared" si="2"/>
        <v>96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0</v>
      </c>
      <c r="N15" s="40">
        <v>1</v>
      </c>
      <c r="O15" s="42">
        <v>0</v>
      </c>
      <c r="P15" s="40">
        <v>7</v>
      </c>
      <c r="Q15" s="42">
        <v>13</v>
      </c>
      <c r="R15" s="40">
        <v>9</v>
      </c>
      <c r="S15" s="42">
        <v>0</v>
      </c>
      <c r="T15" s="40">
        <v>11</v>
      </c>
      <c r="U15" s="42">
        <v>6</v>
      </c>
      <c r="V15" s="40">
        <v>7</v>
      </c>
      <c r="W15" s="42">
        <v>5</v>
      </c>
      <c r="X15" s="40">
        <v>10</v>
      </c>
      <c r="Y15" s="42">
        <v>19</v>
      </c>
      <c r="Z15" s="40">
        <v>5</v>
      </c>
      <c r="AA15" s="42">
        <v>15</v>
      </c>
      <c r="AB15" s="40">
        <v>15</v>
      </c>
      <c r="AC15" s="42">
        <v>16</v>
      </c>
      <c r="AD15" s="40">
        <v>7</v>
      </c>
      <c r="AE15" s="42">
        <v>11</v>
      </c>
      <c r="AF15" s="40">
        <v>3</v>
      </c>
      <c r="AG15" s="42">
        <v>9</v>
      </c>
      <c r="AH15" s="40">
        <v>1</v>
      </c>
      <c r="AI15" s="42">
        <v>1</v>
      </c>
      <c r="AJ15" s="40">
        <v>0</v>
      </c>
      <c r="AK15" s="42">
        <v>0</v>
      </c>
      <c r="AL15" s="43">
        <v>1</v>
      </c>
      <c r="AM15" s="42">
        <v>1</v>
      </c>
      <c r="AN15" s="41">
        <v>173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/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103</v>
      </c>
      <c r="D17" s="38">
        <f t="shared" si="1"/>
        <v>47</v>
      </c>
      <c r="E17" s="39">
        <f t="shared" si="2"/>
        <v>56</v>
      </c>
      <c r="F17" s="40">
        <v>0</v>
      </c>
      <c r="G17" s="41">
        <v>0</v>
      </c>
      <c r="H17" s="40">
        <v>5</v>
      </c>
      <c r="I17" s="41">
        <v>0</v>
      </c>
      <c r="J17" s="40">
        <v>6</v>
      </c>
      <c r="K17" s="42">
        <v>3</v>
      </c>
      <c r="L17" s="40">
        <v>2</v>
      </c>
      <c r="M17" s="42">
        <v>9</v>
      </c>
      <c r="N17" s="40">
        <v>2</v>
      </c>
      <c r="O17" s="42">
        <v>0</v>
      </c>
      <c r="P17" s="40">
        <v>2</v>
      </c>
      <c r="Q17" s="42">
        <v>3</v>
      </c>
      <c r="R17" s="40">
        <v>6</v>
      </c>
      <c r="S17" s="42">
        <v>4</v>
      </c>
      <c r="T17" s="40">
        <v>3</v>
      </c>
      <c r="U17" s="42">
        <v>7</v>
      </c>
      <c r="V17" s="40">
        <v>2</v>
      </c>
      <c r="W17" s="42">
        <v>2</v>
      </c>
      <c r="X17" s="40">
        <v>2</v>
      </c>
      <c r="Y17" s="42">
        <v>6</v>
      </c>
      <c r="Z17" s="40">
        <v>1</v>
      </c>
      <c r="AA17" s="42">
        <v>2</v>
      </c>
      <c r="AB17" s="40">
        <v>11</v>
      </c>
      <c r="AC17" s="42">
        <v>6</v>
      </c>
      <c r="AD17" s="40">
        <v>1</v>
      </c>
      <c r="AE17" s="42">
        <v>8</v>
      </c>
      <c r="AF17" s="40">
        <v>0</v>
      </c>
      <c r="AG17" s="42">
        <v>5</v>
      </c>
      <c r="AH17" s="40">
        <v>3</v>
      </c>
      <c r="AI17" s="42">
        <v>1</v>
      </c>
      <c r="AJ17" s="40">
        <v>1</v>
      </c>
      <c r="AK17" s="42">
        <v>0</v>
      </c>
      <c r="AL17" s="43">
        <v>0</v>
      </c>
      <c r="AM17" s="42">
        <v>0</v>
      </c>
      <c r="AN17" s="41">
        <v>103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/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0</v>
      </c>
      <c r="D19" s="45">
        <f t="shared" si="1"/>
        <v>0</v>
      </c>
      <c r="E19" s="46">
        <f t="shared" si="2"/>
        <v>0</v>
      </c>
      <c r="F19" s="47"/>
      <c r="G19" s="48"/>
      <c r="H19" s="47"/>
      <c r="I19" s="48"/>
      <c r="J19" s="47"/>
      <c r="K19" s="49"/>
      <c r="L19" s="47"/>
      <c r="M19" s="49"/>
      <c r="N19" s="47"/>
      <c r="O19" s="49"/>
      <c r="P19" s="47"/>
      <c r="Q19" s="49"/>
      <c r="R19" s="47"/>
      <c r="S19" s="49"/>
      <c r="T19" s="47"/>
      <c r="U19" s="49"/>
      <c r="V19" s="47"/>
      <c r="W19" s="49"/>
      <c r="X19" s="47"/>
      <c r="Y19" s="49"/>
      <c r="Z19" s="47"/>
      <c r="AA19" s="49"/>
      <c r="AB19" s="47"/>
      <c r="AC19" s="49"/>
      <c r="AD19" s="47"/>
      <c r="AE19" s="49"/>
      <c r="AF19" s="47"/>
      <c r="AG19" s="49"/>
      <c r="AH19" s="47"/>
      <c r="AI19" s="49"/>
      <c r="AJ19" s="47"/>
      <c r="AK19" s="49"/>
      <c r="AL19" s="50"/>
      <c r="AM19" s="49"/>
      <c r="AN19" s="48"/>
      <c r="AO19" s="48"/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302</v>
      </c>
      <c r="D23" s="397">
        <f>SUM(F23+H23+J23+L23+N23+P23+R23+T23+V23+X23+Z23+AB23+AD23+AF23+AH23+AJ23+AL23)</f>
        <v>134</v>
      </c>
      <c r="E23" s="398">
        <f>SUM(G23+I23+K23+M23+O23+Q23+S23+U23+W23+Y23+AA23+AC23+AE23+AG23+AI23+AK23+AM23)</f>
        <v>168</v>
      </c>
      <c r="F23" s="399">
        <f>SUM(F13:F22)</f>
        <v>0</v>
      </c>
      <c r="G23" s="400">
        <f t="shared" ref="G23:AO23" si="10">SUM(G13:G22)</f>
        <v>0</v>
      </c>
      <c r="H23" s="399">
        <f t="shared" si="10"/>
        <v>6</v>
      </c>
      <c r="I23" s="400">
        <f t="shared" si="10"/>
        <v>1</v>
      </c>
      <c r="J23" s="399">
        <f t="shared" si="10"/>
        <v>10</v>
      </c>
      <c r="K23" s="401">
        <f t="shared" si="10"/>
        <v>3</v>
      </c>
      <c r="L23" s="399">
        <f t="shared" si="10"/>
        <v>4</v>
      </c>
      <c r="M23" s="401">
        <f t="shared" si="10"/>
        <v>11</v>
      </c>
      <c r="N23" s="399">
        <f t="shared" si="10"/>
        <v>3</v>
      </c>
      <c r="O23" s="401">
        <f t="shared" si="10"/>
        <v>0</v>
      </c>
      <c r="P23" s="399">
        <f t="shared" si="10"/>
        <v>9</v>
      </c>
      <c r="Q23" s="401">
        <f t="shared" si="10"/>
        <v>17</v>
      </c>
      <c r="R23" s="399">
        <f t="shared" si="10"/>
        <v>16</v>
      </c>
      <c r="S23" s="401">
        <f t="shared" si="10"/>
        <v>4</v>
      </c>
      <c r="T23" s="399">
        <f t="shared" si="10"/>
        <v>16</v>
      </c>
      <c r="U23" s="401">
        <f t="shared" si="10"/>
        <v>13</v>
      </c>
      <c r="V23" s="399">
        <f t="shared" si="10"/>
        <v>9</v>
      </c>
      <c r="W23" s="401">
        <f t="shared" si="10"/>
        <v>10</v>
      </c>
      <c r="X23" s="399">
        <f t="shared" si="10"/>
        <v>12</v>
      </c>
      <c r="Y23" s="401">
        <f t="shared" si="10"/>
        <v>27</v>
      </c>
      <c r="Z23" s="399">
        <f t="shared" si="10"/>
        <v>6</v>
      </c>
      <c r="AA23" s="401">
        <f t="shared" si="10"/>
        <v>20</v>
      </c>
      <c r="AB23" s="399">
        <f t="shared" si="10"/>
        <v>26</v>
      </c>
      <c r="AC23" s="401">
        <f t="shared" si="10"/>
        <v>23</v>
      </c>
      <c r="AD23" s="399">
        <f t="shared" si="10"/>
        <v>8</v>
      </c>
      <c r="AE23" s="401">
        <f t="shared" si="10"/>
        <v>21</v>
      </c>
      <c r="AF23" s="399">
        <f t="shared" si="10"/>
        <v>3</v>
      </c>
      <c r="AG23" s="401">
        <f t="shared" si="10"/>
        <v>15</v>
      </c>
      <c r="AH23" s="399">
        <f t="shared" si="10"/>
        <v>4</v>
      </c>
      <c r="AI23" s="401">
        <f t="shared" si="10"/>
        <v>2</v>
      </c>
      <c r="AJ23" s="399">
        <f t="shared" si="10"/>
        <v>1</v>
      </c>
      <c r="AK23" s="401">
        <f t="shared" si="10"/>
        <v>0</v>
      </c>
      <c r="AL23" s="402">
        <f t="shared" si="10"/>
        <v>1</v>
      </c>
      <c r="AM23" s="401">
        <f t="shared" si="10"/>
        <v>1</v>
      </c>
      <c r="AN23" s="400">
        <f t="shared" si="10"/>
        <v>302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32</v>
      </c>
      <c r="D24" s="404">
        <f>SUM(F24+H24+J24+L24+N24+P24+R24+T24+V24+X24+Z24+AB24+AD24+AF24+AH24+AJ24+AL24)</f>
        <v>16</v>
      </c>
      <c r="E24" s="398">
        <f>SUM(G24+I24+K24+M24+O24+Q24+S24+U24+W24+Y24+AA24+AC24+AE24+AG24+AI24+AK24+AM24)</f>
        <v>16</v>
      </c>
      <c r="F24" s="405">
        <v>0</v>
      </c>
      <c r="G24" s="406">
        <v>0</v>
      </c>
      <c r="H24" s="405">
        <v>0</v>
      </c>
      <c r="I24" s="406">
        <v>0</v>
      </c>
      <c r="J24" s="405">
        <v>0</v>
      </c>
      <c r="K24" s="407">
        <v>0</v>
      </c>
      <c r="L24" s="405">
        <v>0</v>
      </c>
      <c r="M24" s="407">
        <v>0</v>
      </c>
      <c r="N24" s="405">
        <v>0</v>
      </c>
      <c r="O24" s="407">
        <v>0</v>
      </c>
      <c r="P24" s="405">
        <v>1</v>
      </c>
      <c r="Q24" s="407">
        <v>3</v>
      </c>
      <c r="R24" s="405">
        <v>1</v>
      </c>
      <c r="S24" s="407">
        <v>2</v>
      </c>
      <c r="T24" s="405">
        <v>2</v>
      </c>
      <c r="U24" s="407">
        <v>2</v>
      </c>
      <c r="V24" s="405">
        <v>1</v>
      </c>
      <c r="W24" s="407">
        <v>2</v>
      </c>
      <c r="X24" s="405">
        <v>0</v>
      </c>
      <c r="Y24" s="407">
        <v>2</v>
      </c>
      <c r="Z24" s="405">
        <v>4</v>
      </c>
      <c r="AA24" s="407">
        <v>2</v>
      </c>
      <c r="AB24" s="405">
        <v>4</v>
      </c>
      <c r="AC24" s="407">
        <v>2</v>
      </c>
      <c r="AD24" s="405">
        <v>0</v>
      </c>
      <c r="AE24" s="407">
        <v>1</v>
      </c>
      <c r="AF24" s="405">
        <v>2</v>
      </c>
      <c r="AG24" s="407">
        <v>0</v>
      </c>
      <c r="AH24" s="405">
        <v>0</v>
      </c>
      <c r="AI24" s="407">
        <v>0</v>
      </c>
      <c r="AJ24" s="405">
        <v>1</v>
      </c>
      <c r="AK24" s="407">
        <v>0</v>
      </c>
      <c r="AL24" s="408">
        <v>0</v>
      </c>
      <c r="AM24" s="407">
        <v>0</v>
      </c>
      <c r="AN24" s="406">
        <v>32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465" t="s">
        <v>42</v>
      </c>
      <c r="B25" s="334" t="s">
        <v>31</v>
      </c>
      <c r="C25" s="409">
        <f t="shared" si="0"/>
        <v>30</v>
      </c>
      <c r="D25" s="410">
        <f t="shared" si="1"/>
        <v>14</v>
      </c>
      <c r="E25" s="335">
        <f>SUM(G25+I25+K25+M25+O25+Q25+S25+U25+W25+Y25+AA25+AC25+AE25+AG25+AI25+AK25+AM25)</f>
        <v>16</v>
      </c>
      <c r="F25" s="411">
        <v>3</v>
      </c>
      <c r="G25" s="336">
        <v>0</v>
      </c>
      <c r="H25" s="411">
        <v>4</v>
      </c>
      <c r="I25" s="336">
        <v>1</v>
      </c>
      <c r="J25" s="411">
        <v>0</v>
      </c>
      <c r="K25" s="412">
        <v>3</v>
      </c>
      <c r="L25" s="411">
        <v>1</v>
      </c>
      <c r="M25" s="412">
        <v>3</v>
      </c>
      <c r="N25" s="411">
        <v>1</v>
      </c>
      <c r="O25" s="412">
        <v>1</v>
      </c>
      <c r="P25" s="411">
        <v>3</v>
      </c>
      <c r="Q25" s="412">
        <v>2</v>
      </c>
      <c r="R25" s="411">
        <v>0</v>
      </c>
      <c r="S25" s="412">
        <v>0</v>
      </c>
      <c r="T25" s="411">
        <v>0</v>
      </c>
      <c r="U25" s="412">
        <v>0</v>
      </c>
      <c r="V25" s="411">
        <v>0</v>
      </c>
      <c r="W25" s="412">
        <v>1</v>
      </c>
      <c r="X25" s="411">
        <v>1</v>
      </c>
      <c r="Y25" s="412">
        <v>1</v>
      </c>
      <c r="Z25" s="411">
        <v>1</v>
      </c>
      <c r="AA25" s="412">
        <v>2</v>
      </c>
      <c r="AB25" s="411">
        <v>0</v>
      </c>
      <c r="AC25" s="412">
        <v>2</v>
      </c>
      <c r="AD25" s="411">
        <v>0</v>
      </c>
      <c r="AE25" s="412">
        <v>0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337">
        <v>0</v>
      </c>
      <c r="AM25" s="412">
        <v>0</v>
      </c>
      <c r="AN25" s="336">
        <v>30</v>
      </c>
      <c r="AO25" s="336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43" t="s">
        <v>43</v>
      </c>
      <c r="B26" s="354" t="s">
        <v>31</v>
      </c>
      <c r="C26" s="24">
        <f t="shared" si="0"/>
        <v>92</v>
      </c>
      <c r="D26" s="25">
        <f t="shared" si="1"/>
        <v>33</v>
      </c>
      <c r="E26" s="355">
        <f t="shared" si="2"/>
        <v>59</v>
      </c>
      <c r="F26" s="27">
        <v>0</v>
      </c>
      <c r="G26" s="346">
        <v>1</v>
      </c>
      <c r="H26" s="27">
        <v>2</v>
      </c>
      <c r="I26" s="346">
        <v>1</v>
      </c>
      <c r="J26" s="27">
        <v>2</v>
      </c>
      <c r="K26" s="29">
        <v>1</v>
      </c>
      <c r="L26" s="27">
        <v>3</v>
      </c>
      <c r="M26" s="29">
        <v>4</v>
      </c>
      <c r="N26" s="27">
        <v>4</v>
      </c>
      <c r="O26" s="29">
        <v>0</v>
      </c>
      <c r="P26" s="27">
        <v>4</v>
      </c>
      <c r="Q26" s="29">
        <v>1</v>
      </c>
      <c r="R26" s="27">
        <v>3</v>
      </c>
      <c r="S26" s="29">
        <v>7</v>
      </c>
      <c r="T26" s="27">
        <v>4</v>
      </c>
      <c r="U26" s="29">
        <v>10</v>
      </c>
      <c r="V26" s="27">
        <v>2</v>
      </c>
      <c r="W26" s="29">
        <v>9</v>
      </c>
      <c r="X26" s="27">
        <v>2</v>
      </c>
      <c r="Y26" s="29">
        <v>5</v>
      </c>
      <c r="Z26" s="27">
        <v>1</v>
      </c>
      <c r="AA26" s="29">
        <v>13</v>
      </c>
      <c r="AB26" s="27">
        <v>4</v>
      </c>
      <c r="AC26" s="29">
        <v>4</v>
      </c>
      <c r="AD26" s="27">
        <v>0</v>
      </c>
      <c r="AE26" s="29">
        <v>2</v>
      </c>
      <c r="AF26" s="27">
        <v>0</v>
      </c>
      <c r="AG26" s="29">
        <v>1</v>
      </c>
      <c r="AH26" s="27">
        <v>2</v>
      </c>
      <c r="AI26" s="29">
        <v>0</v>
      </c>
      <c r="AJ26" s="27">
        <v>0</v>
      </c>
      <c r="AK26" s="29">
        <v>0</v>
      </c>
      <c r="AL26" s="394">
        <v>0</v>
      </c>
      <c r="AM26" s="29">
        <v>0</v>
      </c>
      <c r="AN26" s="346">
        <v>92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/>
      <c r="G27" s="76"/>
      <c r="H27" s="75"/>
      <c r="I27" s="77"/>
      <c r="J27" s="75"/>
      <c r="K27" s="77"/>
      <c r="L27" s="75"/>
      <c r="M27" s="77"/>
      <c r="N27" s="75"/>
      <c r="O27" s="78"/>
      <c r="P27" s="75"/>
      <c r="Q27" s="76"/>
      <c r="R27" s="79"/>
      <c r="S27" s="77"/>
      <c r="T27" s="75"/>
      <c r="U27" s="77"/>
      <c r="V27" s="75"/>
      <c r="W27" s="77"/>
      <c r="X27" s="75"/>
      <c r="Y27" s="76"/>
      <c r="Z27" s="75"/>
      <c r="AA27" s="76"/>
      <c r="AB27" s="75"/>
      <c r="AC27" s="77"/>
      <c r="AD27" s="75"/>
      <c r="AE27" s="76"/>
      <c r="AF27" s="75"/>
      <c r="AG27" s="76"/>
      <c r="AH27" s="75"/>
      <c r="AI27" s="77"/>
      <c r="AJ27" s="75"/>
      <c r="AK27" s="77"/>
      <c r="AL27" s="80"/>
      <c r="AM27" s="77"/>
      <c r="AN27" s="78"/>
      <c r="AO27" s="78"/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43" t="s">
        <v>3</v>
      </c>
      <c r="B29" s="743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459" t="s">
        <v>28</v>
      </c>
      <c r="F30" s="353" t="s">
        <v>27</v>
      </c>
      <c r="G30" s="459" t="s">
        <v>28</v>
      </c>
      <c r="H30" s="353" t="s">
        <v>27</v>
      </c>
      <c r="I30" s="459" t="s">
        <v>28</v>
      </c>
      <c r="J30" s="353" t="s">
        <v>27</v>
      </c>
      <c r="K30" s="459" t="s">
        <v>28</v>
      </c>
      <c r="L30" s="353" t="s">
        <v>27</v>
      </c>
      <c r="M30" s="459" t="s">
        <v>28</v>
      </c>
      <c r="N30" s="353" t="s">
        <v>27</v>
      </c>
      <c r="O30" s="459" t="s">
        <v>28</v>
      </c>
      <c r="P30" s="353" t="s">
        <v>27</v>
      </c>
      <c r="Q30" s="459" t="s">
        <v>28</v>
      </c>
      <c r="R30" s="353" t="s">
        <v>27</v>
      </c>
      <c r="S30" s="466" t="s">
        <v>28</v>
      </c>
      <c r="T30" s="353" t="s">
        <v>27</v>
      </c>
      <c r="U30" s="459" t="s">
        <v>28</v>
      </c>
      <c r="V30" s="353" t="s">
        <v>27</v>
      </c>
      <c r="W30" s="459" t="s">
        <v>28</v>
      </c>
      <c r="X30" s="353" t="s">
        <v>27</v>
      </c>
      <c r="Y30" s="459" t="s">
        <v>28</v>
      </c>
      <c r="Z30" s="353" t="s">
        <v>27</v>
      </c>
      <c r="AA30" s="459" t="s">
        <v>28</v>
      </c>
      <c r="AB30" s="353" t="s">
        <v>27</v>
      </c>
      <c r="AC30" s="459" t="s">
        <v>28</v>
      </c>
      <c r="AD30" s="353" t="s">
        <v>27</v>
      </c>
      <c r="AE30" s="459" t="s">
        <v>28</v>
      </c>
      <c r="AF30" s="353" t="s">
        <v>27</v>
      </c>
      <c r="AG30" s="459" t="s">
        <v>28</v>
      </c>
      <c r="AH30" s="353" t="s">
        <v>27</v>
      </c>
      <c r="AI30" s="459" t="s">
        <v>28</v>
      </c>
      <c r="AJ30" s="353" t="s">
        <v>27</v>
      </c>
      <c r="AK30" s="459" t="s">
        <v>28</v>
      </c>
      <c r="AL30" s="353" t="s">
        <v>27</v>
      </c>
      <c r="AM30" s="459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1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0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22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451" t="s">
        <v>28</v>
      </c>
      <c r="F43" s="353" t="s">
        <v>27</v>
      </c>
      <c r="G43" s="459" t="s">
        <v>28</v>
      </c>
      <c r="H43" s="353" t="s">
        <v>27</v>
      </c>
      <c r="I43" s="459" t="s">
        <v>28</v>
      </c>
      <c r="J43" s="353" t="s">
        <v>27</v>
      </c>
      <c r="K43" s="459" t="s">
        <v>28</v>
      </c>
      <c r="L43" s="353" t="s">
        <v>27</v>
      </c>
      <c r="M43" s="459" t="s">
        <v>28</v>
      </c>
      <c r="N43" s="353" t="s">
        <v>27</v>
      </c>
      <c r="O43" s="459" t="s">
        <v>28</v>
      </c>
      <c r="P43" s="353" t="s">
        <v>27</v>
      </c>
      <c r="Q43" s="459" t="s">
        <v>28</v>
      </c>
      <c r="R43" s="353" t="s">
        <v>27</v>
      </c>
      <c r="S43" s="459" t="s">
        <v>28</v>
      </c>
      <c r="T43" s="353" t="s">
        <v>27</v>
      </c>
      <c r="U43" s="459" t="s">
        <v>28</v>
      </c>
      <c r="V43" s="353" t="s">
        <v>27</v>
      </c>
      <c r="W43" s="459" t="s">
        <v>28</v>
      </c>
      <c r="X43" s="353" t="s">
        <v>27</v>
      </c>
      <c r="Y43" s="459" t="s">
        <v>28</v>
      </c>
      <c r="Z43" s="353" t="s">
        <v>27</v>
      </c>
      <c r="AA43" s="459" t="s">
        <v>28</v>
      </c>
      <c r="AB43" s="353" t="s">
        <v>27</v>
      </c>
      <c r="AC43" s="459" t="s">
        <v>28</v>
      </c>
      <c r="AD43" s="353" t="s">
        <v>27</v>
      </c>
      <c r="AE43" s="459" t="s">
        <v>28</v>
      </c>
      <c r="AF43" s="353" t="s">
        <v>27</v>
      </c>
      <c r="AG43" s="459" t="s">
        <v>28</v>
      </c>
      <c r="AH43" s="353" t="s">
        <v>27</v>
      </c>
      <c r="AI43" s="459" t="s">
        <v>28</v>
      </c>
      <c r="AJ43" s="353" t="s">
        <v>27</v>
      </c>
      <c r="AK43" s="459" t="s">
        <v>28</v>
      </c>
      <c r="AL43" s="428" t="s">
        <v>27</v>
      </c>
      <c r="AM43" s="459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460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464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463" t="s">
        <v>28</v>
      </c>
      <c r="H49" s="391" t="s">
        <v>27</v>
      </c>
      <c r="I49" s="463" t="s">
        <v>28</v>
      </c>
      <c r="J49" s="391" t="s">
        <v>27</v>
      </c>
      <c r="K49" s="463" t="s">
        <v>28</v>
      </c>
      <c r="L49" s="391" t="s">
        <v>27</v>
      </c>
      <c r="M49" s="463" t="s">
        <v>28</v>
      </c>
      <c r="N49" s="391" t="s">
        <v>27</v>
      </c>
      <c r="O49" s="463" t="s">
        <v>28</v>
      </c>
      <c r="P49" s="391" t="s">
        <v>27</v>
      </c>
      <c r="Q49" s="463" t="s">
        <v>28</v>
      </c>
      <c r="R49" s="391" t="s">
        <v>27</v>
      </c>
      <c r="S49" s="463" t="s">
        <v>28</v>
      </c>
      <c r="T49" s="391" t="s">
        <v>27</v>
      </c>
      <c r="U49" s="463" t="s">
        <v>28</v>
      </c>
      <c r="V49" s="391" t="s">
        <v>27</v>
      </c>
      <c r="W49" s="463" t="s">
        <v>28</v>
      </c>
      <c r="X49" s="391" t="s">
        <v>27</v>
      </c>
      <c r="Y49" s="463" t="s">
        <v>28</v>
      </c>
      <c r="Z49" s="391" t="s">
        <v>27</v>
      </c>
      <c r="AA49" s="463" t="s">
        <v>28</v>
      </c>
      <c r="AB49" s="391" t="s">
        <v>27</v>
      </c>
      <c r="AC49" s="463" t="s">
        <v>28</v>
      </c>
      <c r="AD49" s="391" t="s">
        <v>27</v>
      </c>
      <c r="AE49" s="463" t="s">
        <v>28</v>
      </c>
      <c r="AF49" s="391" t="s">
        <v>27</v>
      </c>
      <c r="AG49" s="463" t="s">
        <v>28</v>
      </c>
      <c r="AH49" s="391" t="s">
        <v>27</v>
      </c>
      <c r="AI49" s="463" t="s">
        <v>28</v>
      </c>
      <c r="AJ49" s="391" t="s">
        <v>27</v>
      </c>
      <c r="AK49" s="463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453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453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453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453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454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454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453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453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454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453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454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453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453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453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453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454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74</v>
      </c>
      <c r="C83" s="207">
        <v>19</v>
      </c>
      <c r="D83" s="356">
        <v>19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462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1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453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453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453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453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461" t="s">
        <v>40</v>
      </c>
      <c r="B98" s="347">
        <f>SUM(B93:B97)</f>
        <v>1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452" t="s">
        <v>28</v>
      </c>
      <c r="E102" s="353" t="s">
        <v>27</v>
      </c>
      <c r="F102" s="459" t="s">
        <v>28</v>
      </c>
      <c r="G102" s="353" t="s">
        <v>27</v>
      </c>
      <c r="H102" s="459" t="s">
        <v>28</v>
      </c>
      <c r="I102" s="353" t="s">
        <v>27</v>
      </c>
      <c r="J102" s="459" t="s">
        <v>28</v>
      </c>
      <c r="K102" s="353" t="s">
        <v>27</v>
      </c>
      <c r="L102" s="459" t="s">
        <v>28</v>
      </c>
      <c r="M102" s="353" t="s">
        <v>27</v>
      </c>
      <c r="N102" s="459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52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37"/>
      <c r="G106" s="737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  <c r="S106" s="737"/>
      <c r="T106" s="737"/>
      <c r="U106" s="737"/>
      <c r="V106" s="737"/>
      <c r="W106" s="737"/>
      <c r="X106" s="737"/>
      <c r="Y106" s="737"/>
      <c r="Z106" s="737"/>
      <c r="AA106" s="737"/>
      <c r="AB106" s="737"/>
      <c r="AC106" s="737"/>
      <c r="AD106" s="737"/>
      <c r="AE106" s="737"/>
      <c r="AF106" s="737"/>
      <c r="AG106" s="737"/>
      <c r="AH106" s="737"/>
      <c r="AI106" s="737"/>
      <c r="AJ106" s="737"/>
      <c r="AK106" s="737"/>
      <c r="AL106" s="738"/>
    </row>
    <row r="107" spans="1:90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2"/>
    </row>
    <row r="108" spans="1:90" x14ac:dyDescent="0.2">
      <c r="A108" s="693"/>
      <c r="B108" s="359" t="s">
        <v>26</v>
      </c>
      <c r="C108" s="360" t="s">
        <v>27</v>
      </c>
      <c r="D108" s="450" t="s">
        <v>28</v>
      </c>
      <c r="E108" s="361" t="s">
        <v>27</v>
      </c>
      <c r="F108" s="458" t="s">
        <v>28</v>
      </c>
      <c r="G108" s="361" t="s">
        <v>27</v>
      </c>
      <c r="H108" s="458" t="s">
        <v>28</v>
      </c>
      <c r="I108" s="361" t="s">
        <v>27</v>
      </c>
      <c r="J108" s="458" t="s">
        <v>28</v>
      </c>
      <c r="K108" s="361" t="s">
        <v>27</v>
      </c>
      <c r="L108" s="458" t="s">
        <v>28</v>
      </c>
      <c r="M108" s="361" t="s">
        <v>27</v>
      </c>
      <c r="N108" s="458" t="s">
        <v>28</v>
      </c>
      <c r="O108" s="361" t="s">
        <v>27</v>
      </c>
      <c r="P108" s="456" t="s">
        <v>28</v>
      </c>
      <c r="Q108" s="361" t="s">
        <v>27</v>
      </c>
      <c r="R108" s="456" t="s">
        <v>28</v>
      </c>
      <c r="S108" s="361" t="s">
        <v>27</v>
      </c>
      <c r="T108" s="456" t="s">
        <v>28</v>
      </c>
      <c r="U108" s="361" t="s">
        <v>27</v>
      </c>
      <c r="V108" s="456" t="s">
        <v>28</v>
      </c>
      <c r="W108" s="361" t="s">
        <v>27</v>
      </c>
      <c r="X108" s="456" t="s">
        <v>28</v>
      </c>
      <c r="Y108" s="361" t="s">
        <v>27</v>
      </c>
      <c r="Z108" s="456" t="s">
        <v>28</v>
      </c>
      <c r="AA108" s="361" t="s">
        <v>27</v>
      </c>
      <c r="AB108" s="456" t="s">
        <v>28</v>
      </c>
      <c r="AC108" s="361" t="s">
        <v>27</v>
      </c>
      <c r="AD108" s="456" t="s">
        <v>28</v>
      </c>
      <c r="AE108" s="361" t="s">
        <v>27</v>
      </c>
      <c r="AF108" s="456" t="s">
        <v>28</v>
      </c>
      <c r="AG108" s="361" t="s">
        <v>27</v>
      </c>
      <c r="AH108" s="456" t="s">
        <v>28</v>
      </c>
      <c r="AI108" s="361" t="s">
        <v>27</v>
      </c>
      <c r="AJ108" s="456" t="s">
        <v>28</v>
      </c>
      <c r="AK108" s="361" t="s">
        <v>27</v>
      </c>
      <c r="AL108" s="456" t="s">
        <v>28</v>
      </c>
    </row>
    <row r="109" spans="1:90" ht="17.2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368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450" t="s">
        <v>28</v>
      </c>
      <c r="E117" s="361" t="s">
        <v>27</v>
      </c>
      <c r="F117" s="458" t="s">
        <v>28</v>
      </c>
      <c r="G117" s="361" t="s">
        <v>27</v>
      </c>
      <c r="H117" s="458" t="s">
        <v>28</v>
      </c>
      <c r="I117" s="361" t="s">
        <v>27</v>
      </c>
      <c r="J117" s="458" t="s">
        <v>28</v>
      </c>
      <c r="K117" s="361" t="s">
        <v>27</v>
      </c>
      <c r="L117" s="458" t="s">
        <v>28</v>
      </c>
      <c r="M117" s="361" t="s">
        <v>27</v>
      </c>
      <c r="N117" s="458" t="s">
        <v>28</v>
      </c>
      <c r="O117" s="361" t="s">
        <v>27</v>
      </c>
      <c r="P117" s="456" t="s">
        <v>28</v>
      </c>
      <c r="Q117" s="361" t="s">
        <v>27</v>
      </c>
      <c r="R117" s="456" t="s">
        <v>28</v>
      </c>
      <c r="S117" s="361" t="s">
        <v>27</v>
      </c>
      <c r="T117" s="456" t="s">
        <v>28</v>
      </c>
      <c r="U117" s="361" t="s">
        <v>27</v>
      </c>
      <c r="V117" s="456" t="s">
        <v>28</v>
      </c>
      <c r="W117" s="361" t="s">
        <v>27</v>
      </c>
      <c r="X117" s="456" t="s">
        <v>28</v>
      </c>
      <c r="Y117" s="361" t="s">
        <v>27</v>
      </c>
      <c r="Z117" s="456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450" t="s">
        <v>28</v>
      </c>
      <c r="E127" s="361" t="s">
        <v>27</v>
      </c>
      <c r="F127" s="458" t="s">
        <v>28</v>
      </c>
      <c r="G127" s="361" t="s">
        <v>27</v>
      </c>
      <c r="H127" s="458" t="s">
        <v>28</v>
      </c>
      <c r="I127" s="361" t="s">
        <v>27</v>
      </c>
      <c r="J127" s="458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458" t="s">
        <v>132</v>
      </c>
      <c r="G133" s="386" t="s">
        <v>133</v>
      </c>
      <c r="H133" s="387" t="s">
        <v>134</v>
      </c>
      <c r="I133" s="458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560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3"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1">
    <dataValidation type="whole" operator="greaterThanOrEqual" allowBlank="1" showInputMessage="1" showErrorMessage="1" error="Valor no Permitido" sqref="A10:AO134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8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0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",[5]NOMBRE!B6," - ","( ",[5]NOMBRE!C6,[5]NOMBRE!D6," )")</f>
        <v>MES: ABRIL - ( 04 )</v>
      </c>
    </row>
    <row r="5" spans="1:90" ht="16.149999999999999" customHeight="1" x14ac:dyDescent="0.2">
      <c r="A5" s="1" t="str">
        <f>CONCATENATE("AÑO: ",[5]NOMBRE!B7)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469" t="s">
        <v>28</v>
      </c>
      <c r="F12" s="353" t="s">
        <v>27</v>
      </c>
      <c r="G12" s="469" t="s">
        <v>28</v>
      </c>
      <c r="H12" s="353" t="s">
        <v>27</v>
      </c>
      <c r="I12" s="469" t="s">
        <v>28</v>
      </c>
      <c r="J12" s="353" t="s">
        <v>27</v>
      </c>
      <c r="K12" s="469" t="s">
        <v>28</v>
      </c>
      <c r="L12" s="353" t="s">
        <v>27</v>
      </c>
      <c r="M12" s="469" t="s">
        <v>28</v>
      </c>
      <c r="N12" s="353" t="s">
        <v>27</v>
      </c>
      <c r="O12" s="469" t="s">
        <v>28</v>
      </c>
      <c r="P12" s="353" t="s">
        <v>27</v>
      </c>
      <c r="Q12" s="469" t="s">
        <v>28</v>
      </c>
      <c r="R12" s="353" t="s">
        <v>27</v>
      </c>
      <c r="S12" s="469" t="s">
        <v>28</v>
      </c>
      <c r="T12" s="353" t="s">
        <v>27</v>
      </c>
      <c r="U12" s="469" t="s">
        <v>28</v>
      </c>
      <c r="V12" s="353" t="s">
        <v>27</v>
      </c>
      <c r="W12" s="469" t="s">
        <v>28</v>
      </c>
      <c r="X12" s="353" t="s">
        <v>27</v>
      </c>
      <c r="Y12" s="469" t="s">
        <v>28</v>
      </c>
      <c r="Z12" s="353" t="s">
        <v>27</v>
      </c>
      <c r="AA12" s="469" t="s">
        <v>28</v>
      </c>
      <c r="AB12" s="353" t="s">
        <v>27</v>
      </c>
      <c r="AC12" s="469" t="s">
        <v>28</v>
      </c>
      <c r="AD12" s="353" t="s">
        <v>27</v>
      </c>
      <c r="AE12" s="469" t="s">
        <v>28</v>
      </c>
      <c r="AF12" s="353" t="s">
        <v>27</v>
      </c>
      <c r="AG12" s="469" t="s">
        <v>28</v>
      </c>
      <c r="AH12" s="353" t="s">
        <v>27</v>
      </c>
      <c r="AI12" s="469" t="s">
        <v>28</v>
      </c>
      <c r="AJ12" s="353" t="s">
        <v>27</v>
      </c>
      <c r="AK12" s="469" t="s">
        <v>28</v>
      </c>
      <c r="AL12" s="353" t="s">
        <v>27</v>
      </c>
      <c r="AM12" s="469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/>
      <c r="AO13" s="346"/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21</v>
      </c>
      <c r="D14" s="38">
        <f t="shared" si="1"/>
        <v>5</v>
      </c>
      <c r="E14" s="39">
        <f t="shared" si="2"/>
        <v>16</v>
      </c>
      <c r="F14" s="40">
        <v>0</v>
      </c>
      <c r="G14" s="41">
        <v>0</v>
      </c>
      <c r="H14" s="40">
        <v>1</v>
      </c>
      <c r="I14" s="41">
        <v>0</v>
      </c>
      <c r="J14" s="40">
        <v>0</v>
      </c>
      <c r="K14" s="42">
        <v>0</v>
      </c>
      <c r="L14" s="40">
        <v>1</v>
      </c>
      <c r="M14" s="42">
        <v>5</v>
      </c>
      <c r="N14" s="40">
        <v>1</v>
      </c>
      <c r="O14" s="42">
        <v>0</v>
      </c>
      <c r="P14" s="40">
        <v>0</v>
      </c>
      <c r="Q14" s="42">
        <v>0</v>
      </c>
      <c r="R14" s="40">
        <v>1</v>
      </c>
      <c r="S14" s="42">
        <v>4</v>
      </c>
      <c r="T14" s="40">
        <v>0</v>
      </c>
      <c r="U14" s="42">
        <v>0</v>
      </c>
      <c r="V14" s="40">
        <v>0</v>
      </c>
      <c r="W14" s="42">
        <v>1</v>
      </c>
      <c r="X14" s="40">
        <v>1</v>
      </c>
      <c r="Y14" s="42">
        <v>2</v>
      </c>
      <c r="Z14" s="40">
        <v>0</v>
      </c>
      <c r="AA14" s="42">
        <v>0</v>
      </c>
      <c r="AB14" s="40">
        <v>0</v>
      </c>
      <c r="AC14" s="42">
        <v>0</v>
      </c>
      <c r="AD14" s="40">
        <v>0</v>
      </c>
      <c r="AE14" s="42">
        <v>2</v>
      </c>
      <c r="AF14" s="40">
        <v>0</v>
      </c>
      <c r="AG14" s="42">
        <v>1</v>
      </c>
      <c r="AH14" s="40">
        <v>0</v>
      </c>
      <c r="AI14" s="42">
        <v>1</v>
      </c>
      <c r="AJ14" s="40">
        <v>0</v>
      </c>
      <c r="AK14" s="42">
        <v>0</v>
      </c>
      <c r="AL14" s="43">
        <v>0</v>
      </c>
      <c r="AM14" s="42">
        <v>0</v>
      </c>
      <c r="AN14" s="41">
        <v>21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127</v>
      </c>
      <c r="D15" s="38">
        <f t="shared" si="1"/>
        <v>55</v>
      </c>
      <c r="E15" s="39">
        <f t="shared" si="2"/>
        <v>72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0</v>
      </c>
      <c r="N15" s="40">
        <v>1</v>
      </c>
      <c r="O15" s="42">
        <v>0</v>
      </c>
      <c r="P15" s="40">
        <v>7</v>
      </c>
      <c r="Q15" s="42">
        <v>5</v>
      </c>
      <c r="R15" s="40">
        <v>6</v>
      </c>
      <c r="S15" s="42">
        <v>2</v>
      </c>
      <c r="T15" s="40">
        <v>6</v>
      </c>
      <c r="U15" s="42">
        <v>2</v>
      </c>
      <c r="V15" s="40">
        <v>2</v>
      </c>
      <c r="W15" s="42">
        <v>6</v>
      </c>
      <c r="X15" s="40">
        <v>6</v>
      </c>
      <c r="Y15" s="42">
        <v>16</v>
      </c>
      <c r="Z15" s="40">
        <v>7</v>
      </c>
      <c r="AA15" s="42">
        <v>13</v>
      </c>
      <c r="AB15" s="40">
        <v>11</v>
      </c>
      <c r="AC15" s="42">
        <v>12</v>
      </c>
      <c r="AD15" s="40">
        <v>5</v>
      </c>
      <c r="AE15" s="42">
        <v>9</v>
      </c>
      <c r="AF15" s="40">
        <v>3</v>
      </c>
      <c r="AG15" s="42">
        <v>6</v>
      </c>
      <c r="AH15" s="40">
        <v>1</v>
      </c>
      <c r="AI15" s="42">
        <v>1</v>
      </c>
      <c r="AJ15" s="40">
        <v>0</v>
      </c>
      <c r="AK15" s="42">
        <v>0</v>
      </c>
      <c r="AL15" s="43">
        <v>0</v>
      </c>
      <c r="AM15" s="42">
        <v>0</v>
      </c>
      <c r="AN15" s="41">
        <v>127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/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102</v>
      </c>
      <c r="D17" s="38">
        <f t="shared" si="1"/>
        <v>50</v>
      </c>
      <c r="E17" s="39">
        <f t="shared" si="2"/>
        <v>52</v>
      </c>
      <c r="F17" s="40">
        <v>0</v>
      </c>
      <c r="G17" s="41">
        <v>0</v>
      </c>
      <c r="H17" s="40">
        <v>2</v>
      </c>
      <c r="I17" s="41">
        <v>0</v>
      </c>
      <c r="J17" s="40">
        <v>10</v>
      </c>
      <c r="K17" s="42">
        <v>1</v>
      </c>
      <c r="L17" s="40">
        <v>4</v>
      </c>
      <c r="M17" s="42">
        <v>6</v>
      </c>
      <c r="N17" s="40">
        <v>3</v>
      </c>
      <c r="O17" s="42">
        <v>0</v>
      </c>
      <c r="P17" s="40">
        <v>0</v>
      </c>
      <c r="Q17" s="42">
        <v>3</v>
      </c>
      <c r="R17" s="40">
        <v>1</v>
      </c>
      <c r="S17" s="42">
        <v>8</v>
      </c>
      <c r="T17" s="40">
        <v>3</v>
      </c>
      <c r="U17" s="42">
        <v>2</v>
      </c>
      <c r="V17" s="40">
        <v>0</v>
      </c>
      <c r="W17" s="42">
        <v>2</v>
      </c>
      <c r="X17" s="40">
        <v>6</v>
      </c>
      <c r="Y17" s="42">
        <v>7</v>
      </c>
      <c r="Z17" s="40">
        <v>5</v>
      </c>
      <c r="AA17" s="42">
        <v>6</v>
      </c>
      <c r="AB17" s="40">
        <v>5</v>
      </c>
      <c r="AC17" s="42">
        <v>4</v>
      </c>
      <c r="AD17" s="40">
        <v>6</v>
      </c>
      <c r="AE17" s="42">
        <v>6</v>
      </c>
      <c r="AF17" s="40">
        <v>1</v>
      </c>
      <c r="AG17" s="42">
        <v>6</v>
      </c>
      <c r="AH17" s="40">
        <v>4</v>
      </c>
      <c r="AI17" s="42">
        <v>1</v>
      </c>
      <c r="AJ17" s="40">
        <v>0</v>
      </c>
      <c r="AK17" s="42">
        <v>0</v>
      </c>
      <c r="AL17" s="43">
        <v>0</v>
      </c>
      <c r="AM17" s="42">
        <v>0</v>
      </c>
      <c r="AN17" s="41">
        <v>102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>
        <v>0</v>
      </c>
      <c r="G18" s="41">
        <v>0</v>
      </c>
      <c r="H18" s="40">
        <v>0</v>
      </c>
      <c r="I18" s="41">
        <v>0</v>
      </c>
      <c r="J18" s="40">
        <v>0</v>
      </c>
      <c r="K18" s="42">
        <v>0</v>
      </c>
      <c r="L18" s="40">
        <v>0</v>
      </c>
      <c r="M18" s="42">
        <v>0</v>
      </c>
      <c r="N18" s="40">
        <v>0</v>
      </c>
      <c r="O18" s="42">
        <v>0</v>
      </c>
      <c r="P18" s="40">
        <v>0</v>
      </c>
      <c r="Q18" s="42">
        <v>0</v>
      </c>
      <c r="R18" s="40">
        <v>0</v>
      </c>
      <c r="S18" s="42">
        <v>0</v>
      </c>
      <c r="T18" s="40">
        <v>0</v>
      </c>
      <c r="U18" s="42">
        <v>0</v>
      </c>
      <c r="V18" s="40">
        <v>0</v>
      </c>
      <c r="W18" s="42">
        <v>0</v>
      </c>
      <c r="X18" s="40">
        <v>0</v>
      </c>
      <c r="Y18" s="42">
        <v>0</v>
      </c>
      <c r="Z18" s="40">
        <v>0</v>
      </c>
      <c r="AA18" s="42">
        <v>0</v>
      </c>
      <c r="AB18" s="40">
        <v>0</v>
      </c>
      <c r="AC18" s="42">
        <v>0</v>
      </c>
      <c r="AD18" s="40">
        <v>0</v>
      </c>
      <c r="AE18" s="42">
        <v>0</v>
      </c>
      <c r="AF18" s="40">
        <v>0</v>
      </c>
      <c r="AG18" s="42">
        <v>0</v>
      </c>
      <c r="AH18" s="40">
        <v>0</v>
      </c>
      <c r="AI18" s="42">
        <v>0</v>
      </c>
      <c r="AJ18" s="40">
        <v>0</v>
      </c>
      <c r="AK18" s="42">
        <v>0</v>
      </c>
      <c r="AL18" s="43">
        <v>0</v>
      </c>
      <c r="AM18" s="42">
        <v>0</v>
      </c>
      <c r="AN18" s="41"/>
      <c r="AO18" s="41"/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24</v>
      </c>
      <c r="D19" s="45">
        <f t="shared" si="1"/>
        <v>16</v>
      </c>
      <c r="E19" s="46">
        <f t="shared" si="2"/>
        <v>8</v>
      </c>
      <c r="F19" s="47">
        <v>0</v>
      </c>
      <c r="G19" s="48">
        <v>0</v>
      </c>
      <c r="H19" s="47">
        <v>1</v>
      </c>
      <c r="I19" s="48">
        <v>0</v>
      </c>
      <c r="J19" s="47">
        <v>5</v>
      </c>
      <c r="K19" s="49">
        <v>1</v>
      </c>
      <c r="L19" s="47">
        <v>5</v>
      </c>
      <c r="M19" s="49">
        <v>2</v>
      </c>
      <c r="N19" s="47">
        <v>3</v>
      </c>
      <c r="O19" s="49">
        <v>0</v>
      </c>
      <c r="P19" s="47">
        <v>0</v>
      </c>
      <c r="Q19" s="49">
        <v>0</v>
      </c>
      <c r="R19" s="47">
        <v>0</v>
      </c>
      <c r="S19" s="49">
        <v>0</v>
      </c>
      <c r="T19" s="47">
        <v>0</v>
      </c>
      <c r="U19" s="49">
        <v>0</v>
      </c>
      <c r="V19" s="47">
        <v>0</v>
      </c>
      <c r="W19" s="49">
        <v>0</v>
      </c>
      <c r="X19" s="47">
        <v>0</v>
      </c>
      <c r="Y19" s="49">
        <v>5</v>
      </c>
      <c r="Z19" s="47">
        <v>2</v>
      </c>
      <c r="AA19" s="49">
        <v>0</v>
      </c>
      <c r="AB19" s="47">
        <v>0</v>
      </c>
      <c r="AC19" s="49">
        <v>0</v>
      </c>
      <c r="AD19" s="47">
        <v>0</v>
      </c>
      <c r="AE19" s="49">
        <v>0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24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274</v>
      </c>
      <c r="D23" s="397">
        <f>SUM(F23+H23+J23+L23+N23+P23+R23+T23+V23+X23+Z23+AB23+AD23+AF23+AH23+AJ23+AL23)</f>
        <v>126</v>
      </c>
      <c r="E23" s="398">
        <f>SUM(G23+I23+K23+M23+O23+Q23+S23+U23+W23+Y23+AA23+AC23+AE23+AG23+AI23+AK23+AM23)</f>
        <v>148</v>
      </c>
      <c r="F23" s="399">
        <f>SUM(F13:F22)</f>
        <v>0</v>
      </c>
      <c r="G23" s="400">
        <f t="shared" ref="G23:AO23" si="10">SUM(G13:G22)</f>
        <v>0</v>
      </c>
      <c r="H23" s="399">
        <f t="shared" si="10"/>
        <v>4</v>
      </c>
      <c r="I23" s="400">
        <f t="shared" si="10"/>
        <v>0</v>
      </c>
      <c r="J23" s="399">
        <f t="shared" si="10"/>
        <v>15</v>
      </c>
      <c r="K23" s="401">
        <f t="shared" si="10"/>
        <v>2</v>
      </c>
      <c r="L23" s="399">
        <f t="shared" si="10"/>
        <v>10</v>
      </c>
      <c r="M23" s="401">
        <f t="shared" si="10"/>
        <v>13</v>
      </c>
      <c r="N23" s="399">
        <f t="shared" si="10"/>
        <v>8</v>
      </c>
      <c r="O23" s="401">
        <f t="shared" si="10"/>
        <v>0</v>
      </c>
      <c r="P23" s="399">
        <f t="shared" si="10"/>
        <v>7</v>
      </c>
      <c r="Q23" s="401">
        <f t="shared" si="10"/>
        <v>8</v>
      </c>
      <c r="R23" s="399">
        <f t="shared" si="10"/>
        <v>8</v>
      </c>
      <c r="S23" s="401">
        <f t="shared" si="10"/>
        <v>14</v>
      </c>
      <c r="T23" s="399">
        <f t="shared" si="10"/>
        <v>9</v>
      </c>
      <c r="U23" s="401">
        <f t="shared" si="10"/>
        <v>4</v>
      </c>
      <c r="V23" s="399">
        <f t="shared" si="10"/>
        <v>2</v>
      </c>
      <c r="W23" s="401">
        <f t="shared" si="10"/>
        <v>9</v>
      </c>
      <c r="X23" s="399">
        <f t="shared" si="10"/>
        <v>13</v>
      </c>
      <c r="Y23" s="401">
        <f t="shared" si="10"/>
        <v>30</v>
      </c>
      <c r="Z23" s="399">
        <f t="shared" si="10"/>
        <v>14</v>
      </c>
      <c r="AA23" s="401">
        <f t="shared" si="10"/>
        <v>19</v>
      </c>
      <c r="AB23" s="399">
        <f t="shared" si="10"/>
        <v>16</v>
      </c>
      <c r="AC23" s="401">
        <f t="shared" si="10"/>
        <v>16</v>
      </c>
      <c r="AD23" s="399">
        <f t="shared" si="10"/>
        <v>11</v>
      </c>
      <c r="AE23" s="401">
        <f t="shared" si="10"/>
        <v>17</v>
      </c>
      <c r="AF23" s="399">
        <f t="shared" si="10"/>
        <v>4</v>
      </c>
      <c r="AG23" s="401">
        <f t="shared" si="10"/>
        <v>13</v>
      </c>
      <c r="AH23" s="399">
        <f t="shared" si="10"/>
        <v>5</v>
      </c>
      <c r="AI23" s="401">
        <f t="shared" si="10"/>
        <v>3</v>
      </c>
      <c r="AJ23" s="399">
        <f t="shared" si="10"/>
        <v>0</v>
      </c>
      <c r="AK23" s="401">
        <f t="shared" si="10"/>
        <v>0</v>
      </c>
      <c r="AL23" s="402">
        <f t="shared" si="10"/>
        <v>0</v>
      </c>
      <c r="AM23" s="401">
        <f t="shared" si="10"/>
        <v>0</v>
      </c>
      <c r="AN23" s="400">
        <f t="shared" si="10"/>
        <v>274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275</v>
      </c>
      <c r="D24" s="404">
        <f>SUM(F24+H24+J24+L24+N24+P24+R24+T24+V24+X24+Z24+AB24+AD24+AF24+AH24+AJ24+AL24)</f>
        <v>103</v>
      </c>
      <c r="E24" s="398">
        <f>SUM(G24+I24+K24+M24+O24+Q24+S24+U24+W24+Y24+AA24+AC24+AE24+AG24+AI24+AK24+AM24)</f>
        <v>172</v>
      </c>
      <c r="F24" s="405">
        <v>0</v>
      </c>
      <c r="G24" s="406">
        <v>0</v>
      </c>
      <c r="H24" s="405">
        <v>0</v>
      </c>
      <c r="I24" s="406">
        <v>0</v>
      </c>
      <c r="J24" s="405">
        <v>0</v>
      </c>
      <c r="K24" s="407">
        <v>35</v>
      </c>
      <c r="L24" s="405">
        <v>26</v>
      </c>
      <c r="M24" s="407">
        <v>101</v>
      </c>
      <c r="N24" s="405">
        <v>42</v>
      </c>
      <c r="O24" s="407">
        <v>1</v>
      </c>
      <c r="P24" s="405">
        <v>6</v>
      </c>
      <c r="Q24" s="407">
        <v>2</v>
      </c>
      <c r="R24" s="405">
        <v>4</v>
      </c>
      <c r="S24" s="407">
        <v>4</v>
      </c>
      <c r="T24" s="405">
        <v>3</v>
      </c>
      <c r="U24" s="407">
        <v>2</v>
      </c>
      <c r="V24" s="405">
        <v>3</v>
      </c>
      <c r="W24" s="407">
        <v>2</v>
      </c>
      <c r="X24" s="405">
        <v>3</v>
      </c>
      <c r="Y24" s="407">
        <v>4</v>
      </c>
      <c r="Z24" s="405">
        <v>7</v>
      </c>
      <c r="AA24" s="407">
        <v>7</v>
      </c>
      <c r="AB24" s="405">
        <v>6</v>
      </c>
      <c r="AC24" s="407">
        <v>5</v>
      </c>
      <c r="AD24" s="405">
        <v>1</v>
      </c>
      <c r="AE24" s="407">
        <v>4</v>
      </c>
      <c r="AF24" s="405">
        <v>0</v>
      </c>
      <c r="AG24" s="407">
        <v>5</v>
      </c>
      <c r="AH24" s="405">
        <v>1</v>
      </c>
      <c r="AI24" s="407">
        <v>0</v>
      </c>
      <c r="AJ24" s="405">
        <v>1</v>
      </c>
      <c r="AK24" s="407">
        <v>0</v>
      </c>
      <c r="AL24" s="408">
        <v>0</v>
      </c>
      <c r="AM24" s="407">
        <v>0</v>
      </c>
      <c r="AN24" s="406">
        <v>275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480" t="s">
        <v>42</v>
      </c>
      <c r="B25" s="423" t="s">
        <v>31</v>
      </c>
      <c r="C25" s="409">
        <f t="shared" si="0"/>
        <v>16</v>
      </c>
      <c r="D25" s="410">
        <f t="shared" si="1"/>
        <v>8</v>
      </c>
      <c r="E25" s="447">
        <f>SUM(G25+I25+K25+M25+O25+Q25+S25+U25+W25+Y25+AA25+AC25+AE25+AG25+AI25+AK25+AM25)</f>
        <v>8</v>
      </c>
      <c r="F25" s="411">
        <v>1</v>
      </c>
      <c r="G25" s="448">
        <v>0</v>
      </c>
      <c r="H25" s="411">
        <v>3</v>
      </c>
      <c r="I25" s="448">
        <v>1</v>
      </c>
      <c r="J25" s="411">
        <v>1</v>
      </c>
      <c r="K25" s="412">
        <v>1</v>
      </c>
      <c r="L25" s="411">
        <v>2</v>
      </c>
      <c r="M25" s="412">
        <v>0</v>
      </c>
      <c r="N25" s="411">
        <v>1</v>
      </c>
      <c r="O25" s="412">
        <v>0</v>
      </c>
      <c r="P25" s="411">
        <v>0</v>
      </c>
      <c r="Q25" s="412">
        <v>2</v>
      </c>
      <c r="R25" s="411">
        <v>0</v>
      </c>
      <c r="S25" s="412">
        <v>0</v>
      </c>
      <c r="T25" s="411">
        <v>0</v>
      </c>
      <c r="U25" s="412">
        <v>0</v>
      </c>
      <c r="V25" s="411">
        <v>0</v>
      </c>
      <c r="W25" s="412">
        <v>1</v>
      </c>
      <c r="X25" s="411">
        <v>0</v>
      </c>
      <c r="Y25" s="412">
        <v>1</v>
      </c>
      <c r="Z25" s="411">
        <v>0</v>
      </c>
      <c r="AA25" s="412">
        <v>2</v>
      </c>
      <c r="AB25" s="411">
        <v>0</v>
      </c>
      <c r="AC25" s="412">
        <v>0</v>
      </c>
      <c r="AD25" s="411">
        <v>0</v>
      </c>
      <c r="AE25" s="412">
        <v>0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16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151</v>
      </c>
      <c r="D26" s="25">
        <f t="shared" si="1"/>
        <v>44</v>
      </c>
      <c r="E26" s="355">
        <f t="shared" si="2"/>
        <v>107</v>
      </c>
      <c r="F26" s="27">
        <v>0</v>
      </c>
      <c r="G26" s="346">
        <v>0</v>
      </c>
      <c r="H26" s="27">
        <v>6</v>
      </c>
      <c r="I26" s="346">
        <v>1</v>
      </c>
      <c r="J26" s="27">
        <v>7</v>
      </c>
      <c r="K26" s="29">
        <v>7</v>
      </c>
      <c r="L26" s="27">
        <v>5</v>
      </c>
      <c r="M26" s="29">
        <v>17</v>
      </c>
      <c r="N26" s="27">
        <v>4</v>
      </c>
      <c r="O26" s="29">
        <v>1</v>
      </c>
      <c r="P26" s="27">
        <v>3</v>
      </c>
      <c r="Q26" s="29">
        <v>6</v>
      </c>
      <c r="R26" s="27">
        <v>4</v>
      </c>
      <c r="S26" s="29">
        <v>5</v>
      </c>
      <c r="T26" s="27">
        <v>6</v>
      </c>
      <c r="U26" s="29">
        <v>8</v>
      </c>
      <c r="V26" s="27">
        <v>0</v>
      </c>
      <c r="W26" s="29">
        <v>20</v>
      </c>
      <c r="X26" s="27">
        <v>1</v>
      </c>
      <c r="Y26" s="29">
        <v>15</v>
      </c>
      <c r="Z26" s="27">
        <v>1</v>
      </c>
      <c r="AA26" s="29">
        <v>10</v>
      </c>
      <c r="AB26" s="27">
        <v>4</v>
      </c>
      <c r="AC26" s="29">
        <v>6</v>
      </c>
      <c r="AD26" s="27">
        <v>1</v>
      </c>
      <c r="AE26" s="29">
        <v>5</v>
      </c>
      <c r="AF26" s="27">
        <v>0</v>
      </c>
      <c r="AG26" s="29">
        <v>4</v>
      </c>
      <c r="AH26" s="27">
        <v>2</v>
      </c>
      <c r="AI26" s="29">
        <v>2</v>
      </c>
      <c r="AJ26" s="27">
        <v>0</v>
      </c>
      <c r="AK26" s="29">
        <v>0</v>
      </c>
      <c r="AL26" s="394">
        <v>0</v>
      </c>
      <c r="AM26" s="29">
        <v>0</v>
      </c>
      <c r="AN26" s="346">
        <v>151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/>
      <c r="G27" s="76"/>
      <c r="H27" s="75"/>
      <c r="I27" s="77"/>
      <c r="J27" s="75"/>
      <c r="K27" s="77"/>
      <c r="L27" s="75"/>
      <c r="M27" s="77"/>
      <c r="N27" s="75"/>
      <c r="O27" s="78"/>
      <c r="P27" s="75"/>
      <c r="Q27" s="76"/>
      <c r="R27" s="79"/>
      <c r="S27" s="77"/>
      <c r="T27" s="75"/>
      <c r="U27" s="77"/>
      <c r="V27" s="75"/>
      <c r="W27" s="77"/>
      <c r="X27" s="75"/>
      <c r="Y27" s="76"/>
      <c r="Z27" s="75"/>
      <c r="AA27" s="76"/>
      <c r="AB27" s="75"/>
      <c r="AC27" s="77"/>
      <c r="AD27" s="75"/>
      <c r="AE27" s="76"/>
      <c r="AF27" s="75"/>
      <c r="AG27" s="76"/>
      <c r="AH27" s="75"/>
      <c r="AI27" s="77"/>
      <c r="AJ27" s="75"/>
      <c r="AK27" s="77"/>
      <c r="AL27" s="80"/>
      <c r="AM27" s="77"/>
      <c r="AN27" s="78"/>
      <c r="AO27" s="78"/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477" t="s">
        <v>28</v>
      </c>
      <c r="F30" s="353" t="s">
        <v>27</v>
      </c>
      <c r="G30" s="477" t="s">
        <v>28</v>
      </c>
      <c r="H30" s="353" t="s">
        <v>27</v>
      </c>
      <c r="I30" s="477" t="s">
        <v>28</v>
      </c>
      <c r="J30" s="353" t="s">
        <v>27</v>
      </c>
      <c r="K30" s="477" t="s">
        <v>28</v>
      </c>
      <c r="L30" s="353" t="s">
        <v>27</v>
      </c>
      <c r="M30" s="477" t="s">
        <v>28</v>
      </c>
      <c r="N30" s="353" t="s">
        <v>27</v>
      </c>
      <c r="O30" s="477" t="s">
        <v>28</v>
      </c>
      <c r="P30" s="353" t="s">
        <v>27</v>
      </c>
      <c r="Q30" s="477" t="s">
        <v>28</v>
      </c>
      <c r="R30" s="353" t="s">
        <v>27</v>
      </c>
      <c r="S30" s="476" t="s">
        <v>28</v>
      </c>
      <c r="T30" s="353" t="s">
        <v>27</v>
      </c>
      <c r="U30" s="477" t="s">
        <v>28</v>
      </c>
      <c r="V30" s="353" t="s">
        <v>27</v>
      </c>
      <c r="W30" s="477" t="s">
        <v>28</v>
      </c>
      <c r="X30" s="353" t="s">
        <v>27</v>
      </c>
      <c r="Y30" s="477" t="s">
        <v>28</v>
      </c>
      <c r="Z30" s="353" t="s">
        <v>27</v>
      </c>
      <c r="AA30" s="477" t="s">
        <v>28</v>
      </c>
      <c r="AB30" s="353" t="s">
        <v>27</v>
      </c>
      <c r="AC30" s="477" t="s">
        <v>28</v>
      </c>
      <c r="AD30" s="353" t="s">
        <v>27</v>
      </c>
      <c r="AE30" s="477" t="s">
        <v>28</v>
      </c>
      <c r="AF30" s="353" t="s">
        <v>27</v>
      </c>
      <c r="AG30" s="477" t="s">
        <v>28</v>
      </c>
      <c r="AH30" s="353" t="s">
        <v>27</v>
      </c>
      <c r="AI30" s="477" t="s">
        <v>28</v>
      </c>
      <c r="AJ30" s="353" t="s">
        <v>27</v>
      </c>
      <c r="AK30" s="477" t="s">
        <v>28</v>
      </c>
      <c r="AL30" s="353" t="s">
        <v>27</v>
      </c>
      <c r="AM30" s="477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0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11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46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472" t="s">
        <v>28</v>
      </c>
      <c r="F43" s="353" t="s">
        <v>27</v>
      </c>
      <c r="G43" s="477" t="s">
        <v>28</v>
      </c>
      <c r="H43" s="353" t="s">
        <v>27</v>
      </c>
      <c r="I43" s="477" t="s">
        <v>28</v>
      </c>
      <c r="J43" s="353" t="s">
        <v>27</v>
      </c>
      <c r="K43" s="477" t="s">
        <v>28</v>
      </c>
      <c r="L43" s="353" t="s">
        <v>27</v>
      </c>
      <c r="M43" s="477" t="s">
        <v>28</v>
      </c>
      <c r="N43" s="353" t="s">
        <v>27</v>
      </c>
      <c r="O43" s="477" t="s">
        <v>28</v>
      </c>
      <c r="P43" s="353" t="s">
        <v>27</v>
      </c>
      <c r="Q43" s="477" t="s">
        <v>28</v>
      </c>
      <c r="R43" s="353" t="s">
        <v>27</v>
      </c>
      <c r="S43" s="477" t="s">
        <v>28</v>
      </c>
      <c r="T43" s="353" t="s">
        <v>27</v>
      </c>
      <c r="U43" s="477" t="s">
        <v>28</v>
      </c>
      <c r="V43" s="353" t="s">
        <v>27</v>
      </c>
      <c r="W43" s="477" t="s">
        <v>28</v>
      </c>
      <c r="X43" s="353" t="s">
        <v>27</v>
      </c>
      <c r="Y43" s="477" t="s">
        <v>28</v>
      </c>
      <c r="Z43" s="353" t="s">
        <v>27</v>
      </c>
      <c r="AA43" s="477" t="s">
        <v>28</v>
      </c>
      <c r="AB43" s="353" t="s">
        <v>27</v>
      </c>
      <c r="AC43" s="477" t="s">
        <v>28</v>
      </c>
      <c r="AD43" s="353" t="s">
        <v>27</v>
      </c>
      <c r="AE43" s="477" t="s">
        <v>28</v>
      </c>
      <c r="AF43" s="353" t="s">
        <v>27</v>
      </c>
      <c r="AG43" s="477" t="s">
        <v>28</v>
      </c>
      <c r="AH43" s="353" t="s">
        <v>27</v>
      </c>
      <c r="AI43" s="477" t="s">
        <v>28</v>
      </c>
      <c r="AJ43" s="353" t="s">
        <v>27</v>
      </c>
      <c r="AK43" s="477" t="s">
        <v>28</v>
      </c>
      <c r="AL43" s="428" t="s">
        <v>27</v>
      </c>
      <c r="AM43" s="477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482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481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475" t="s">
        <v>28</v>
      </c>
      <c r="H49" s="391" t="s">
        <v>27</v>
      </c>
      <c r="I49" s="475" t="s">
        <v>28</v>
      </c>
      <c r="J49" s="391" t="s">
        <v>27</v>
      </c>
      <c r="K49" s="475" t="s">
        <v>28</v>
      </c>
      <c r="L49" s="391" t="s">
        <v>27</v>
      </c>
      <c r="M49" s="475" t="s">
        <v>28</v>
      </c>
      <c r="N49" s="391" t="s">
        <v>27</v>
      </c>
      <c r="O49" s="475" t="s">
        <v>28</v>
      </c>
      <c r="P49" s="391" t="s">
        <v>27</v>
      </c>
      <c r="Q49" s="475" t="s">
        <v>28</v>
      </c>
      <c r="R49" s="391" t="s">
        <v>27</v>
      </c>
      <c r="S49" s="475" t="s">
        <v>28</v>
      </c>
      <c r="T49" s="391" t="s">
        <v>27</v>
      </c>
      <c r="U49" s="475" t="s">
        <v>28</v>
      </c>
      <c r="V49" s="391" t="s">
        <v>27</v>
      </c>
      <c r="W49" s="475" t="s">
        <v>28</v>
      </c>
      <c r="X49" s="391" t="s">
        <v>27</v>
      </c>
      <c r="Y49" s="475" t="s">
        <v>28</v>
      </c>
      <c r="Z49" s="391" t="s">
        <v>27</v>
      </c>
      <c r="AA49" s="475" t="s">
        <v>28</v>
      </c>
      <c r="AB49" s="391" t="s">
        <v>27</v>
      </c>
      <c r="AC49" s="475" t="s">
        <v>28</v>
      </c>
      <c r="AD49" s="391" t="s">
        <v>27</v>
      </c>
      <c r="AE49" s="475" t="s">
        <v>28</v>
      </c>
      <c r="AF49" s="391" t="s">
        <v>27</v>
      </c>
      <c r="AG49" s="475" t="s">
        <v>28</v>
      </c>
      <c r="AH49" s="391" t="s">
        <v>27</v>
      </c>
      <c r="AI49" s="475" t="s">
        <v>28</v>
      </c>
      <c r="AJ49" s="391" t="s">
        <v>27</v>
      </c>
      <c r="AK49" s="475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473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473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473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473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474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474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473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473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474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473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474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473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473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473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473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474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80</v>
      </c>
      <c r="C83" s="207">
        <v>23</v>
      </c>
      <c r="D83" s="356">
        <v>23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479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9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473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473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473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473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478" t="s">
        <v>40</v>
      </c>
      <c r="B98" s="347">
        <f>SUM(B93:B97)</f>
        <v>9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468" t="s">
        <v>28</v>
      </c>
      <c r="E102" s="353" t="s">
        <v>27</v>
      </c>
      <c r="F102" s="477" t="s">
        <v>28</v>
      </c>
      <c r="G102" s="353" t="s">
        <v>27</v>
      </c>
      <c r="H102" s="477" t="s">
        <v>28</v>
      </c>
      <c r="I102" s="353" t="s">
        <v>27</v>
      </c>
      <c r="J102" s="477" t="s">
        <v>28</v>
      </c>
      <c r="K102" s="353" t="s">
        <v>27</v>
      </c>
      <c r="L102" s="477" t="s">
        <v>28</v>
      </c>
      <c r="M102" s="353" t="s">
        <v>27</v>
      </c>
      <c r="N102" s="477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471" t="s">
        <v>28</v>
      </c>
      <c r="E108" s="361" t="s">
        <v>27</v>
      </c>
      <c r="F108" s="483" t="s">
        <v>28</v>
      </c>
      <c r="G108" s="361" t="s">
        <v>27</v>
      </c>
      <c r="H108" s="483" t="s">
        <v>28</v>
      </c>
      <c r="I108" s="361" t="s">
        <v>27</v>
      </c>
      <c r="J108" s="483" t="s">
        <v>28</v>
      </c>
      <c r="K108" s="361" t="s">
        <v>27</v>
      </c>
      <c r="L108" s="483" t="s">
        <v>28</v>
      </c>
      <c r="M108" s="361" t="s">
        <v>27</v>
      </c>
      <c r="N108" s="483" t="s">
        <v>28</v>
      </c>
      <c r="O108" s="361" t="s">
        <v>27</v>
      </c>
      <c r="P108" s="470" t="s">
        <v>28</v>
      </c>
      <c r="Q108" s="361" t="s">
        <v>27</v>
      </c>
      <c r="R108" s="470" t="s">
        <v>28</v>
      </c>
      <c r="S108" s="361" t="s">
        <v>27</v>
      </c>
      <c r="T108" s="470" t="s">
        <v>28</v>
      </c>
      <c r="U108" s="361" t="s">
        <v>27</v>
      </c>
      <c r="V108" s="470" t="s">
        <v>28</v>
      </c>
      <c r="W108" s="361" t="s">
        <v>27</v>
      </c>
      <c r="X108" s="470" t="s">
        <v>28</v>
      </c>
      <c r="Y108" s="361" t="s">
        <v>27</v>
      </c>
      <c r="Z108" s="470" t="s">
        <v>28</v>
      </c>
      <c r="AA108" s="361" t="s">
        <v>27</v>
      </c>
      <c r="AB108" s="470" t="s">
        <v>28</v>
      </c>
      <c r="AC108" s="361" t="s">
        <v>27</v>
      </c>
      <c r="AD108" s="470" t="s">
        <v>28</v>
      </c>
      <c r="AE108" s="361" t="s">
        <v>27</v>
      </c>
      <c r="AF108" s="470" t="s">
        <v>28</v>
      </c>
      <c r="AG108" s="361" t="s">
        <v>27</v>
      </c>
      <c r="AH108" s="470" t="s">
        <v>28</v>
      </c>
      <c r="AI108" s="361" t="s">
        <v>27</v>
      </c>
      <c r="AJ108" s="470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471" t="s">
        <v>28</v>
      </c>
      <c r="E117" s="361" t="s">
        <v>27</v>
      </c>
      <c r="F117" s="483" t="s">
        <v>28</v>
      </c>
      <c r="G117" s="361" t="s">
        <v>27</v>
      </c>
      <c r="H117" s="483" t="s">
        <v>28</v>
      </c>
      <c r="I117" s="361" t="s">
        <v>27</v>
      </c>
      <c r="J117" s="483" t="s">
        <v>28</v>
      </c>
      <c r="K117" s="361" t="s">
        <v>27</v>
      </c>
      <c r="L117" s="483" t="s">
        <v>28</v>
      </c>
      <c r="M117" s="361" t="s">
        <v>27</v>
      </c>
      <c r="N117" s="483" t="s">
        <v>28</v>
      </c>
      <c r="O117" s="361" t="s">
        <v>27</v>
      </c>
      <c r="P117" s="470" t="s">
        <v>28</v>
      </c>
      <c r="Q117" s="361" t="s">
        <v>27</v>
      </c>
      <c r="R117" s="470" t="s">
        <v>28</v>
      </c>
      <c r="S117" s="361" t="s">
        <v>27</v>
      </c>
      <c r="T117" s="470" t="s">
        <v>28</v>
      </c>
      <c r="U117" s="361" t="s">
        <v>27</v>
      </c>
      <c r="V117" s="470" t="s">
        <v>28</v>
      </c>
      <c r="W117" s="361" t="s">
        <v>27</v>
      </c>
      <c r="X117" s="470" t="s">
        <v>28</v>
      </c>
      <c r="Y117" s="361" t="s">
        <v>27</v>
      </c>
      <c r="Z117" s="470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471" t="s">
        <v>28</v>
      </c>
      <c r="E127" s="361" t="s">
        <v>27</v>
      </c>
      <c r="F127" s="483" t="s">
        <v>28</v>
      </c>
      <c r="G127" s="361" t="s">
        <v>27</v>
      </c>
      <c r="H127" s="483" t="s">
        <v>28</v>
      </c>
      <c r="I127" s="361" t="s">
        <v>27</v>
      </c>
      <c r="J127" s="483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483" t="s">
        <v>132</v>
      </c>
      <c r="G133" s="386" t="s">
        <v>133</v>
      </c>
      <c r="H133" s="387" t="s">
        <v>134</v>
      </c>
      <c r="I133" s="483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633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F11:AG11"/>
    <mergeCell ref="AH11:AI11"/>
    <mergeCell ref="AJ11:AK11"/>
    <mergeCell ref="AM106:AM108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  <mergeCell ref="A26:A27"/>
    <mergeCell ref="A29:A30"/>
    <mergeCell ref="B29:B30"/>
    <mergeCell ref="C29:E29"/>
    <mergeCell ref="F29:G29"/>
    <mergeCell ref="H29:I29"/>
    <mergeCell ref="AH29:AI29"/>
    <mergeCell ref="AJ29:AK29"/>
    <mergeCell ref="A13:A23"/>
    <mergeCell ref="A24:B24"/>
    <mergeCell ref="AL29:AM29"/>
    <mergeCell ref="A34:A35"/>
  </mergeCells>
  <dataValidations count="1">
    <dataValidation type="whole" operator="greaterThanOrEqual" allowBlank="1" showInputMessage="1" showErrorMessage="1" error="Valor no Permitido" sqref="A10:AO134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82"/>
  <sheetViews>
    <sheetView workbookViewId="0">
      <selection activeCell="C10" sqref="C10:E11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0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",[6]NOMBRE!B6," - ","( ",[6]NOMBRE!C6,[6]NOMBRE!D6," )")</f>
        <v>MES: MAYO - ( 05 )</v>
      </c>
    </row>
    <row r="5" spans="1:90" ht="16.149999999999999" customHeight="1" x14ac:dyDescent="0.2">
      <c r="A5" s="1" t="str">
        <f>CONCATENATE("AÑO: ",[6]NOMBRE!B7)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91"/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489" t="s">
        <v>28</v>
      </c>
      <c r="F12" s="353" t="s">
        <v>27</v>
      </c>
      <c r="G12" s="489" t="s">
        <v>28</v>
      </c>
      <c r="H12" s="353" t="s">
        <v>27</v>
      </c>
      <c r="I12" s="489" t="s">
        <v>28</v>
      </c>
      <c r="J12" s="353" t="s">
        <v>27</v>
      </c>
      <c r="K12" s="489" t="s">
        <v>28</v>
      </c>
      <c r="L12" s="353" t="s">
        <v>27</v>
      </c>
      <c r="M12" s="489" t="s">
        <v>28</v>
      </c>
      <c r="N12" s="353" t="s">
        <v>27</v>
      </c>
      <c r="O12" s="489" t="s">
        <v>28</v>
      </c>
      <c r="P12" s="353" t="s">
        <v>27</v>
      </c>
      <c r="Q12" s="489" t="s">
        <v>28</v>
      </c>
      <c r="R12" s="353" t="s">
        <v>27</v>
      </c>
      <c r="S12" s="489" t="s">
        <v>28</v>
      </c>
      <c r="T12" s="353" t="s">
        <v>27</v>
      </c>
      <c r="U12" s="489" t="s">
        <v>28</v>
      </c>
      <c r="V12" s="353" t="s">
        <v>27</v>
      </c>
      <c r="W12" s="489" t="s">
        <v>28</v>
      </c>
      <c r="X12" s="353" t="s">
        <v>27</v>
      </c>
      <c r="Y12" s="489" t="s">
        <v>28</v>
      </c>
      <c r="Z12" s="353" t="s">
        <v>27</v>
      </c>
      <c r="AA12" s="489" t="s">
        <v>28</v>
      </c>
      <c r="AB12" s="353" t="s">
        <v>27</v>
      </c>
      <c r="AC12" s="489" t="s">
        <v>28</v>
      </c>
      <c r="AD12" s="353" t="s">
        <v>27</v>
      </c>
      <c r="AE12" s="489" t="s">
        <v>28</v>
      </c>
      <c r="AF12" s="353" t="s">
        <v>27</v>
      </c>
      <c r="AG12" s="489" t="s">
        <v>28</v>
      </c>
      <c r="AH12" s="353" t="s">
        <v>27</v>
      </c>
      <c r="AI12" s="489" t="s">
        <v>28</v>
      </c>
      <c r="AJ12" s="353" t="s">
        <v>27</v>
      </c>
      <c r="AK12" s="489" t="s">
        <v>28</v>
      </c>
      <c r="AL12" s="353" t="s">
        <v>27</v>
      </c>
      <c r="AM12" s="489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>
        <v>0</v>
      </c>
      <c r="AO13" s="346">
        <v>0</v>
      </c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27</v>
      </c>
      <c r="D14" s="38">
        <f t="shared" si="1"/>
        <v>12</v>
      </c>
      <c r="E14" s="39">
        <f t="shared" si="2"/>
        <v>15</v>
      </c>
      <c r="F14" s="40">
        <v>1</v>
      </c>
      <c r="G14" s="41">
        <v>1</v>
      </c>
      <c r="H14" s="40">
        <v>4</v>
      </c>
      <c r="I14" s="41">
        <v>1</v>
      </c>
      <c r="J14" s="40">
        <v>1</v>
      </c>
      <c r="K14" s="42">
        <v>1</v>
      </c>
      <c r="L14" s="40">
        <v>3</v>
      </c>
      <c r="M14" s="42">
        <v>5</v>
      </c>
      <c r="N14" s="40">
        <v>1</v>
      </c>
      <c r="O14" s="42">
        <v>0</v>
      </c>
      <c r="P14" s="40">
        <v>1</v>
      </c>
      <c r="Q14" s="42">
        <v>0</v>
      </c>
      <c r="R14" s="40">
        <v>0</v>
      </c>
      <c r="S14" s="42">
        <v>0</v>
      </c>
      <c r="T14" s="40">
        <v>1</v>
      </c>
      <c r="U14" s="42">
        <v>1</v>
      </c>
      <c r="V14" s="40">
        <v>0</v>
      </c>
      <c r="W14" s="42">
        <v>3</v>
      </c>
      <c r="X14" s="40">
        <v>0</v>
      </c>
      <c r="Y14" s="42">
        <v>1</v>
      </c>
      <c r="Z14" s="40">
        <v>0</v>
      </c>
      <c r="AA14" s="42">
        <v>1</v>
      </c>
      <c r="AB14" s="40">
        <v>0</v>
      </c>
      <c r="AC14" s="42">
        <v>1</v>
      </c>
      <c r="AD14" s="40">
        <v>0</v>
      </c>
      <c r="AE14" s="42">
        <v>0</v>
      </c>
      <c r="AF14" s="40">
        <v>0</v>
      </c>
      <c r="AG14" s="42">
        <v>0</v>
      </c>
      <c r="AH14" s="40">
        <v>0</v>
      </c>
      <c r="AI14" s="42">
        <v>0</v>
      </c>
      <c r="AJ14" s="40">
        <v>0</v>
      </c>
      <c r="AK14" s="42">
        <v>0</v>
      </c>
      <c r="AL14" s="43">
        <v>0</v>
      </c>
      <c r="AM14" s="42">
        <v>0</v>
      </c>
      <c r="AN14" s="41">
        <v>27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131</v>
      </c>
      <c r="D15" s="38">
        <f t="shared" si="1"/>
        <v>61</v>
      </c>
      <c r="E15" s="39">
        <f t="shared" si="2"/>
        <v>70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0</v>
      </c>
      <c r="N15" s="40">
        <v>1</v>
      </c>
      <c r="O15" s="42">
        <v>1</v>
      </c>
      <c r="P15" s="40">
        <v>4</v>
      </c>
      <c r="Q15" s="42">
        <v>4</v>
      </c>
      <c r="R15" s="40">
        <v>9</v>
      </c>
      <c r="S15" s="42">
        <v>1</v>
      </c>
      <c r="T15" s="40">
        <v>6</v>
      </c>
      <c r="U15" s="42">
        <v>2</v>
      </c>
      <c r="V15" s="40">
        <v>4</v>
      </c>
      <c r="W15" s="42">
        <v>4</v>
      </c>
      <c r="X15" s="40">
        <v>11</v>
      </c>
      <c r="Y15" s="42">
        <v>16</v>
      </c>
      <c r="Z15" s="40">
        <v>6</v>
      </c>
      <c r="AA15" s="42">
        <v>15</v>
      </c>
      <c r="AB15" s="40">
        <v>11</v>
      </c>
      <c r="AC15" s="42">
        <v>14</v>
      </c>
      <c r="AD15" s="40">
        <v>7</v>
      </c>
      <c r="AE15" s="42">
        <v>6</v>
      </c>
      <c r="AF15" s="40">
        <v>1</v>
      </c>
      <c r="AG15" s="42">
        <v>7</v>
      </c>
      <c r="AH15" s="40">
        <v>1</v>
      </c>
      <c r="AI15" s="42">
        <v>0</v>
      </c>
      <c r="AJ15" s="40">
        <v>0</v>
      </c>
      <c r="AK15" s="42">
        <v>0</v>
      </c>
      <c r="AL15" s="43">
        <v>0</v>
      </c>
      <c r="AM15" s="42">
        <v>0</v>
      </c>
      <c r="AN15" s="41">
        <v>131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/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99</v>
      </c>
      <c r="D17" s="38">
        <f t="shared" si="1"/>
        <v>50</v>
      </c>
      <c r="E17" s="39">
        <f t="shared" si="2"/>
        <v>49</v>
      </c>
      <c r="F17" s="40">
        <v>0</v>
      </c>
      <c r="G17" s="41">
        <v>0</v>
      </c>
      <c r="H17" s="40">
        <v>1</v>
      </c>
      <c r="I17" s="41">
        <v>0</v>
      </c>
      <c r="J17" s="40">
        <v>6</v>
      </c>
      <c r="K17" s="42">
        <v>3</v>
      </c>
      <c r="L17" s="40">
        <v>1</v>
      </c>
      <c r="M17" s="42">
        <v>2</v>
      </c>
      <c r="N17" s="40">
        <v>5</v>
      </c>
      <c r="O17" s="42">
        <v>0</v>
      </c>
      <c r="P17" s="40">
        <v>1</v>
      </c>
      <c r="Q17" s="42">
        <v>6</v>
      </c>
      <c r="R17" s="40">
        <v>5</v>
      </c>
      <c r="S17" s="42">
        <v>7</v>
      </c>
      <c r="T17" s="40">
        <v>7</v>
      </c>
      <c r="U17" s="42">
        <v>2</v>
      </c>
      <c r="V17" s="40">
        <v>3</v>
      </c>
      <c r="W17" s="42">
        <v>0</v>
      </c>
      <c r="X17" s="40">
        <v>3</v>
      </c>
      <c r="Y17" s="42">
        <v>6</v>
      </c>
      <c r="Z17" s="40">
        <v>2</v>
      </c>
      <c r="AA17" s="42">
        <v>2</v>
      </c>
      <c r="AB17" s="40">
        <v>2</v>
      </c>
      <c r="AC17" s="42">
        <v>11</v>
      </c>
      <c r="AD17" s="40">
        <v>7</v>
      </c>
      <c r="AE17" s="42">
        <v>8</v>
      </c>
      <c r="AF17" s="40">
        <v>2</v>
      </c>
      <c r="AG17" s="42">
        <v>1</v>
      </c>
      <c r="AH17" s="40">
        <v>5</v>
      </c>
      <c r="AI17" s="42">
        <v>1</v>
      </c>
      <c r="AJ17" s="40">
        <v>0</v>
      </c>
      <c r="AK17" s="42">
        <v>0</v>
      </c>
      <c r="AL17" s="43">
        <v>0</v>
      </c>
      <c r="AM17" s="42">
        <v>0</v>
      </c>
      <c r="AN17" s="41">
        <v>99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/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30</v>
      </c>
      <c r="D19" s="45">
        <f t="shared" si="1"/>
        <v>23</v>
      </c>
      <c r="E19" s="46">
        <f t="shared" si="2"/>
        <v>7</v>
      </c>
      <c r="F19" s="47">
        <v>4</v>
      </c>
      <c r="G19" s="48">
        <v>0</v>
      </c>
      <c r="H19" s="47">
        <v>2</v>
      </c>
      <c r="I19" s="48">
        <v>0</v>
      </c>
      <c r="J19" s="47">
        <v>7</v>
      </c>
      <c r="K19" s="49">
        <v>1</v>
      </c>
      <c r="L19" s="47">
        <v>3</v>
      </c>
      <c r="M19" s="49">
        <v>4</v>
      </c>
      <c r="N19" s="47">
        <v>3</v>
      </c>
      <c r="O19" s="49">
        <v>0</v>
      </c>
      <c r="P19" s="47">
        <v>2</v>
      </c>
      <c r="Q19" s="49">
        <v>0</v>
      </c>
      <c r="R19" s="47">
        <v>0</v>
      </c>
      <c r="S19" s="49">
        <v>0</v>
      </c>
      <c r="T19" s="47">
        <v>0</v>
      </c>
      <c r="U19" s="49">
        <v>0</v>
      </c>
      <c r="V19" s="47">
        <v>0</v>
      </c>
      <c r="W19" s="49">
        <v>0</v>
      </c>
      <c r="X19" s="47">
        <v>0</v>
      </c>
      <c r="Y19" s="49">
        <v>2</v>
      </c>
      <c r="Z19" s="47">
        <v>2</v>
      </c>
      <c r="AA19" s="49">
        <v>0</v>
      </c>
      <c r="AB19" s="47">
        <v>0</v>
      </c>
      <c r="AC19" s="49">
        <v>0</v>
      </c>
      <c r="AD19" s="47">
        <v>0</v>
      </c>
      <c r="AE19" s="49">
        <v>0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30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287</v>
      </c>
      <c r="D23" s="397">
        <f>SUM(F23+H23+J23+L23+N23+P23+R23+T23+V23+X23+Z23+AB23+AD23+AF23+AH23+AJ23+AL23)</f>
        <v>146</v>
      </c>
      <c r="E23" s="398">
        <f>SUM(G23+I23+K23+M23+O23+Q23+S23+U23+W23+Y23+AA23+AC23+AE23+AG23+AI23+AK23+AM23)</f>
        <v>141</v>
      </c>
      <c r="F23" s="399">
        <f>SUM(F13:F22)</f>
        <v>5</v>
      </c>
      <c r="G23" s="400">
        <f t="shared" ref="G23:AO23" si="10">SUM(G13:G22)</f>
        <v>1</v>
      </c>
      <c r="H23" s="399">
        <f t="shared" si="10"/>
        <v>7</v>
      </c>
      <c r="I23" s="400">
        <f t="shared" si="10"/>
        <v>1</v>
      </c>
      <c r="J23" s="399">
        <f t="shared" si="10"/>
        <v>14</v>
      </c>
      <c r="K23" s="401">
        <f t="shared" si="10"/>
        <v>5</v>
      </c>
      <c r="L23" s="399">
        <f t="shared" si="10"/>
        <v>7</v>
      </c>
      <c r="M23" s="401">
        <f t="shared" si="10"/>
        <v>11</v>
      </c>
      <c r="N23" s="399">
        <f t="shared" si="10"/>
        <v>10</v>
      </c>
      <c r="O23" s="401">
        <f t="shared" si="10"/>
        <v>1</v>
      </c>
      <c r="P23" s="399">
        <f t="shared" si="10"/>
        <v>8</v>
      </c>
      <c r="Q23" s="401">
        <f t="shared" si="10"/>
        <v>10</v>
      </c>
      <c r="R23" s="399">
        <f t="shared" si="10"/>
        <v>14</v>
      </c>
      <c r="S23" s="401">
        <f t="shared" si="10"/>
        <v>8</v>
      </c>
      <c r="T23" s="399">
        <f t="shared" si="10"/>
        <v>14</v>
      </c>
      <c r="U23" s="401">
        <f t="shared" si="10"/>
        <v>5</v>
      </c>
      <c r="V23" s="399">
        <f t="shared" si="10"/>
        <v>7</v>
      </c>
      <c r="W23" s="401">
        <f t="shared" si="10"/>
        <v>7</v>
      </c>
      <c r="X23" s="399">
        <f t="shared" si="10"/>
        <v>14</v>
      </c>
      <c r="Y23" s="401">
        <f t="shared" si="10"/>
        <v>25</v>
      </c>
      <c r="Z23" s="399">
        <f t="shared" si="10"/>
        <v>10</v>
      </c>
      <c r="AA23" s="401">
        <f t="shared" si="10"/>
        <v>18</v>
      </c>
      <c r="AB23" s="399">
        <f t="shared" si="10"/>
        <v>13</v>
      </c>
      <c r="AC23" s="401">
        <f t="shared" si="10"/>
        <v>26</v>
      </c>
      <c r="AD23" s="399">
        <f t="shared" si="10"/>
        <v>14</v>
      </c>
      <c r="AE23" s="401">
        <f t="shared" si="10"/>
        <v>14</v>
      </c>
      <c r="AF23" s="399">
        <f t="shared" si="10"/>
        <v>3</v>
      </c>
      <c r="AG23" s="401">
        <f t="shared" si="10"/>
        <v>8</v>
      </c>
      <c r="AH23" s="399">
        <f t="shared" si="10"/>
        <v>6</v>
      </c>
      <c r="AI23" s="401">
        <f t="shared" si="10"/>
        <v>1</v>
      </c>
      <c r="AJ23" s="399">
        <f t="shared" si="10"/>
        <v>0</v>
      </c>
      <c r="AK23" s="401">
        <f t="shared" si="10"/>
        <v>0</v>
      </c>
      <c r="AL23" s="402">
        <f t="shared" si="10"/>
        <v>0</v>
      </c>
      <c r="AM23" s="401">
        <f t="shared" si="10"/>
        <v>0</v>
      </c>
      <c r="AN23" s="400">
        <f t="shared" si="10"/>
        <v>287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191</v>
      </c>
      <c r="D24" s="404">
        <f>SUM(F24+H24+J24+L24+N24+P24+R24+T24+V24+X24+Z24+AB24+AD24+AF24+AH24+AJ24+AL24)</f>
        <v>68</v>
      </c>
      <c r="E24" s="398">
        <f>SUM(G24+I24+K24+M24+O24+Q24+S24+U24+W24+Y24+AA24+AC24+AE24+AG24+AI24+AK24+AM24)</f>
        <v>123</v>
      </c>
      <c r="F24" s="405">
        <v>0</v>
      </c>
      <c r="G24" s="406">
        <v>0</v>
      </c>
      <c r="H24" s="405">
        <v>0</v>
      </c>
      <c r="I24" s="406">
        <v>0</v>
      </c>
      <c r="J24" s="405">
        <v>2</v>
      </c>
      <c r="K24" s="407">
        <v>16</v>
      </c>
      <c r="L24" s="405">
        <v>14</v>
      </c>
      <c r="M24" s="407">
        <v>52</v>
      </c>
      <c r="N24" s="405">
        <v>2</v>
      </c>
      <c r="O24" s="407">
        <v>0</v>
      </c>
      <c r="P24" s="405">
        <v>5</v>
      </c>
      <c r="Q24" s="407">
        <v>3</v>
      </c>
      <c r="R24" s="405">
        <v>3</v>
      </c>
      <c r="S24" s="407">
        <v>6</v>
      </c>
      <c r="T24" s="405">
        <v>11</v>
      </c>
      <c r="U24" s="407">
        <v>0</v>
      </c>
      <c r="V24" s="405">
        <v>0</v>
      </c>
      <c r="W24" s="407">
        <v>3</v>
      </c>
      <c r="X24" s="405">
        <v>4</v>
      </c>
      <c r="Y24" s="407">
        <v>15</v>
      </c>
      <c r="Z24" s="405">
        <v>6</v>
      </c>
      <c r="AA24" s="407">
        <v>8</v>
      </c>
      <c r="AB24" s="405">
        <v>7</v>
      </c>
      <c r="AC24" s="407">
        <v>13</v>
      </c>
      <c r="AD24" s="405">
        <v>8</v>
      </c>
      <c r="AE24" s="407">
        <v>5</v>
      </c>
      <c r="AF24" s="405">
        <v>2</v>
      </c>
      <c r="AG24" s="407">
        <v>2</v>
      </c>
      <c r="AH24" s="405">
        <v>0</v>
      </c>
      <c r="AI24" s="407">
        <v>0</v>
      </c>
      <c r="AJ24" s="405">
        <v>4</v>
      </c>
      <c r="AK24" s="407">
        <v>0</v>
      </c>
      <c r="AL24" s="408">
        <v>0</v>
      </c>
      <c r="AM24" s="407">
        <v>0</v>
      </c>
      <c r="AN24" s="406">
        <v>191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499" t="s">
        <v>42</v>
      </c>
      <c r="B25" s="423" t="s">
        <v>31</v>
      </c>
      <c r="C25" s="409">
        <f t="shared" si="0"/>
        <v>30</v>
      </c>
      <c r="D25" s="410">
        <f t="shared" si="1"/>
        <v>13</v>
      </c>
      <c r="E25" s="447">
        <f>SUM(G25+I25+K25+M25+O25+Q25+S25+U25+W25+Y25+AA25+AC25+AE25+AG25+AI25+AK25+AM25)</f>
        <v>17</v>
      </c>
      <c r="F25" s="411">
        <v>0</v>
      </c>
      <c r="G25" s="448">
        <v>0</v>
      </c>
      <c r="H25" s="411">
        <v>0</v>
      </c>
      <c r="I25" s="448">
        <v>0</v>
      </c>
      <c r="J25" s="411">
        <v>0</v>
      </c>
      <c r="K25" s="412">
        <v>0</v>
      </c>
      <c r="L25" s="411">
        <v>2</v>
      </c>
      <c r="M25" s="412">
        <v>1</v>
      </c>
      <c r="N25" s="411">
        <v>1</v>
      </c>
      <c r="O25" s="412">
        <v>0</v>
      </c>
      <c r="P25" s="411">
        <v>0</v>
      </c>
      <c r="Q25" s="412">
        <v>2</v>
      </c>
      <c r="R25" s="411">
        <v>0</v>
      </c>
      <c r="S25" s="412">
        <v>1</v>
      </c>
      <c r="T25" s="411">
        <v>0</v>
      </c>
      <c r="U25" s="412">
        <v>3</v>
      </c>
      <c r="V25" s="411">
        <v>0</v>
      </c>
      <c r="W25" s="412">
        <v>1</v>
      </c>
      <c r="X25" s="411">
        <v>6</v>
      </c>
      <c r="Y25" s="412">
        <v>3</v>
      </c>
      <c r="Z25" s="411">
        <v>2</v>
      </c>
      <c r="AA25" s="412">
        <v>2</v>
      </c>
      <c r="AB25" s="411">
        <v>1</v>
      </c>
      <c r="AC25" s="412">
        <v>0</v>
      </c>
      <c r="AD25" s="411">
        <v>0</v>
      </c>
      <c r="AE25" s="412">
        <v>3</v>
      </c>
      <c r="AF25" s="411">
        <v>0</v>
      </c>
      <c r="AG25" s="412">
        <v>0</v>
      </c>
      <c r="AH25" s="411">
        <v>1</v>
      </c>
      <c r="AI25" s="412">
        <v>1</v>
      </c>
      <c r="AJ25" s="411">
        <v>0</v>
      </c>
      <c r="AK25" s="412">
        <v>0</v>
      </c>
      <c r="AL25" s="449">
        <v>0</v>
      </c>
      <c r="AM25" s="412">
        <v>0</v>
      </c>
      <c r="AN25" s="448">
        <v>30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148</v>
      </c>
      <c r="D26" s="25">
        <f t="shared" si="1"/>
        <v>52</v>
      </c>
      <c r="E26" s="355">
        <f t="shared" si="2"/>
        <v>96</v>
      </c>
      <c r="F26" s="27">
        <v>0</v>
      </c>
      <c r="G26" s="346">
        <v>0</v>
      </c>
      <c r="H26" s="27">
        <v>2</v>
      </c>
      <c r="I26" s="346">
        <v>0</v>
      </c>
      <c r="J26" s="27">
        <v>3</v>
      </c>
      <c r="K26" s="29">
        <v>3</v>
      </c>
      <c r="L26" s="27">
        <v>12</v>
      </c>
      <c r="M26" s="29">
        <v>7</v>
      </c>
      <c r="N26" s="27">
        <v>7</v>
      </c>
      <c r="O26" s="29">
        <v>4</v>
      </c>
      <c r="P26" s="27">
        <v>3</v>
      </c>
      <c r="Q26" s="29">
        <v>4</v>
      </c>
      <c r="R26" s="27">
        <v>8</v>
      </c>
      <c r="S26" s="29">
        <v>10</v>
      </c>
      <c r="T26" s="27">
        <v>3</v>
      </c>
      <c r="U26" s="29">
        <v>4</v>
      </c>
      <c r="V26" s="27">
        <v>2</v>
      </c>
      <c r="W26" s="29">
        <v>21</v>
      </c>
      <c r="X26" s="27">
        <v>1</v>
      </c>
      <c r="Y26" s="29">
        <v>12</v>
      </c>
      <c r="Z26" s="27">
        <v>4</v>
      </c>
      <c r="AA26" s="29">
        <v>7</v>
      </c>
      <c r="AB26" s="27">
        <v>4</v>
      </c>
      <c r="AC26" s="29">
        <v>10</v>
      </c>
      <c r="AD26" s="27">
        <v>3</v>
      </c>
      <c r="AE26" s="29">
        <v>4</v>
      </c>
      <c r="AF26" s="27">
        <v>0</v>
      </c>
      <c r="AG26" s="29">
        <v>6</v>
      </c>
      <c r="AH26" s="27">
        <v>0</v>
      </c>
      <c r="AI26" s="29">
        <v>2</v>
      </c>
      <c r="AJ26" s="27">
        <v>0</v>
      </c>
      <c r="AK26" s="29">
        <v>2</v>
      </c>
      <c r="AL26" s="394">
        <v>0</v>
      </c>
      <c r="AM26" s="29">
        <v>0</v>
      </c>
      <c r="AN26" s="346">
        <v>148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>
        <v>0</v>
      </c>
      <c r="G27" s="76">
        <v>0</v>
      </c>
      <c r="H27" s="75">
        <v>0</v>
      </c>
      <c r="I27" s="77">
        <v>0</v>
      </c>
      <c r="J27" s="75">
        <v>0</v>
      </c>
      <c r="K27" s="77">
        <v>0</v>
      </c>
      <c r="L27" s="75">
        <v>0</v>
      </c>
      <c r="M27" s="77">
        <v>0</v>
      </c>
      <c r="N27" s="75">
        <v>0</v>
      </c>
      <c r="O27" s="78">
        <v>0</v>
      </c>
      <c r="P27" s="75">
        <v>0</v>
      </c>
      <c r="Q27" s="76">
        <v>0</v>
      </c>
      <c r="R27" s="79">
        <v>0</v>
      </c>
      <c r="S27" s="77">
        <v>0</v>
      </c>
      <c r="T27" s="75">
        <v>0</v>
      </c>
      <c r="U27" s="77">
        <v>0</v>
      </c>
      <c r="V27" s="75">
        <v>0</v>
      </c>
      <c r="W27" s="77">
        <v>0</v>
      </c>
      <c r="X27" s="75">
        <v>0</v>
      </c>
      <c r="Y27" s="76">
        <v>0</v>
      </c>
      <c r="Z27" s="75">
        <v>0</v>
      </c>
      <c r="AA27" s="76">
        <v>0</v>
      </c>
      <c r="AB27" s="75">
        <v>0</v>
      </c>
      <c r="AC27" s="77">
        <v>0</v>
      </c>
      <c r="AD27" s="75">
        <v>0</v>
      </c>
      <c r="AE27" s="76">
        <v>0</v>
      </c>
      <c r="AF27" s="75">
        <v>0</v>
      </c>
      <c r="AG27" s="76">
        <v>0</v>
      </c>
      <c r="AH27" s="75">
        <v>0</v>
      </c>
      <c r="AI27" s="77">
        <v>0</v>
      </c>
      <c r="AJ27" s="75">
        <v>0</v>
      </c>
      <c r="AK27" s="77">
        <v>0</v>
      </c>
      <c r="AL27" s="80">
        <v>0</v>
      </c>
      <c r="AM27" s="77">
        <v>0</v>
      </c>
      <c r="AN27" s="78">
        <v>0</v>
      </c>
      <c r="AO27" s="78">
        <v>0</v>
      </c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493" t="s">
        <v>28</v>
      </c>
      <c r="F30" s="353" t="s">
        <v>27</v>
      </c>
      <c r="G30" s="493" t="s">
        <v>28</v>
      </c>
      <c r="H30" s="353" t="s">
        <v>27</v>
      </c>
      <c r="I30" s="493" t="s">
        <v>28</v>
      </c>
      <c r="J30" s="353" t="s">
        <v>27</v>
      </c>
      <c r="K30" s="493" t="s">
        <v>28</v>
      </c>
      <c r="L30" s="353" t="s">
        <v>27</v>
      </c>
      <c r="M30" s="493" t="s">
        <v>28</v>
      </c>
      <c r="N30" s="353" t="s">
        <v>27</v>
      </c>
      <c r="O30" s="493" t="s">
        <v>28</v>
      </c>
      <c r="P30" s="353" t="s">
        <v>27</v>
      </c>
      <c r="Q30" s="493" t="s">
        <v>28</v>
      </c>
      <c r="R30" s="353" t="s">
        <v>27</v>
      </c>
      <c r="S30" s="500" t="s">
        <v>28</v>
      </c>
      <c r="T30" s="353" t="s">
        <v>27</v>
      </c>
      <c r="U30" s="493" t="s">
        <v>28</v>
      </c>
      <c r="V30" s="353" t="s">
        <v>27</v>
      </c>
      <c r="W30" s="493" t="s">
        <v>28</v>
      </c>
      <c r="X30" s="353" t="s">
        <v>27</v>
      </c>
      <c r="Y30" s="493" t="s">
        <v>28</v>
      </c>
      <c r="Z30" s="353" t="s">
        <v>27</v>
      </c>
      <c r="AA30" s="493" t="s">
        <v>28</v>
      </c>
      <c r="AB30" s="353" t="s">
        <v>27</v>
      </c>
      <c r="AC30" s="493" t="s">
        <v>28</v>
      </c>
      <c r="AD30" s="353" t="s">
        <v>27</v>
      </c>
      <c r="AE30" s="493" t="s">
        <v>28</v>
      </c>
      <c r="AF30" s="353" t="s">
        <v>27</v>
      </c>
      <c r="AG30" s="493" t="s">
        <v>28</v>
      </c>
      <c r="AH30" s="353" t="s">
        <v>27</v>
      </c>
      <c r="AI30" s="493" t="s">
        <v>28</v>
      </c>
      <c r="AJ30" s="353" t="s">
        <v>27</v>
      </c>
      <c r="AK30" s="493" t="s">
        <v>28</v>
      </c>
      <c r="AL30" s="353" t="s">
        <v>27</v>
      </c>
      <c r="AM30" s="493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0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1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44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485" t="s">
        <v>28</v>
      </c>
      <c r="F43" s="353" t="s">
        <v>27</v>
      </c>
      <c r="G43" s="493" t="s">
        <v>28</v>
      </c>
      <c r="H43" s="353" t="s">
        <v>27</v>
      </c>
      <c r="I43" s="493" t="s">
        <v>28</v>
      </c>
      <c r="J43" s="353" t="s">
        <v>27</v>
      </c>
      <c r="K43" s="493" t="s">
        <v>28</v>
      </c>
      <c r="L43" s="353" t="s">
        <v>27</v>
      </c>
      <c r="M43" s="493" t="s">
        <v>28</v>
      </c>
      <c r="N43" s="353" t="s">
        <v>27</v>
      </c>
      <c r="O43" s="493" t="s">
        <v>28</v>
      </c>
      <c r="P43" s="353" t="s">
        <v>27</v>
      </c>
      <c r="Q43" s="493" t="s">
        <v>28</v>
      </c>
      <c r="R43" s="353" t="s">
        <v>27</v>
      </c>
      <c r="S43" s="493" t="s">
        <v>28</v>
      </c>
      <c r="T43" s="353" t="s">
        <v>27</v>
      </c>
      <c r="U43" s="493" t="s">
        <v>28</v>
      </c>
      <c r="V43" s="353" t="s">
        <v>27</v>
      </c>
      <c r="W43" s="493" t="s">
        <v>28</v>
      </c>
      <c r="X43" s="353" t="s">
        <v>27</v>
      </c>
      <c r="Y43" s="493" t="s">
        <v>28</v>
      </c>
      <c r="Z43" s="353" t="s">
        <v>27</v>
      </c>
      <c r="AA43" s="493" t="s">
        <v>28</v>
      </c>
      <c r="AB43" s="353" t="s">
        <v>27</v>
      </c>
      <c r="AC43" s="493" t="s">
        <v>28</v>
      </c>
      <c r="AD43" s="353" t="s">
        <v>27</v>
      </c>
      <c r="AE43" s="493" t="s">
        <v>28</v>
      </c>
      <c r="AF43" s="353" t="s">
        <v>27</v>
      </c>
      <c r="AG43" s="493" t="s">
        <v>28</v>
      </c>
      <c r="AH43" s="353" t="s">
        <v>27</v>
      </c>
      <c r="AI43" s="493" t="s">
        <v>28</v>
      </c>
      <c r="AJ43" s="353" t="s">
        <v>27</v>
      </c>
      <c r="AK43" s="493" t="s">
        <v>28</v>
      </c>
      <c r="AL43" s="428" t="s">
        <v>27</v>
      </c>
      <c r="AM43" s="493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494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498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497" t="s">
        <v>28</v>
      </c>
      <c r="H49" s="391" t="s">
        <v>27</v>
      </c>
      <c r="I49" s="497" t="s">
        <v>28</v>
      </c>
      <c r="J49" s="391" t="s">
        <v>27</v>
      </c>
      <c r="K49" s="497" t="s">
        <v>28</v>
      </c>
      <c r="L49" s="391" t="s">
        <v>27</v>
      </c>
      <c r="M49" s="497" t="s">
        <v>28</v>
      </c>
      <c r="N49" s="391" t="s">
        <v>27</v>
      </c>
      <c r="O49" s="497" t="s">
        <v>28</v>
      </c>
      <c r="P49" s="391" t="s">
        <v>27</v>
      </c>
      <c r="Q49" s="497" t="s">
        <v>28</v>
      </c>
      <c r="R49" s="391" t="s">
        <v>27</v>
      </c>
      <c r="S49" s="497" t="s">
        <v>28</v>
      </c>
      <c r="T49" s="391" t="s">
        <v>27</v>
      </c>
      <c r="U49" s="497" t="s">
        <v>28</v>
      </c>
      <c r="V49" s="391" t="s">
        <v>27</v>
      </c>
      <c r="W49" s="497" t="s">
        <v>28</v>
      </c>
      <c r="X49" s="391" t="s">
        <v>27</v>
      </c>
      <c r="Y49" s="497" t="s">
        <v>28</v>
      </c>
      <c r="Z49" s="391" t="s">
        <v>27</v>
      </c>
      <c r="AA49" s="497" t="s">
        <v>28</v>
      </c>
      <c r="AB49" s="391" t="s">
        <v>27</v>
      </c>
      <c r="AC49" s="497" t="s">
        <v>28</v>
      </c>
      <c r="AD49" s="391" t="s">
        <v>27</v>
      </c>
      <c r="AE49" s="497" t="s">
        <v>28</v>
      </c>
      <c r="AF49" s="391" t="s">
        <v>27</v>
      </c>
      <c r="AG49" s="497" t="s">
        <v>28</v>
      </c>
      <c r="AH49" s="391" t="s">
        <v>27</v>
      </c>
      <c r="AI49" s="497" t="s">
        <v>28</v>
      </c>
      <c r="AJ49" s="391" t="s">
        <v>27</v>
      </c>
      <c r="AK49" s="497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487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487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487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487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488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488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487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487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488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487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488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487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487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487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487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488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117</v>
      </c>
      <c r="C83" s="207">
        <v>24</v>
      </c>
      <c r="D83" s="356">
        <v>24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496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3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487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487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487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487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495" t="s">
        <v>40</v>
      </c>
      <c r="B98" s="347">
        <f>SUM(B93:B97)</f>
        <v>3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486" t="s">
        <v>28</v>
      </c>
      <c r="E102" s="353" t="s">
        <v>27</v>
      </c>
      <c r="F102" s="493" t="s">
        <v>28</v>
      </c>
      <c r="G102" s="353" t="s">
        <v>27</v>
      </c>
      <c r="H102" s="493" t="s">
        <v>28</v>
      </c>
      <c r="I102" s="353" t="s">
        <v>27</v>
      </c>
      <c r="J102" s="493" t="s">
        <v>28</v>
      </c>
      <c r="K102" s="353" t="s">
        <v>27</v>
      </c>
      <c r="L102" s="493" t="s">
        <v>28</v>
      </c>
      <c r="M102" s="353" t="s">
        <v>27</v>
      </c>
      <c r="N102" s="493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484" t="s">
        <v>28</v>
      </c>
      <c r="E108" s="361" t="s">
        <v>27</v>
      </c>
      <c r="F108" s="492" t="s">
        <v>28</v>
      </c>
      <c r="G108" s="361" t="s">
        <v>27</v>
      </c>
      <c r="H108" s="492" t="s">
        <v>28</v>
      </c>
      <c r="I108" s="361" t="s">
        <v>27</v>
      </c>
      <c r="J108" s="492" t="s">
        <v>28</v>
      </c>
      <c r="K108" s="361" t="s">
        <v>27</v>
      </c>
      <c r="L108" s="492" t="s">
        <v>28</v>
      </c>
      <c r="M108" s="361" t="s">
        <v>27</v>
      </c>
      <c r="N108" s="492" t="s">
        <v>28</v>
      </c>
      <c r="O108" s="361" t="s">
        <v>27</v>
      </c>
      <c r="P108" s="490" t="s">
        <v>28</v>
      </c>
      <c r="Q108" s="361" t="s">
        <v>27</v>
      </c>
      <c r="R108" s="490" t="s">
        <v>28</v>
      </c>
      <c r="S108" s="361" t="s">
        <v>27</v>
      </c>
      <c r="T108" s="490" t="s">
        <v>28</v>
      </c>
      <c r="U108" s="361" t="s">
        <v>27</v>
      </c>
      <c r="V108" s="490" t="s">
        <v>28</v>
      </c>
      <c r="W108" s="361" t="s">
        <v>27</v>
      </c>
      <c r="X108" s="490" t="s">
        <v>28</v>
      </c>
      <c r="Y108" s="361" t="s">
        <v>27</v>
      </c>
      <c r="Z108" s="490" t="s">
        <v>28</v>
      </c>
      <c r="AA108" s="361" t="s">
        <v>27</v>
      </c>
      <c r="AB108" s="490" t="s">
        <v>28</v>
      </c>
      <c r="AC108" s="361" t="s">
        <v>27</v>
      </c>
      <c r="AD108" s="490" t="s">
        <v>28</v>
      </c>
      <c r="AE108" s="361" t="s">
        <v>27</v>
      </c>
      <c r="AF108" s="490" t="s">
        <v>28</v>
      </c>
      <c r="AG108" s="361" t="s">
        <v>27</v>
      </c>
      <c r="AH108" s="490" t="s">
        <v>28</v>
      </c>
      <c r="AI108" s="361" t="s">
        <v>27</v>
      </c>
      <c r="AJ108" s="490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484" t="s">
        <v>28</v>
      </c>
      <c r="E117" s="361" t="s">
        <v>27</v>
      </c>
      <c r="F117" s="492" t="s">
        <v>28</v>
      </c>
      <c r="G117" s="361" t="s">
        <v>27</v>
      </c>
      <c r="H117" s="492" t="s">
        <v>28</v>
      </c>
      <c r="I117" s="361" t="s">
        <v>27</v>
      </c>
      <c r="J117" s="492" t="s">
        <v>28</v>
      </c>
      <c r="K117" s="361" t="s">
        <v>27</v>
      </c>
      <c r="L117" s="492" t="s">
        <v>28</v>
      </c>
      <c r="M117" s="361" t="s">
        <v>27</v>
      </c>
      <c r="N117" s="492" t="s">
        <v>28</v>
      </c>
      <c r="O117" s="361" t="s">
        <v>27</v>
      </c>
      <c r="P117" s="490" t="s">
        <v>28</v>
      </c>
      <c r="Q117" s="361" t="s">
        <v>27</v>
      </c>
      <c r="R117" s="490" t="s">
        <v>28</v>
      </c>
      <c r="S117" s="361" t="s">
        <v>27</v>
      </c>
      <c r="T117" s="490" t="s">
        <v>28</v>
      </c>
      <c r="U117" s="361" t="s">
        <v>27</v>
      </c>
      <c r="V117" s="490" t="s">
        <v>28</v>
      </c>
      <c r="W117" s="361" t="s">
        <v>27</v>
      </c>
      <c r="X117" s="490" t="s">
        <v>28</v>
      </c>
      <c r="Y117" s="361" t="s">
        <v>27</v>
      </c>
      <c r="Z117" s="490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484" t="s">
        <v>28</v>
      </c>
      <c r="E127" s="361" t="s">
        <v>27</v>
      </c>
      <c r="F127" s="492" t="s">
        <v>28</v>
      </c>
      <c r="G127" s="361" t="s">
        <v>27</v>
      </c>
      <c r="H127" s="492" t="s">
        <v>28</v>
      </c>
      <c r="I127" s="361" t="s">
        <v>27</v>
      </c>
      <c r="J127" s="492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492" t="s">
        <v>132</v>
      </c>
      <c r="G133" s="386" t="s">
        <v>133</v>
      </c>
      <c r="H133" s="387" t="s">
        <v>134</v>
      </c>
      <c r="I133" s="492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678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M106:AM108"/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1">
    <dataValidation type="whole" operator="greaterThanOrEqual" allowBlank="1" showInputMessage="1" showErrorMessage="1" error="Valor no Permitido" sqref="A10:AO134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82"/>
  <sheetViews>
    <sheetView workbookViewId="0">
      <selection activeCell="F17" sqref="F17:AO18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0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",[7]NOMBRE!B6," - ","( ",[7]NOMBRE!C6,[7]NOMBRE!D6," )")</f>
        <v>MES: JUNIO - ( 06 )</v>
      </c>
    </row>
    <row r="5" spans="1:90" ht="16.149999999999999" customHeight="1" x14ac:dyDescent="0.2">
      <c r="A5" s="1" t="str">
        <f>CONCATENATE("AÑO: ",[7]NOMBRE!B7)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505" t="s">
        <v>28</v>
      </c>
      <c r="F12" s="353" t="s">
        <v>27</v>
      </c>
      <c r="G12" s="505" t="s">
        <v>28</v>
      </c>
      <c r="H12" s="353" t="s">
        <v>27</v>
      </c>
      <c r="I12" s="505" t="s">
        <v>28</v>
      </c>
      <c r="J12" s="353" t="s">
        <v>27</v>
      </c>
      <c r="K12" s="505" t="s">
        <v>28</v>
      </c>
      <c r="L12" s="353" t="s">
        <v>27</v>
      </c>
      <c r="M12" s="505" t="s">
        <v>28</v>
      </c>
      <c r="N12" s="353" t="s">
        <v>27</v>
      </c>
      <c r="O12" s="505" t="s">
        <v>28</v>
      </c>
      <c r="P12" s="353" t="s">
        <v>27</v>
      </c>
      <c r="Q12" s="505" t="s">
        <v>28</v>
      </c>
      <c r="R12" s="353" t="s">
        <v>27</v>
      </c>
      <c r="S12" s="505" t="s">
        <v>28</v>
      </c>
      <c r="T12" s="353" t="s">
        <v>27</v>
      </c>
      <c r="U12" s="505" t="s">
        <v>28</v>
      </c>
      <c r="V12" s="353" t="s">
        <v>27</v>
      </c>
      <c r="W12" s="505" t="s">
        <v>28</v>
      </c>
      <c r="X12" s="353" t="s">
        <v>27</v>
      </c>
      <c r="Y12" s="505" t="s">
        <v>28</v>
      </c>
      <c r="Z12" s="353" t="s">
        <v>27</v>
      </c>
      <c r="AA12" s="505" t="s">
        <v>28</v>
      </c>
      <c r="AB12" s="353" t="s">
        <v>27</v>
      </c>
      <c r="AC12" s="505" t="s">
        <v>28</v>
      </c>
      <c r="AD12" s="353" t="s">
        <v>27</v>
      </c>
      <c r="AE12" s="505" t="s">
        <v>28</v>
      </c>
      <c r="AF12" s="353" t="s">
        <v>27</v>
      </c>
      <c r="AG12" s="505" t="s">
        <v>28</v>
      </c>
      <c r="AH12" s="353" t="s">
        <v>27</v>
      </c>
      <c r="AI12" s="505" t="s">
        <v>28</v>
      </c>
      <c r="AJ12" s="353" t="s">
        <v>27</v>
      </c>
      <c r="AK12" s="505" t="s">
        <v>28</v>
      </c>
      <c r="AL12" s="353" t="s">
        <v>27</v>
      </c>
      <c r="AM12" s="505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/>
      <c r="G13" s="346"/>
      <c r="H13" s="27"/>
      <c r="I13" s="346"/>
      <c r="J13" s="27"/>
      <c r="K13" s="29"/>
      <c r="L13" s="27"/>
      <c r="M13" s="29"/>
      <c r="N13" s="27"/>
      <c r="O13" s="29"/>
      <c r="P13" s="27"/>
      <c r="Q13" s="29"/>
      <c r="R13" s="27"/>
      <c r="S13" s="29"/>
      <c r="T13" s="27"/>
      <c r="U13" s="29"/>
      <c r="V13" s="27"/>
      <c r="W13" s="29"/>
      <c r="X13" s="27"/>
      <c r="Y13" s="29"/>
      <c r="Z13" s="27"/>
      <c r="AA13" s="29"/>
      <c r="AB13" s="27"/>
      <c r="AC13" s="29"/>
      <c r="AD13" s="27"/>
      <c r="AE13" s="29"/>
      <c r="AF13" s="27"/>
      <c r="AG13" s="29"/>
      <c r="AH13" s="27"/>
      <c r="AI13" s="29"/>
      <c r="AJ13" s="27"/>
      <c r="AK13" s="29"/>
      <c r="AL13" s="394"/>
      <c r="AM13" s="29"/>
      <c r="AN13" s="346"/>
      <c r="AO13" s="346"/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40</v>
      </c>
      <c r="D14" s="38">
        <f t="shared" si="1"/>
        <v>15</v>
      </c>
      <c r="E14" s="39">
        <f t="shared" si="2"/>
        <v>25</v>
      </c>
      <c r="F14" s="40">
        <v>2</v>
      </c>
      <c r="G14" s="41">
        <v>1</v>
      </c>
      <c r="H14" s="40">
        <v>7</v>
      </c>
      <c r="I14" s="41">
        <v>4</v>
      </c>
      <c r="J14" s="40">
        <v>1</v>
      </c>
      <c r="K14" s="42">
        <v>4</v>
      </c>
      <c r="L14" s="40">
        <v>3</v>
      </c>
      <c r="M14" s="42">
        <v>9</v>
      </c>
      <c r="N14" s="40">
        <v>0</v>
      </c>
      <c r="O14" s="42">
        <v>1</v>
      </c>
      <c r="P14" s="40">
        <v>0</v>
      </c>
      <c r="Q14" s="42">
        <v>1</v>
      </c>
      <c r="R14" s="40">
        <v>0</v>
      </c>
      <c r="S14" s="42">
        <v>0</v>
      </c>
      <c r="T14" s="40">
        <v>1</v>
      </c>
      <c r="U14" s="42">
        <v>0</v>
      </c>
      <c r="V14" s="40">
        <v>1</v>
      </c>
      <c r="W14" s="42">
        <v>0</v>
      </c>
      <c r="X14" s="40">
        <v>0</v>
      </c>
      <c r="Y14" s="42">
        <v>3</v>
      </c>
      <c r="Z14" s="40">
        <v>0</v>
      </c>
      <c r="AA14" s="42">
        <v>0</v>
      </c>
      <c r="AB14" s="40">
        <v>0</v>
      </c>
      <c r="AC14" s="42">
        <v>2</v>
      </c>
      <c r="AD14" s="40">
        <v>0</v>
      </c>
      <c r="AE14" s="42">
        <v>0</v>
      </c>
      <c r="AF14" s="40">
        <v>0</v>
      </c>
      <c r="AG14" s="42">
        <v>0</v>
      </c>
      <c r="AH14" s="40">
        <v>0</v>
      </c>
      <c r="AI14" s="42">
        <v>0</v>
      </c>
      <c r="AJ14" s="40">
        <v>0</v>
      </c>
      <c r="AK14" s="42">
        <v>0</v>
      </c>
      <c r="AL14" s="43">
        <v>0</v>
      </c>
      <c r="AM14" s="42">
        <v>0</v>
      </c>
      <c r="AN14" s="41">
        <v>40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153</v>
      </c>
      <c r="D15" s="38">
        <f t="shared" si="1"/>
        <v>68</v>
      </c>
      <c r="E15" s="39">
        <f t="shared" si="2"/>
        <v>85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1</v>
      </c>
      <c r="M15" s="42">
        <v>0</v>
      </c>
      <c r="N15" s="40">
        <v>6</v>
      </c>
      <c r="O15" s="42">
        <v>2</v>
      </c>
      <c r="P15" s="40">
        <v>6</v>
      </c>
      <c r="Q15" s="42">
        <v>5</v>
      </c>
      <c r="R15" s="40">
        <v>11</v>
      </c>
      <c r="S15" s="42">
        <v>3</v>
      </c>
      <c r="T15" s="40">
        <v>5</v>
      </c>
      <c r="U15" s="42">
        <v>3</v>
      </c>
      <c r="V15" s="40">
        <v>7</v>
      </c>
      <c r="W15" s="42">
        <v>8</v>
      </c>
      <c r="X15" s="40">
        <v>8</v>
      </c>
      <c r="Y15" s="42">
        <v>16</v>
      </c>
      <c r="Z15" s="40">
        <v>8</v>
      </c>
      <c r="AA15" s="42">
        <v>10</v>
      </c>
      <c r="AB15" s="40">
        <v>11</v>
      </c>
      <c r="AC15" s="42">
        <v>20</v>
      </c>
      <c r="AD15" s="40">
        <v>3</v>
      </c>
      <c r="AE15" s="42">
        <v>10</v>
      </c>
      <c r="AF15" s="40">
        <v>2</v>
      </c>
      <c r="AG15" s="42">
        <v>6</v>
      </c>
      <c r="AH15" s="40">
        <v>0</v>
      </c>
      <c r="AI15" s="42">
        <v>0</v>
      </c>
      <c r="AJ15" s="40">
        <v>0</v>
      </c>
      <c r="AK15" s="42">
        <v>0</v>
      </c>
      <c r="AL15" s="43">
        <v>0</v>
      </c>
      <c r="AM15" s="42">
        <v>2</v>
      </c>
      <c r="AN15" s="41">
        <v>153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/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97</v>
      </c>
      <c r="D17" s="38">
        <f t="shared" si="1"/>
        <v>47</v>
      </c>
      <c r="E17" s="39">
        <f t="shared" si="2"/>
        <v>50</v>
      </c>
      <c r="F17" s="40">
        <v>0</v>
      </c>
      <c r="G17" s="41">
        <v>0</v>
      </c>
      <c r="H17" s="40">
        <v>2</v>
      </c>
      <c r="I17" s="41">
        <v>0</v>
      </c>
      <c r="J17" s="40">
        <v>5</v>
      </c>
      <c r="K17" s="42">
        <v>1</v>
      </c>
      <c r="L17" s="40">
        <v>3</v>
      </c>
      <c r="M17" s="42">
        <v>5</v>
      </c>
      <c r="N17" s="40">
        <v>8</v>
      </c>
      <c r="O17" s="42">
        <v>0</v>
      </c>
      <c r="P17" s="40">
        <v>0</v>
      </c>
      <c r="Q17" s="42">
        <v>6</v>
      </c>
      <c r="R17" s="40">
        <v>5</v>
      </c>
      <c r="S17" s="42">
        <v>1</v>
      </c>
      <c r="T17" s="40">
        <v>4</v>
      </c>
      <c r="U17" s="42">
        <v>1</v>
      </c>
      <c r="V17" s="40">
        <v>2</v>
      </c>
      <c r="W17" s="42">
        <v>1</v>
      </c>
      <c r="X17" s="40">
        <v>1</v>
      </c>
      <c r="Y17" s="42">
        <v>2</v>
      </c>
      <c r="Z17" s="40">
        <v>1</v>
      </c>
      <c r="AA17" s="42">
        <v>7</v>
      </c>
      <c r="AB17" s="40">
        <v>5</v>
      </c>
      <c r="AC17" s="42">
        <v>12</v>
      </c>
      <c r="AD17" s="40">
        <v>5</v>
      </c>
      <c r="AE17" s="42">
        <v>4</v>
      </c>
      <c r="AF17" s="40">
        <v>2</v>
      </c>
      <c r="AG17" s="42">
        <v>10</v>
      </c>
      <c r="AH17" s="40">
        <v>3</v>
      </c>
      <c r="AI17" s="42">
        <v>0</v>
      </c>
      <c r="AJ17" s="40">
        <v>1</v>
      </c>
      <c r="AK17" s="42">
        <v>0</v>
      </c>
      <c r="AL17" s="43">
        <v>0</v>
      </c>
      <c r="AM17" s="42">
        <v>0</v>
      </c>
      <c r="AN17" s="41">
        <v>97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>
        <v>0</v>
      </c>
      <c r="G18" s="41">
        <v>0</v>
      </c>
      <c r="H18" s="40">
        <v>0</v>
      </c>
      <c r="I18" s="41">
        <v>0</v>
      </c>
      <c r="J18" s="40">
        <v>0</v>
      </c>
      <c r="K18" s="42">
        <v>0</v>
      </c>
      <c r="L18" s="40">
        <v>0</v>
      </c>
      <c r="M18" s="42">
        <v>0</v>
      </c>
      <c r="N18" s="40">
        <v>0</v>
      </c>
      <c r="O18" s="42">
        <v>0</v>
      </c>
      <c r="P18" s="40">
        <v>0</v>
      </c>
      <c r="Q18" s="42">
        <v>0</v>
      </c>
      <c r="R18" s="40">
        <v>0</v>
      </c>
      <c r="S18" s="42">
        <v>0</v>
      </c>
      <c r="T18" s="40">
        <v>0</v>
      </c>
      <c r="U18" s="42">
        <v>0</v>
      </c>
      <c r="V18" s="40">
        <v>0</v>
      </c>
      <c r="W18" s="42">
        <v>0</v>
      </c>
      <c r="X18" s="40">
        <v>0</v>
      </c>
      <c r="Y18" s="42">
        <v>0</v>
      </c>
      <c r="Z18" s="40">
        <v>0</v>
      </c>
      <c r="AA18" s="42">
        <v>0</v>
      </c>
      <c r="AB18" s="40">
        <v>0</v>
      </c>
      <c r="AC18" s="42">
        <v>0</v>
      </c>
      <c r="AD18" s="40">
        <v>0</v>
      </c>
      <c r="AE18" s="42">
        <v>0</v>
      </c>
      <c r="AF18" s="40">
        <v>0</v>
      </c>
      <c r="AG18" s="42">
        <v>0</v>
      </c>
      <c r="AH18" s="40">
        <v>0</v>
      </c>
      <c r="AI18" s="42">
        <v>0</v>
      </c>
      <c r="AJ18" s="40">
        <v>0</v>
      </c>
      <c r="AK18" s="42">
        <v>0</v>
      </c>
      <c r="AL18" s="43">
        <v>0</v>
      </c>
      <c r="AM18" s="42">
        <v>0</v>
      </c>
      <c r="AN18" s="41">
        <v>0</v>
      </c>
      <c r="AO18" s="41">
        <v>0</v>
      </c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24</v>
      </c>
      <c r="D19" s="45">
        <f t="shared" si="1"/>
        <v>21</v>
      </c>
      <c r="E19" s="46">
        <f t="shared" si="2"/>
        <v>3</v>
      </c>
      <c r="F19" s="47">
        <v>1</v>
      </c>
      <c r="G19" s="48">
        <v>0</v>
      </c>
      <c r="H19" s="47">
        <v>4</v>
      </c>
      <c r="I19" s="48">
        <v>0</v>
      </c>
      <c r="J19" s="47">
        <v>8</v>
      </c>
      <c r="K19" s="49">
        <v>1</v>
      </c>
      <c r="L19" s="47">
        <v>5</v>
      </c>
      <c r="M19" s="49">
        <v>2</v>
      </c>
      <c r="N19" s="47">
        <v>2</v>
      </c>
      <c r="O19" s="49">
        <v>0</v>
      </c>
      <c r="P19" s="47">
        <v>0</v>
      </c>
      <c r="Q19" s="49">
        <v>0</v>
      </c>
      <c r="R19" s="47">
        <v>0</v>
      </c>
      <c r="S19" s="49">
        <v>0</v>
      </c>
      <c r="T19" s="47">
        <v>0</v>
      </c>
      <c r="U19" s="49">
        <v>0</v>
      </c>
      <c r="V19" s="47">
        <v>0</v>
      </c>
      <c r="W19" s="49">
        <v>0</v>
      </c>
      <c r="X19" s="47">
        <v>0</v>
      </c>
      <c r="Y19" s="49">
        <v>0</v>
      </c>
      <c r="Z19" s="47">
        <v>1</v>
      </c>
      <c r="AA19" s="49">
        <v>0</v>
      </c>
      <c r="AB19" s="47">
        <v>0</v>
      </c>
      <c r="AC19" s="49">
        <v>0</v>
      </c>
      <c r="AD19" s="47">
        <v>0</v>
      </c>
      <c r="AE19" s="49">
        <v>0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24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314</v>
      </c>
      <c r="D23" s="397">
        <f>SUM(F23+H23+J23+L23+N23+P23+R23+T23+V23+X23+Z23+AB23+AD23+AF23+AH23+AJ23+AL23)</f>
        <v>151</v>
      </c>
      <c r="E23" s="398">
        <f>SUM(G23+I23+K23+M23+O23+Q23+S23+U23+W23+Y23+AA23+AC23+AE23+AG23+AI23+AK23+AM23)</f>
        <v>163</v>
      </c>
      <c r="F23" s="399">
        <f>SUM(F13:F22)</f>
        <v>3</v>
      </c>
      <c r="G23" s="400">
        <f t="shared" ref="G23:AO23" si="10">SUM(G13:G22)</f>
        <v>1</v>
      </c>
      <c r="H23" s="399">
        <f t="shared" si="10"/>
        <v>13</v>
      </c>
      <c r="I23" s="400">
        <f t="shared" si="10"/>
        <v>4</v>
      </c>
      <c r="J23" s="399">
        <f t="shared" si="10"/>
        <v>14</v>
      </c>
      <c r="K23" s="401">
        <f t="shared" si="10"/>
        <v>6</v>
      </c>
      <c r="L23" s="399">
        <f t="shared" si="10"/>
        <v>12</v>
      </c>
      <c r="M23" s="401">
        <f t="shared" si="10"/>
        <v>16</v>
      </c>
      <c r="N23" s="399">
        <f t="shared" si="10"/>
        <v>16</v>
      </c>
      <c r="O23" s="401">
        <f t="shared" si="10"/>
        <v>3</v>
      </c>
      <c r="P23" s="399">
        <f t="shared" si="10"/>
        <v>6</v>
      </c>
      <c r="Q23" s="401">
        <f t="shared" si="10"/>
        <v>12</v>
      </c>
      <c r="R23" s="399">
        <f t="shared" si="10"/>
        <v>16</v>
      </c>
      <c r="S23" s="401">
        <f t="shared" si="10"/>
        <v>4</v>
      </c>
      <c r="T23" s="399">
        <f t="shared" si="10"/>
        <v>10</v>
      </c>
      <c r="U23" s="401">
        <f t="shared" si="10"/>
        <v>4</v>
      </c>
      <c r="V23" s="399">
        <f t="shared" si="10"/>
        <v>10</v>
      </c>
      <c r="W23" s="401">
        <f t="shared" si="10"/>
        <v>9</v>
      </c>
      <c r="X23" s="399">
        <f t="shared" si="10"/>
        <v>9</v>
      </c>
      <c r="Y23" s="401">
        <f t="shared" si="10"/>
        <v>21</v>
      </c>
      <c r="Z23" s="399">
        <f t="shared" si="10"/>
        <v>10</v>
      </c>
      <c r="AA23" s="401">
        <f t="shared" si="10"/>
        <v>17</v>
      </c>
      <c r="AB23" s="399">
        <f t="shared" si="10"/>
        <v>16</v>
      </c>
      <c r="AC23" s="401">
        <f t="shared" si="10"/>
        <v>34</v>
      </c>
      <c r="AD23" s="399">
        <f t="shared" si="10"/>
        <v>8</v>
      </c>
      <c r="AE23" s="401">
        <f t="shared" si="10"/>
        <v>14</v>
      </c>
      <c r="AF23" s="399">
        <f t="shared" si="10"/>
        <v>4</v>
      </c>
      <c r="AG23" s="401">
        <f t="shared" si="10"/>
        <v>16</v>
      </c>
      <c r="AH23" s="399">
        <f t="shared" si="10"/>
        <v>3</v>
      </c>
      <c r="AI23" s="401">
        <f t="shared" si="10"/>
        <v>0</v>
      </c>
      <c r="AJ23" s="399">
        <f t="shared" si="10"/>
        <v>1</v>
      </c>
      <c r="AK23" s="401">
        <f t="shared" si="10"/>
        <v>0</v>
      </c>
      <c r="AL23" s="402">
        <f t="shared" si="10"/>
        <v>0</v>
      </c>
      <c r="AM23" s="401">
        <f t="shared" si="10"/>
        <v>2</v>
      </c>
      <c r="AN23" s="400">
        <f t="shared" si="10"/>
        <v>314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248</v>
      </c>
      <c r="D24" s="404">
        <f>SUM(F24+H24+J24+L24+N24+P24+R24+T24+V24+X24+Z24+AB24+AD24+AF24+AH24+AJ24+AL24)</f>
        <v>68</v>
      </c>
      <c r="E24" s="398">
        <f>SUM(G24+I24+K24+M24+O24+Q24+S24+U24+W24+Y24+AA24+AC24+AE24+AG24+AI24+AK24+AM24)</f>
        <v>180</v>
      </c>
      <c r="F24" s="405">
        <v>0</v>
      </c>
      <c r="G24" s="406">
        <v>0</v>
      </c>
      <c r="H24" s="405">
        <v>0</v>
      </c>
      <c r="I24" s="406">
        <v>0</v>
      </c>
      <c r="J24" s="405">
        <v>1</v>
      </c>
      <c r="K24" s="407">
        <v>25</v>
      </c>
      <c r="L24" s="405">
        <v>19</v>
      </c>
      <c r="M24" s="407">
        <v>114</v>
      </c>
      <c r="N24" s="405">
        <v>1</v>
      </c>
      <c r="O24" s="407">
        <v>1</v>
      </c>
      <c r="P24" s="405">
        <v>8</v>
      </c>
      <c r="Q24" s="407">
        <v>3</v>
      </c>
      <c r="R24" s="405">
        <v>4</v>
      </c>
      <c r="S24" s="407">
        <v>5</v>
      </c>
      <c r="T24" s="405">
        <v>6</v>
      </c>
      <c r="U24" s="407">
        <v>2</v>
      </c>
      <c r="V24" s="405">
        <v>1</v>
      </c>
      <c r="W24" s="407">
        <v>1</v>
      </c>
      <c r="X24" s="405">
        <v>4</v>
      </c>
      <c r="Y24" s="407">
        <v>10</v>
      </c>
      <c r="Z24" s="405">
        <v>9</v>
      </c>
      <c r="AA24" s="407">
        <v>3</v>
      </c>
      <c r="AB24" s="405">
        <v>6</v>
      </c>
      <c r="AC24" s="407">
        <v>10</v>
      </c>
      <c r="AD24" s="405">
        <v>5</v>
      </c>
      <c r="AE24" s="407">
        <v>3</v>
      </c>
      <c r="AF24" s="405">
        <v>0</v>
      </c>
      <c r="AG24" s="407">
        <v>2</v>
      </c>
      <c r="AH24" s="405">
        <v>1</v>
      </c>
      <c r="AI24" s="407">
        <v>1</v>
      </c>
      <c r="AJ24" s="405">
        <v>3</v>
      </c>
      <c r="AK24" s="407">
        <v>0</v>
      </c>
      <c r="AL24" s="408">
        <v>0</v>
      </c>
      <c r="AM24" s="407">
        <v>0</v>
      </c>
      <c r="AN24" s="406">
        <v>248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516" t="s">
        <v>42</v>
      </c>
      <c r="B25" s="423" t="s">
        <v>31</v>
      </c>
      <c r="C25" s="409">
        <f t="shared" si="0"/>
        <v>15</v>
      </c>
      <c r="D25" s="410">
        <f t="shared" si="1"/>
        <v>7</v>
      </c>
      <c r="E25" s="447">
        <f>SUM(G25+I25+K25+M25+O25+Q25+S25+U25+W25+Y25+AA25+AC25+AE25+AG25+AI25+AK25+AM25)</f>
        <v>8</v>
      </c>
      <c r="F25" s="411">
        <v>0</v>
      </c>
      <c r="G25" s="448">
        <v>0</v>
      </c>
      <c r="H25" s="411">
        <v>0</v>
      </c>
      <c r="I25" s="448">
        <v>0</v>
      </c>
      <c r="J25" s="411">
        <v>1</v>
      </c>
      <c r="K25" s="412">
        <v>2</v>
      </c>
      <c r="L25" s="411">
        <v>2</v>
      </c>
      <c r="M25" s="412">
        <v>1</v>
      </c>
      <c r="N25" s="411">
        <v>1</v>
      </c>
      <c r="O25" s="412">
        <v>1</v>
      </c>
      <c r="P25" s="411">
        <v>1</v>
      </c>
      <c r="Q25" s="412">
        <v>1</v>
      </c>
      <c r="R25" s="411">
        <v>0</v>
      </c>
      <c r="S25" s="412">
        <v>0</v>
      </c>
      <c r="T25" s="411">
        <v>0</v>
      </c>
      <c r="U25" s="412">
        <v>1</v>
      </c>
      <c r="V25" s="411">
        <v>0</v>
      </c>
      <c r="W25" s="412">
        <v>0</v>
      </c>
      <c r="X25" s="411">
        <v>0</v>
      </c>
      <c r="Y25" s="412">
        <v>0</v>
      </c>
      <c r="Z25" s="411">
        <v>1</v>
      </c>
      <c r="AA25" s="412">
        <v>2</v>
      </c>
      <c r="AB25" s="411">
        <v>1</v>
      </c>
      <c r="AC25" s="412">
        <v>0</v>
      </c>
      <c r="AD25" s="411">
        <v>0</v>
      </c>
      <c r="AE25" s="412">
        <v>0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15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144</v>
      </c>
      <c r="D26" s="25">
        <f t="shared" si="1"/>
        <v>56</v>
      </c>
      <c r="E26" s="355">
        <f t="shared" si="2"/>
        <v>88</v>
      </c>
      <c r="F26" s="27">
        <v>0</v>
      </c>
      <c r="G26" s="346">
        <v>0</v>
      </c>
      <c r="H26" s="27">
        <v>2</v>
      </c>
      <c r="I26" s="346">
        <v>0</v>
      </c>
      <c r="J26" s="27">
        <v>2</v>
      </c>
      <c r="K26" s="29">
        <v>4</v>
      </c>
      <c r="L26" s="27">
        <v>14</v>
      </c>
      <c r="M26" s="29">
        <v>14</v>
      </c>
      <c r="N26" s="27">
        <v>8</v>
      </c>
      <c r="O26" s="29">
        <v>1</v>
      </c>
      <c r="P26" s="27">
        <v>5</v>
      </c>
      <c r="Q26" s="29">
        <v>2</v>
      </c>
      <c r="R26" s="27">
        <v>11</v>
      </c>
      <c r="S26" s="29">
        <v>9</v>
      </c>
      <c r="T26" s="27">
        <v>5</v>
      </c>
      <c r="U26" s="29">
        <v>10</v>
      </c>
      <c r="V26" s="27">
        <v>4</v>
      </c>
      <c r="W26" s="29">
        <v>15</v>
      </c>
      <c r="X26" s="27">
        <v>0</v>
      </c>
      <c r="Y26" s="29">
        <v>5</v>
      </c>
      <c r="Z26" s="27">
        <v>1</v>
      </c>
      <c r="AA26" s="29">
        <v>7</v>
      </c>
      <c r="AB26" s="27">
        <v>2</v>
      </c>
      <c r="AC26" s="29">
        <v>8</v>
      </c>
      <c r="AD26" s="27">
        <v>1</v>
      </c>
      <c r="AE26" s="29">
        <v>8</v>
      </c>
      <c r="AF26" s="27">
        <v>0</v>
      </c>
      <c r="AG26" s="29">
        <v>3</v>
      </c>
      <c r="AH26" s="27">
        <v>1</v>
      </c>
      <c r="AI26" s="29">
        <v>1</v>
      </c>
      <c r="AJ26" s="27">
        <v>0</v>
      </c>
      <c r="AK26" s="29">
        <v>1</v>
      </c>
      <c r="AL26" s="394">
        <v>0</v>
      </c>
      <c r="AM26" s="29">
        <v>0</v>
      </c>
      <c r="AN26" s="346">
        <v>144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/>
      <c r="G27" s="76"/>
      <c r="H27" s="75"/>
      <c r="I27" s="77"/>
      <c r="J27" s="75"/>
      <c r="K27" s="77"/>
      <c r="L27" s="75"/>
      <c r="M27" s="77"/>
      <c r="N27" s="75"/>
      <c r="O27" s="78"/>
      <c r="P27" s="75"/>
      <c r="Q27" s="76"/>
      <c r="R27" s="79"/>
      <c r="S27" s="77"/>
      <c r="T27" s="75"/>
      <c r="U27" s="77"/>
      <c r="V27" s="75"/>
      <c r="W27" s="77"/>
      <c r="X27" s="75"/>
      <c r="Y27" s="76"/>
      <c r="Z27" s="75"/>
      <c r="AA27" s="76"/>
      <c r="AB27" s="75"/>
      <c r="AC27" s="77"/>
      <c r="AD27" s="75"/>
      <c r="AE27" s="76"/>
      <c r="AF27" s="75"/>
      <c r="AG27" s="76"/>
      <c r="AH27" s="75"/>
      <c r="AI27" s="77"/>
      <c r="AJ27" s="75"/>
      <c r="AK27" s="77"/>
      <c r="AL27" s="80"/>
      <c r="AM27" s="77"/>
      <c r="AN27" s="78"/>
      <c r="AO27" s="78"/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513" t="s">
        <v>28</v>
      </c>
      <c r="F30" s="353" t="s">
        <v>27</v>
      </c>
      <c r="G30" s="513" t="s">
        <v>28</v>
      </c>
      <c r="H30" s="353" t="s">
        <v>27</v>
      </c>
      <c r="I30" s="513" t="s">
        <v>28</v>
      </c>
      <c r="J30" s="353" t="s">
        <v>27</v>
      </c>
      <c r="K30" s="513" t="s">
        <v>28</v>
      </c>
      <c r="L30" s="353" t="s">
        <v>27</v>
      </c>
      <c r="M30" s="513" t="s">
        <v>28</v>
      </c>
      <c r="N30" s="353" t="s">
        <v>27</v>
      </c>
      <c r="O30" s="513" t="s">
        <v>28</v>
      </c>
      <c r="P30" s="353" t="s">
        <v>27</v>
      </c>
      <c r="Q30" s="513" t="s">
        <v>28</v>
      </c>
      <c r="R30" s="353" t="s">
        <v>27</v>
      </c>
      <c r="S30" s="512" t="s">
        <v>28</v>
      </c>
      <c r="T30" s="353" t="s">
        <v>27</v>
      </c>
      <c r="U30" s="513" t="s">
        <v>28</v>
      </c>
      <c r="V30" s="353" t="s">
        <v>27</v>
      </c>
      <c r="W30" s="513" t="s">
        <v>28</v>
      </c>
      <c r="X30" s="353" t="s">
        <v>27</v>
      </c>
      <c r="Y30" s="513" t="s">
        <v>28</v>
      </c>
      <c r="Z30" s="353" t="s">
        <v>27</v>
      </c>
      <c r="AA30" s="513" t="s">
        <v>28</v>
      </c>
      <c r="AB30" s="353" t="s">
        <v>27</v>
      </c>
      <c r="AC30" s="513" t="s">
        <v>28</v>
      </c>
      <c r="AD30" s="353" t="s">
        <v>27</v>
      </c>
      <c r="AE30" s="513" t="s">
        <v>28</v>
      </c>
      <c r="AF30" s="353" t="s">
        <v>27</v>
      </c>
      <c r="AG30" s="513" t="s">
        <v>28</v>
      </c>
      <c r="AH30" s="353" t="s">
        <v>27</v>
      </c>
      <c r="AI30" s="513" t="s">
        <v>28</v>
      </c>
      <c r="AJ30" s="353" t="s">
        <v>27</v>
      </c>
      <c r="AK30" s="513" t="s">
        <v>28</v>
      </c>
      <c r="AL30" s="353" t="s">
        <v>27</v>
      </c>
      <c r="AM30" s="513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1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0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40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508" t="s">
        <v>28</v>
      </c>
      <c r="F43" s="353" t="s">
        <v>27</v>
      </c>
      <c r="G43" s="513" t="s">
        <v>28</v>
      </c>
      <c r="H43" s="353" t="s">
        <v>27</v>
      </c>
      <c r="I43" s="513" t="s">
        <v>28</v>
      </c>
      <c r="J43" s="353" t="s">
        <v>27</v>
      </c>
      <c r="K43" s="513" t="s">
        <v>28</v>
      </c>
      <c r="L43" s="353" t="s">
        <v>27</v>
      </c>
      <c r="M43" s="513" t="s">
        <v>28</v>
      </c>
      <c r="N43" s="353" t="s">
        <v>27</v>
      </c>
      <c r="O43" s="513" t="s">
        <v>28</v>
      </c>
      <c r="P43" s="353" t="s">
        <v>27</v>
      </c>
      <c r="Q43" s="513" t="s">
        <v>28</v>
      </c>
      <c r="R43" s="353" t="s">
        <v>27</v>
      </c>
      <c r="S43" s="513" t="s">
        <v>28</v>
      </c>
      <c r="T43" s="353" t="s">
        <v>27</v>
      </c>
      <c r="U43" s="513" t="s">
        <v>28</v>
      </c>
      <c r="V43" s="353" t="s">
        <v>27</v>
      </c>
      <c r="W43" s="513" t="s">
        <v>28</v>
      </c>
      <c r="X43" s="353" t="s">
        <v>27</v>
      </c>
      <c r="Y43" s="513" t="s">
        <v>28</v>
      </c>
      <c r="Z43" s="353" t="s">
        <v>27</v>
      </c>
      <c r="AA43" s="513" t="s">
        <v>28</v>
      </c>
      <c r="AB43" s="353" t="s">
        <v>27</v>
      </c>
      <c r="AC43" s="513" t="s">
        <v>28</v>
      </c>
      <c r="AD43" s="353" t="s">
        <v>27</v>
      </c>
      <c r="AE43" s="513" t="s">
        <v>28</v>
      </c>
      <c r="AF43" s="353" t="s">
        <v>27</v>
      </c>
      <c r="AG43" s="513" t="s">
        <v>28</v>
      </c>
      <c r="AH43" s="353" t="s">
        <v>27</v>
      </c>
      <c r="AI43" s="513" t="s">
        <v>28</v>
      </c>
      <c r="AJ43" s="353" t="s">
        <v>27</v>
      </c>
      <c r="AK43" s="513" t="s">
        <v>28</v>
      </c>
      <c r="AL43" s="428" t="s">
        <v>27</v>
      </c>
      <c r="AM43" s="513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518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517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511" t="s">
        <v>28</v>
      </c>
      <c r="H49" s="391" t="s">
        <v>27</v>
      </c>
      <c r="I49" s="511" t="s">
        <v>28</v>
      </c>
      <c r="J49" s="391" t="s">
        <v>27</v>
      </c>
      <c r="K49" s="511" t="s">
        <v>28</v>
      </c>
      <c r="L49" s="391" t="s">
        <v>27</v>
      </c>
      <c r="M49" s="511" t="s">
        <v>28</v>
      </c>
      <c r="N49" s="391" t="s">
        <v>27</v>
      </c>
      <c r="O49" s="511" t="s">
        <v>28</v>
      </c>
      <c r="P49" s="391" t="s">
        <v>27</v>
      </c>
      <c r="Q49" s="511" t="s">
        <v>28</v>
      </c>
      <c r="R49" s="391" t="s">
        <v>27</v>
      </c>
      <c r="S49" s="511" t="s">
        <v>28</v>
      </c>
      <c r="T49" s="391" t="s">
        <v>27</v>
      </c>
      <c r="U49" s="511" t="s">
        <v>28</v>
      </c>
      <c r="V49" s="391" t="s">
        <v>27</v>
      </c>
      <c r="W49" s="511" t="s">
        <v>28</v>
      </c>
      <c r="X49" s="391" t="s">
        <v>27</v>
      </c>
      <c r="Y49" s="511" t="s">
        <v>28</v>
      </c>
      <c r="Z49" s="391" t="s">
        <v>27</v>
      </c>
      <c r="AA49" s="511" t="s">
        <v>28</v>
      </c>
      <c r="AB49" s="391" t="s">
        <v>27</v>
      </c>
      <c r="AC49" s="511" t="s">
        <v>28</v>
      </c>
      <c r="AD49" s="391" t="s">
        <v>27</v>
      </c>
      <c r="AE49" s="511" t="s">
        <v>28</v>
      </c>
      <c r="AF49" s="391" t="s">
        <v>27</v>
      </c>
      <c r="AG49" s="511" t="s">
        <v>28</v>
      </c>
      <c r="AH49" s="391" t="s">
        <v>27</v>
      </c>
      <c r="AI49" s="511" t="s">
        <v>28</v>
      </c>
      <c r="AJ49" s="391" t="s">
        <v>27</v>
      </c>
      <c r="AK49" s="511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509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509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509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509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510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510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509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509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510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509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510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509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509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509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509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510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119</v>
      </c>
      <c r="C83" s="207">
        <v>121</v>
      </c>
      <c r="D83" s="356">
        <v>36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515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20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509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509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509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509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514" t="s">
        <v>40</v>
      </c>
      <c r="B98" s="347">
        <f>SUM(B93:B97)</f>
        <v>20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504" t="s">
        <v>28</v>
      </c>
      <c r="E102" s="353" t="s">
        <v>27</v>
      </c>
      <c r="F102" s="513" t="s">
        <v>28</v>
      </c>
      <c r="G102" s="353" t="s">
        <v>27</v>
      </c>
      <c r="H102" s="513" t="s">
        <v>28</v>
      </c>
      <c r="I102" s="353" t="s">
        <v>27</v>
      </c>
      <c r="J102" s="513" t="s">
        <v>28</v>
      </c>
      <c r="K102" s="353" t="s">
        <v>27</v>
      </c>
      <c r="L102" s="513" t="s">
        <v>28</v>
      </c>
      <c r="M102" s="353" t="s">
        <v>27</v>
      </c>
      <c r="N102" s="513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507" t="s">
        <v>28</v>
      </c>
      <c r="E108" s="361" t="s">
        <v>27</v>
      </c>
      <c r="F108" s="519" t="s">
        <v>28</v>
      </c>
      <c r="G108" s="361" t="s">
        <v>27</v>
      </c>
      <c r="H108" s="519" t="s">
        <v>28</v>
      </c>
      <c r="I108" s="361" t="s">
        <v>27</v>
      </c>
      <c r="J108" s="519" t="s">
        <v>28</v>
      </c>
      <c r="K108" s="361" t="s">
        <v>27</v>
      </c>
      <c r="L108" s="519" t="s">
        <v>28</v>
      </c>
      <c r="M108" s="361" t="s">
        <v>27</v>
      </c>
      <c r="N108" s="519" t="s">
        <v>28</v>
      </c>
      <c r="O108" s="361" t="s">
        <v>27</v>
      </c>
      <c r="P108" s="506" t="s">
        <v>28</v>
      </c>
      <c r="Q108" s="361" t="s">
        <v>27</v>
      </c>
      <c r="R108" s="506" t="s">
        <v>28</v>
      </c>
      <c r="S108" s="361" t="s">
        <v>27</v>
      </c>
      <c r="T108" s="506" t="s">
        <v>28</v>
      </c>
      <c r="U108" s="361" t="s">
        <v>27</v>
      </c>
      <c r="V108" s="506" t="s">
        <v>28</v>
      </c>
      <c r="W108" s="361" t="s">
        <v>27</v>
      </c>
      <c r="X108" s="506" t="s">
        <v>28</v>
      </c>
      <c r="Y108" s="361" t="s">
        <v>27</v>
      </c>
      <c r="Z108" s="506" t="s">
        <v>28</v>
      </c>
      <c r="AA108" s="361" t="s">
        <v>27</v>
      </c>
      <c r="AB108" s="506" t="s">
        <v>28</v>
      </c>
      <c r="AC108" s="361" t="s">
        <v>27</v>
      </c>
      <c r="AD108" s="506" t="s">
        <v>28</v>
      </c>
      <c r="AE108" s="361" t="s">
        <v>27</v>
      </c>
      <c r="AF108" s="506" t="s">
        <v>28</v>
      </c>
      <c r="AG108" s="361" t="s">
        <v>27</v>
      </c>
      <c r="AH108" s="506" t="s">
        <v>28</v>
      </c>
      <c r="AI108" s="361" t="s">
        <v>27</v>
      </c>
      <c r="AJ108" s="506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507" t="s">
        <v>28</v>
      </c>
      <c r="E117" s="361" t="s">
        <v>27</v>
      </c>
      <c r="F117" s="519" t="s">
        <v>28</v>
      </c>
      <c r="G117" s="361" t="s">
        <v>27</v>
      </c>
      <c r="H117" s="519" t="s">
        <v>28</v>
      </c>
      <c r="I117" s="361" t="s">
        <v>27</v>
      </c>
      <c r="J117" s="519" t="s">
        <v>28</v>
      </c>
      <c r="K117" s="361" t="s">
        <v>27</v>
      </c>
      <c r="L117" s="519" t="s">
        <v>28</v>
      </c>
      <c r="M117" s="361" t="s">
        <v>27</v>
      </c>
      <c r="N117" s="519" t="s">
        <v>28</v>
      </c>
      <c r="O117" s="361" t="s">
        <v>27</v>
      </c>
      <c r="P117" s="506" t="s">
        <v>28</v>
      </c>
      <c r="Q117" s="361" t="s">
        <v>27</v>
      </c>
      <c r="R117" s="506" t="s">
        <v>28</v>
      </c>
      <c r="S117" s="361" t="s">
        <v>27</v>
      </c>
      <c r="T117" s="506" t="s">
        <v>28</v>
      </c>
      <c r="U117" s="361" t="s">
        <v>27</v>
      </c>
      <c r="V117" s="506" t="s">
        <v>28</v>
      </c>
      <c r="W117" s="361" t="s">
        <v>27</v>
      </c>
      <c r="X117" s="506" t="s">
        <v>28</v>
      </c>
      <c r="Y117" s="361" t="s">
        <v>27</v>
      </c>
      <c r="Z117" s="506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507" t="s">
        <v>28</v>
      </c>
      <c r="E127" s="361" t="s">
        <v>27</v>
      </c>
      <c r="F127" s="519" t="s">
        <v>28</v>
      </c>
      <c r="G127" s="361" t="s">
        <v>27</v>
      </c>
      <c r="H127" s="519" t="s">
        <v>28</v>
      </c>
      <c r="I127" s="361" t="s">
        <v>27</v>
      </c>
      <c r="J127" s="519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519" t="s">
        <v>132</v>
      </c>
      <c r="G133" s="386" t="s">
        <v>133</v>
      </c>
      <c r="H133" s="387" t="s">
        <v>134</v>
      </c>
      <c r="I133" s="519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810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F11:AG11"/>
    <mergeCell ref="AH11:AI11"/>
    <mergeCell ref="AJ11:AK11"/>
    <mergeCell ref="AM106:AM108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  <mergeCell ref="A26:A27"/>
    <mergeCell ref="A29:A30"/>
    <mergeCell ref="B29:B30"/>
    <mergeCell ref="C29:E29"/>
    <mergeCell ref="F29:G29"/>
    <mergeCell ref="H29:I29"/>
    <mergeCell ref="AH29:AI29"/>
    <mergeCell ref="AJ29:AK29"/>
    <mergeCell ref="A13:A23"/>
    <mergeCell ref="A24:B24"/>
    <mergeCell ref="AL29:AM29"/>
    <mergeCell ref="A34:A35"/>
  </mergeCells>
  <dataValidations count="1">
    <dataValidation type="whole" operator="greaterThanOrEqual" allowBlank="1" showInputMessage="1" showErrorMessage="1" error="Valor no Permitido" sqref="A10:AO134" xr:uid="{00000000-0002-0000-06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8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0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",[8]NOMBRE!B6," - ","( ",[8]NOMBRE!C6,[8]NOMBRE!D6," )")</f>
        <v>MES: JULIO - ( 07 )</v>
      </c>
    </row>
    <row r="5" spans="1:90" ht="16.149999999999999" customHeight="1" x14ac:dyDescent="0.2">
      <c r="A5" s="1" t="str">
        <f>CONCATENATE("AÑO: ",[8]NOMBRE!B7)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27"/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525" t="s">
        <v>28</v>
      </c>
      <c r="F12" s="353" t="s">
        <v>27</v>
      </c>
      <c r="G12" s="525" t="s">
        <v>28</v>
      </c>
      <c r="H12" s="353" t="s">
        <v>27</v>
      </c>
      <c r="I12" s="525" t="s">
        <v>28</v>
      </c>
      <c r="J12" s="353" t="s">
        <v>27</v>
      </c>
      <c r="K12" s="525" t="s">
        <v>28</v>
      </c>
      <c r="L12" s="353" t="s">
        <v>27</v>
      </c>
      <c r="M12" s="525" t="s">
        <v>28</v>
      </c>
      <c r="N12" s="353" t="s">
        <v>27</v>
      </c>
      <c r="O12" s="525" t="s">
        <v>28</v>
      </c>
      <c r="P12" s="353" t="s">
        <v>27</v>
      </c>
      <c r="Q12" s="525" t="s">
        <v>28</v>
      </c>
      <c r="R12" s="353" t="s">
        <v>27</v>
      </c>
      <c r="S12" s="525" t="s">
        <v>28</v>
      </c>
      <c r="T12" s="353" t="s">
        <v>27</v>
      </c>
      <c r="U12" s="525" t="s">
        <v>28</v>
      </c>
      <c r="V12" s="353" t="s">
        <v>27</v>
      </c>
      <c r="W12" s="525" t="s">
        <v>28</v>
      </c>
      <c r="X12" s="353" t="s">
        <v>27</v>
      </c>
      <c r="Y12" s="525" t="s">
        <v>28</v>
      </c>
      <c r="Z12" s="353" t="s">
        <v>27</v>
      </c>
      <c r="AA12" s="525" t="s">
        <v>28</v>
      </c>
      <c r="AB12" s="353" t="s">
        <v>27</v>
      </c>
      <c r="AC12" s="525" t="s">
        <v>28</v>
      </c>
      <c r="AD12" s="353" t="s">
        <v>27</v>
      </c>
      <c r="AE12" s="525" t="s">
        <v>28</v>
      </c>
      <c r="AF12" s="353" t="s">
        <v>27</v>
      </c>
      <c r="AG12" s="525" t="s">
        <v>28</v>
      </c>
      <c r="AH12" s="353" t="s">
        <v>27</v>
      </c>
      <c r="AI12" s="525" t="s">
        <v>28</v>
      </c>
      <c r="AJ12" s="353" t="s">
        <v>27</v>
      </c>
      <c r="AK12" s="525" t="s">
        <v>28</v>
      </c>
      <c r="AL12" s="353" t="s">
        <v>27</v>
      </c>
      <c r="AM12" s="525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>
        <v>0</v>
      </c>
      <c r="AO13" s="346">
        <v>0</v>
      </c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34</v>
      </c>
      <c r="D14" s="38">
        <f t="shared" si="1"/>
        <v>14</v>
      </c>
      <c r="E14" s="39">
        <f t="shared" si="2"/>
        <v>20</v>
      </c>
      <c r="F14" s="40">
        <v>0</v>
      </c>
      <c r="G14" s="41">
        <v>0</v>
      </c>
      <c r="H14" s="40">
        <v>3</v>
      </c>
      <c r="I14" s="41">
        <v>3</v>
      </c>
      <c r="J14" s="40">
        <v>6</v>
      </c>
      <c r="K14" s="42">
        <v>4</v>
      </c>
      <c r="L14" s="40">
        <v>5</v>
      </c>
      <c r="M14" s="42">
        <v>3</v>
      </c>
      <c r="N14" s="40">
        <v>0</v>
      </c>
      <c r="O14" s="42">
        <v>1</v>
      </c>
      <c r="P14" s="40">
        <v>0</v>
      </c>
      <c r="Q14" s="42">
        <v>1</v>
      </c>
      <c r="R14" s="40">
        <v>0</v>
      </c>
      <c r="S14" s="42">
        <v>1</v>
      </c>
      <c r="T14" s="40">
        <v>0</v>
      </c>
      <c r="U14" s="42">
        <v>0</v>
      </c>
      <c r="V14" s="40">
        <v>0</v>
      </c>
      <c r="W14" s="42">
        <v>2</v>
      </c>
      <c r="X14" s="40">
        <v>0</v>
      </c>
      <c r="Y14" s="42">
        <v>1</v>
      </c>
      <c r="Z14" s="40">
        <v>0</v>
      </c>
      <c r="AA14" s="42">
        <v>2</v>
      </c>
      <c r="AB14" s="40">
        <v>0</v>
      </c>
      <c r="AC14" s="42">
        <v>1</v>
      </c>
      <c r="AD14" s="40">
        <v>0</v>
      </c>
      <c r="AE14" s="42">
        <v>0</v>
      </c>
      <c r="AF14" s="40">
        <v>0</v>
      </c>
      <c r="AG14" s="42">
        <v>1</v>
      </c>
      <c r="AH14" s="40">
        <v>0</v>
      </c>
      <c r="AI14" s="42">
        <v>0</v>
      </c>
      <c r="AJ14" s="40">
        <v>0</v>
      </c>
      <c r="AK14" s="42">
        <v>0</v>
      </c>
      <c r="AL14" s="43">
        <v>0</v>
      </c>
      <c r="AM14" s="42">
        <v>0</v>
      </c>
      <c r="AN14" s="41">
        <v>34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164</v>
      </c>
      <c r="D15" s="38">
        <f t="shared" si="1"/>
        <v>76</v>
      </c>
      <c r="E15" s="39">
        <f t="shared" si="2"/>
        <v>88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2</v>
      </c>
      <c r="M15" s="42">
        <v>0</v>
      </c>
      <c r="N15" s="40">
        <v>3</v>
      </c>
      <c r="O15" s="42">
        <v>0</v>
      </c>
      <c r="P15" s="40">
        <v>5</v>
      </c>
      <c r="Q15" s="42">
        <v>5</v>
      </c>
      <c r="R15" s="40">
        <v>11</v>
      </c>
      <c r="S15" s="42">
        <v>1</v>
      </c>
      <c r="T15" s="40">
        <v>8</v>
      </c>
      <c r="U15" s="42">
        <v>7</v>
      </c>
      <c r="V15" s="40">
        <v>7</v>
      </c>
      <c r="W15" s="42">
        <v>5</v>
      </c>
      <c r="X15" s="40">
        <v>7</v>
      </c>
      <c r="Y15" s="42">
        <v>17</v>
      </c>
      <c r="Z15" s="40">
        <v>6</v>
      </c>
      <c r="AA15" s="42">
        <v>12</v>
      </c>
      <c r="AB15" s="40">
        <v>12</v>
      </c>
      <c r="AC15" s="42">
        <v>19</v>
      </c>
      <c r="AD15" s="40">
        <v>11</v>
      </c>
      <c r="AE15" s="42">
        <v>14</v>
      </c>
      <c r="AF15" s="40">
        <v>1</v>
      </c>
      <c r="AG15" s="42">
        <v>4</v>
      </c>
      <c r="AH15" s="40">
        <v>3</v>
      </c>
      <c r="AI15" s="42">
        <v>2</v>
      </c>
      <c r="AJ15" s="40">
        <v>0</v>
      </c>
      <c r="AK15" s="42">
        <v>1</v>
      </c>
      <c r="AL15" s="43">
        <v>0</v>
      </c>
      <c r="AM15" s="42">
        <v>1</v>
      </c>
      <c r="AN15" s="41">
        <v>164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>
        <v>0</v>
      </c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80</v>
      </c>
      <c r="D17" s="38">
        <f t="shared" si="1"/>
        <v>32</v>
      </c>
      <c r="E17" s="39">
        <f t="shared" si="2"/>
        <v>48</v>
      </c>
      <c r="F17" s="40">
        <v>0</v>
      </c>
      <c r="G17" s="41">
        <v>0</v>
      </c>
      <c r="H17" s="40">
        <v>3</v>
      </c>
      <c r="I17" s="41">
        <v>0</v>
      </c>
      <c r="J17" s="40">
        <v>3</v>
      </c>
      <c r="K17" s="42">
        <v>3</v>
      </c>
      <c r="L17" s="40">
        <v>5</v>
      </c>
      <c r="M17" s="42">
        <v>14</v>
      </c>
      <c r="N17" s="40">
        <v>0</v>
      </c>
      <c r="O17" s="42">
        <v>0</v>
      </c>
      <c r="P17" s="40">
        <v>0</v>
      </c>
      <c r="Q17" s="42">
        <v>4</v>
      </c>
      <c r="R17" s="40">
        <v>1</v>
      </c>
      <c r="S17" s="42">
        <v>3</v>
      </c>
      <c r="T17" s="40">
        <v>8</v>
      </c>
      <c r="U17" s="42">
        <v>2</v>
      </c>
      <c r="V17" s="40">
        <v>1</v>
      </c>
      <c r="W17" s="42">
        <v>3</v>
      </c>
      <c r="X17" s="40">
        <v>2</v>
      </c>
      <c r="Y17" s="42">
        <v>4</v>
      </c>
      <c r="Z17" s="40">
        <v>1</v>
      </c>
      <c r="AA17" s="42">
        <v>3</v>
      </c>
      <c r="AB17" s="40">
        <v>0</v>
      </c>
      <c r="AC17" s="42">
        <v>5</v>
      </c>
      <c r="AD17" s="40">
        <v>3</v>
      </c>
      <c r="AE17" s="42">
        <v>0</v>
      </c>
      <c r="AF17" s="40">
        <v>2</v>
      </c>
      <c r="AG17" s="42">
        <v>7</v>
      </c>
      <c r="AH17" s="40">
        <v>3</v>
      </c>
      <c r="AI17" s="42">
        <v>0</v>
      </c>
      <c r="AJ17" s="40">
        <v>0</v>
      </c>
      <c r="AK17" s="42">
        <v>0</v>
      </c>
      <c r="AL17" s="43">
        <v>0</v>
      </c>
      <c r="AM17" s="42">
        <v>0</v>
      </c>
      <c r="AN17" s="41">
        <v>80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/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37</v>
      </c>
      <c r="D19" s="45">
        <f t="shared" si="1"/>
        <v>28</v>
      </c>
      <c r="E19" s="46">
        <f t="shared" si="2"/>
        <v>9</v>
      </c>
      <c r="F19" s="47">
        <v>3</v>
      </c>
      <c r="G19" s="48">
        <v>3</v>
      </c>
      <c r="H19" s="47">
        <v>8</v>
      </c>
      <c r="I19" s="48">
        <v>1</v>
      </c>
      <c r="J19" s="47">
        <v>6</v>
      </c>
      <c r="K19" s="49">
        <v>0</v>
      </c>
      <c r="L19" s="47">
        <v>3</v>
      </c>
      <c r="M19" s="49">
        <v>5</v>
      </c>
      <c r="N19" s="47">
        <v>5</v>
      </c>
      <c r="O19" s="49">
        <v>0</v>
      </c>
      <c r="P19" s="47">
        <v>1</v>
      </c>
      <c r="Q19" s="49">
        <v>0</v>
      </c>
      <c r="R19" s="47">
        <v>1</v>
      </c>
      <c r="S19" s="49">
        <v>0</v>
      </c>
      <c r="T19" s="47">
        <v>0</v>
      </c>
      <c r="U19" s="49">
        <v>0</v>
      </c>
      <c r="V19" s="47">
        <v>0</v>
      </c>
      <c r="W19" s="49">
        <v>0</v>
      </c>
      <c r="X19" s="47">
        <v>0</v>
      </c>
      <c r="Y19" s="49">
        <v>0</v>
      </c>
      <c r="Z19" s="47">
        <v>0</v>
      </c>
      <c r="AA19" s="49">
        <v>0</v>
      </c>
      <c r="AB19" s="47">
        <v>1</v>
      </c>
      <c r="AC19" s="49">
        <v>0</v>
      </c>
      <c r="AD19" s="47">
        <v>0</v>
      </c>
      <c r="AE19" s="49">
        <v>0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37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315</v>
      </c>
      <c r="D23" s="397">
        <f>SUM(F23+H23+J23+L23+N23+P23+R23+T23+V23+X23+Z23+AB23+AD23+AF23+AH23+AJ23+AL23)</f>
        <v>150</v>
      </c>
      <c r="E23" s="398">
        <f>SUM(G23+I23+K23+M23+O23+Q23+S23+U23+W23+Y23+AA23+AC23+AE23+AG23+AI23+AK23+AM23)</f>
        <v>165</v>
      </c>
      <c r="F23" s="399">
        <f>SUM(F13:F22)</f>
        <v>3</v>
      </c>
      <c r="G23" s="400">
        <f t="shared" ref="G23:AO23" si="10">SUM(G13:G22)</f>
        <v>3</v>
      </c>
      <c r="H23" s="399">
        <f t="shared" si="10"/>
        <v>14</v>
      </c>
      <c r="I23" s="400">
        <f t="shared" si="10"/>
        <v>4</v>
      </c>
      <c r="J23" s="399">
        <f t="shared" si="10"/>
        <v>15</v>
      </c>
      <c r="K23" s="401">
        <f t="shared" si="10"/>
        <v>7</v>
      </c>
      <c r="L23" s="399">
        <f t="shared" si="10"/>
        <v>15</v>
      </c>
      <c r="M23" s="401">
        <f t="shared" si="10"/>
        <v>22</v>
      </c>
      <c r="N23" s="399">
        <f t="shared" si="10"/>
        <v>8</v>
      </c>
      <c r="O23" s="401">
        <f t="shared" si="10"/>
        <v>1</v>
      </c>
      <c r="P23" s="399">
        <f t="shared" si="10"/>
        <v>6</v>
      </c>
      <c r="Q23" s="401">
        <f t="shared" si="10"/>
        <v>10</v>
      </c>
      <c r="R23" s="399">
        <f t="shared" si="10"/>
        <v>13</v>
      </c>
      <c r="S23" s="401">
        <f t="shared" si="10"/>
        <v>5</v>
      </c>
      <c r="T23" s="399">
        <f t="shared" si="10"/>
        <v>16</v>
      </c>
      <c r="U23" s="401">
        <f t="shared" si="10"/>
        <v>9</v>
      </c>
      <c r="V23" s="399">
        <f t="shared" si="10"/>
        <v>8</v>
      </c>
      <c r="W23" s="401">
        <f t="shared" si="10"/>
        <v>10</v>
      </c>
      <c r="X23" s="399">
        <f t="shared" si="10"/>
        <v>9</v>
      </c>
      <c r="Y23" s="401">
        <f t="shared" si="10"/>
        <v>22</v>
      </c>
      <c r="Z23" s="399">
        <f t="shared" si="10"/>
        <v>7</v>
      </c>
      <c r="AA23" s="401">
        <f t="shared" si="10"/>
        <v>17</v>
      </c>
      <c r="AB23" s="399">
        <f t="shared" si="10"/>
        <v>13</v>
      </c>
      <c r="AC23" s="401">
        <f t="shared" si="10"/>
        <v>25</v>
      </c>
      <c r="AD23" s="399">
        <f t="shared" si="10"/>
        <v>14</v>
      </c>
      <c r="AE23" s="401">
        <f t="shared" si="10"/>
        <v>14</v>
      </c>
      <c r="AF23" s="399">
        <f t="shared" si="10"/>
        <v>3</v>
      </c>
      <c r="AG23" s="401">
        <f t="shared" si="10"/>
        <v>12</v>
      </c>
      <c r="AH23" s="399">
        <f t="shared" si="10"/>
        <v>6</v>
      </c>
      <c r="AI23" s="401">
        <f t="shared" si="10"/>
        <v>2</v>
      </c>
      <c r="AJ23" s="399">
        <f t="shared" si="10"/>
        <v>0</v>
      </c>
      <c r="AK23" s="401">
        <f t="shared" si="10"/>
        <v>1</v>
      </c>
      <c r="AL23" s="402">
        <f t="shared" si="10"/>
        <v>0</v>
      </c>
      <c r="AM23" s="401">
        <f t="shared" si="10"/>
        <v>1</v>
      </c>
      <c r="AN23" s="400">
        <f t="shared" si="10"/>
        <v>315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98</v>
      </c>
      <c r="D24" s="404">
        <f>SUM(F24+H24+J24+L24+N24+P24+R24+T24+V24+X24+Z24+AB24+AD24+AF24+AH24+AJ24+AL24)</f>
        <v>41</v>
      </c>
      <c r="E24" s="398">
        <f>SUM(G24+I24+K24+M24+O24+Q24+S24+U24+W24+Y24+AA24+AC24+AE24+AG24+AI24+AK24+AM24)</f>
        <v>57</v>
      </c>
      <c r="F24" s="405">
        <v>0</v>
      </c>
      <c r="G24" s="406">
        <v>0</v>
      </c>
      <c r="H24" s="405">
        <v>0</v>
      </c>
      <c r="I24" s="406">
        <v>0</v>
      </c>
      <c r="J24" s="405">
        <v>4</v>
      </c>
      <c r="K24" s="407">
        <v>8</v>
      </c>
      <c r="L24" s="405">
        <v>7</v>
      </c>
      <c r="M24" s="407">
        <v>18</v>
      </c>
      <c r="N24" s="405">
        <v>2</v>
      </c>
      <c r="O24" s="407">
        <v>0</v>
      </c>
      <c r="P24" s="405">
        <v>1</v>
      </c>
      <c r="Q24" s="407">
        <v>2</v>
      </c>
      <c r="R24" s="405">
        <v>7</v>
      </c>
      <c r="S24" s="407">
        <v>4</v>
      </c>
      <c r="T24" s="405">
        <v>4</v>
      </c>
      <c r="U24" s="407">
        <v>1</v>
      </c>
      <c r="V24" s="405">
        <v>1</v>
      </c>
      <c r="W24" s="407">
        <v>3</v>
      </c>
      <c r="X24" s="405">
        <v>2</v>
      </c>
      <c r="Y24" s="407">
        <v>11</v>
      </c>
      <c r="Z24" s="405">
        <v>5</v>
      </c>
      <c r="AA24" s="407">
        <v>3</v>
      </c>
      <c r="AB24" s="405">
        <v>5</v>
      </c>
      <c r="AC24" s="407">
        <v>4</v>
      </c>
      <c r="AD24" s="405">
        <v>1</v>
      </c>
      <c r="AE24" s="407">
        <v>3</v>
      </c>
      <c r="AF24" s="405">
        <v>0</v>
      </c>
      <c r="AG24" s="407">
        <v>0</v>
      </c>
      <c r="AH24" s="405">
        <v>0</v>
      </c>
      <c r="AI24" s="407">
        <v>0</v>
      </c>
      <c r="AJ24" s="405">
        <v>2</v>
      </c>
      <c r="AK24" s="407">
        <v>0</v>
      </c>
      <c r="AL24" s="408">
        <v>0</v>
      </c>
      <c r="AM24" s="407">
        <v>0</v>
      </c>
      <c r="AN24" s="406">
        <v>98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535" t="s">
        <v>42</v>
      </c>
      <c r="B25" s="423" t="s">
        <v>31</v>
      </c>
      <c r="C25" s="409">
        <f t="shared" si="0"/>
        <v>19</v>
      </c>
      <c r="D25" s="410">
        <f t="shared" si="1"/>
        <v>6</v>
      </c>
      <c r="E25" s="447">
        <f>SUM(G25+I25+K25+M25+O25+Q25+S25+U25+W25+Y25+AA25+AC25+AE25+AG25+AI25+AK25+AM25)</f>
        <v>13</v>
      </c>
      <c r="F25" s="411">
        <v>0</v>
      </c>
      <c r="G25" s="448">
        <v>0</v>
      </c>
      <c r="H25" s="411">
        <v>1</v>
      </c>
      <c r="I25" s="448">
        <v>0</v>
      </c>
      <c r="J25" s="411">
        <v>0</v>
      </c>
      <c r="K25" s="412">
        <v>0</v>
      </c>
      <c r="L25" s="411">
        <v>3</v>
      </c>
      <c r="M25" s="412">
        <v>2</v>
      </c>
      <c r="N25" s="411">
        <v>1</v>
      </c>
      <c r="O25" s="412">
        <v>0</v>
      </c>
      <c r="P25" s="411">
        <v>1</v>
      </c>
      <c r="Q25" s="412">
        <v>0</v>
      </c>
      <c r="R25" s="411">
        <v>0</v>
      </c>
      <c r="S25" s="412">
        <v>0</v>
      </c>
      <c r="T25" s="411">
        <v>0</v>
      </c>
      <c r="U25" s="412">
        <v>2</v>
      </c>
      <c r="V25" s="411">
        <v>0</v>
      </c>
      <c r="W25" s="412">
        <v>3</v>
      </c>
      <c r="X25" s="411">
        <v>0</v>
      </c>
      <c r="Y25" s="412">
        <v>2</v>
      </c>
      <c r="Z25" s="411">
        <v>0</v>
      </c>
      <c r="AA25" s="412">
        <v>3</v>
      </c>
      <c r="AB25" s="411">
        <v>0</v>
      </c>
      <c r="AC25" s="412">
        <v>1</v>
      </c>
      <c r="AD25" s="411">
        <v>0</v>
      </c>
      <c r="AE25" s="412">
        <v>0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19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164</v>
      </c>
      <c r="D26" s="25">
        <f t="shared" si="1"/>
        <v>54</v>
      </c>
      <c r="E26" s="355">
        <f t="shared" si="2"/>
        <v>110</v>
      </c>
      <c r="F26" s="27">
        <v>0</v>
      </c>
      <c r="G26" s="346">
        <v>0</v>
      </c>
      <c r="H26" s="27">
        <v>0</v>
      </c>
      <c r="I26" s="346">
        <v>1</v>
      </c>
      <c r="J26" s="27">
        <v>0</v>
      </c>
      <c r="K26" s="29">
        <v>4</v>
      </c>
      <c r="L26" s="27">
        <v>7</v>
      </c>
      <c r="M26" s="29">
        <v>21</v>
      </c>
      <c r="N26" s="27">
        <v>13</v>
      </c>
      <c r="O26" s="29">
        <v>4</v>
      </c>
      <c r="P26" s="27">
        <v>3</v>
      </c>
      <c r="Q26" s="29">
        <v>1</v>
      </c>
      <c r="R26" s="27">
        <v>7</v>
      </c>
      <c r="S26" s="29">
        <v>15</v>
      </c>
      <c r="T26" s="27">
        <v>4</v>
      </c>
      <c r="U26" s="29">
        <v>7</v>
      </c>
      <c r="V26" s="27">
        <v>9</v>
      </c>
      <c r="W26" s="29">
        <v>16</v>
      </c>
      <c r="X26" s="27">
        <v>6</v>
      </c>
      <c r="Y26" s="29">
        <v>7</v>
      </c>
      <c r="Z26" s="27">
        <v>1</v>
      </c>
      <c r="AA26" s="29">
        <v>7</v>
      </c>
      <c r="AB26" s="27">
        <v>3</v>
      </c>
      <c r="AC26" s="29">
        <v>9</v>
      </c>
      <c r="AD26" s="27">
        <v>1</v>
      </c>
      <c r="AE26" s="29">
        <v>8</v>
      </c>
      <c r="AF26" s="27">
        <v>0</v>
      </c>
      <c r="AG26" s="29">
        <v>3</v>
      </c>
      <c r="AH26" s="27">
        <v>0</v>
      </c>
      <c r="AI26" s="29">
        <v>6</v>
      </c>
      <c r="AJ26" s="27">
        <v>0</v>
      </c>
      <c r="AK26" s="29">
        <v>1</v>
      </c>
      <c r="AL26" s="394">
        <v>0</v>
      </c>
      <c r="AM26" s="29">
        <v>0</v>
      </c>
      <c r="AN26" s="346">
        <v>164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>
        <v>0</v>
      </c>
      <c r="G27" s="76">
        <v>0</v>
      </c>
      <c r="H27" s="75">
        <v>0</v>
      </c>
      <c r="I27" s="77">
        <v>0</v>
      </c>
      <c r="J27" s="75">
        <v>0</v>
      </c>
      <c r="K27" s="77">
        <v>0</v>
      </c>
      <c r="L27" s="75">
        <v>0</v>
      </c>
      <c r="M27" s="77">
        <v>0</v>
      </c>
      <c r="N27" s="75">
        <v>0</v>
      </c>
      <c r="O27" s="78">
        <v>0</v>
      </c>
      <c r="P27" s="75">
        <v>0</v>
      </c>
      <c r="Q27" s="76">
        <v>0</v>
      </c>
      <c r="R27" s="79">
        <v>0</v>
      </c>
      <c r="S27" s="77">
        <v>0</v>
      </c>
      <c r="T27" s="75">
        <v>0</v>
      </c>
      <c r="U27" s="77">
        <v>0</v>
      </c>
      <c r="V27" s="75">
        <v>0</v>
      </c>
      <c r="W27" s="77">
        <v>0</v>
      </c>
      <c r="X27" s="75">
        <v>0</v>
      </c>
      <c r="Y27" s="76">
        <v>0</v>
      </c>
      <c r="Z27" s="75">
        <v>0</v>
      </c>
      <c r="AA27" s="76">
        <v>0</v>
      </c>
      <c r="AB27" s="75">
        <v>0</v>
      </c>
      <c r="AC27" s="77">
        <v>0</v>
      </c>
      <c r="AD27" s="75">
        <v>0</v>
      </c>
      <c r="AE27" s="76">
        <v>0</v>
      </c>
      <c r="AF27" s="75">
        <v>0</v>
      </c>
      <c r="AG27" s="76">
        <v>0</v>
      </c>
      <c r="AH27" s="75">
        <v>0</v>
      </c>
      <c r="AI27" s="77">
        <v>0</v>
      </c>
      <c r="AJ27" s="75">
        <v>0</v>
      </c>
      <c r="AK27" s="77">
        <v>0</v>
      </c>
      <c r="AL27" s="80">
        <v>0</v>
      </c>
      <c r="AM27" s="77">
        <v>0</v>
      </c>
      <c r="AN27" s="78">
        <v>0</v>
      </c>
      <c r="AO27" s="78">
        <v>0</v>
      </c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529" t="s">
        <v>28</v>
      </c>
      <c r="F30" s="353" t="s">
        <v>27</v>
      </c>
      <c r="G30" s="529" t="s">
        <v>28</v>
      </c>
      <c r="H30" s="353" t="s">
        <v>27</v>
      </c>
      <c r="I30" s="529" t="s">
        <v>28</v>
      </c>
      <c r="J30" s="353" t="s">
        <v>27</v>
      </c>
      <c r="K30" s="529" t="s">
        <v>28</v>
      </c>
      <c r="L30" s="353" t="s">
        <v>27</v>
      </c>
      <c r="M30" s="529" t="s">
        <v>28</v>
      </c>
      <c r="N30" s="353" t="s">
        <v>27</v>
      </c>
      <c r="O30" s="529" t="s">
        <v>28</v>
      </c>
      <c r="P30" s="353" t="s">
        <v>27</v>
      </c>
      <c r="Q30" s="529" t="s">
        <v>28</v>
      </c>
      <c r="R30" s="353" t="s">
        <v>27</v>
      </c>
      <c r="S30" s="536" t="s">
        <v>28</v>
      </c>
      <c r="T30" s="353" t="s">
        <v>27</v>
      </c>
      <c r="U30" s="529" t="s">
        <v>28</v>
      </c>
      <c r="V30" s="353" t="s">
        <v>27</v>
      </c>
      <c r="W30" s="529" t="s">
        <v>28</v>
      </c>
      <c r="X30" s="353" t="s">
        <v>27</v>
      </c>
      <c r="Y30" s="529" t="s">
        <v>28</v>
      </c>
      <c r="Z30" s="353" t="s">
        <v>27</v>
      </c>
      <c r="AA30" s="529" t="s">
        <v>28</v>
      </c>
      <c r="AB30" s="353" t="s">
        <v>27</v>
      </c>
      <c r="AC30" s="529" t="s">
        <v>28</v>
      </c>
      <c r="AD30" s="353" t="s">
        <v>27</v>
      </c>
      <c r="AE30" s="529" t="s">
        <v>28</v>
      </c>
      <c r="AF30" s="353" t="s">
        <v>27</v>
      </c>
      <c r="AG30" s="529" t="s">
        <v>28</v>
      </c>
      <c r="AH30" s="353" t="s">
        <v>27</v>
      </c>
      <c r="AI30" s="529" t="s">
        <v>28</v>
      </c>
      <c r="AJ30" s="353" t="s">
        <v>27</v>
      </c>
      <c r="AK30" s="529" t="s">
        <v>28</v>
      </c>
      <c r="AL30" s="353" t="s">
        <v>27</v>
      </c>
      <c r="AM30" s="529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2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0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47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521" t="s">
        <v>28</v>
      </c>
      <c r="F43" s="353" t="s">
        <v>27</v>
      </c>
      <c r="G43" s="529" t="s">
        <v>28</v>
      </c>
      <c r="H43" s="353" t="s">
        <v>27</v>
      </c>
      <c r="I43" s="529" t="s">
        <v>28</v>
      </c>
      <c r="J43" s="353" t="s">
        <v>27</v>
      </c>
      <c r="K43" s="529" t="s">
        <v>28</v>
      </c>
      <c r="L43" s="353" t="s">
        <v>27</v>
      </c>
      <c r="M43" s="529" t="s">
        <v>28</v>
      </c>
      <c r="N43" s="353" t="s">
        <v>27</v>
      </c>
      <c r="O43" s="529" t="s">
        <v>28</v>
      </c>
      <c r="P43" s="353" t="s">
        <v>27</v>
      </c>
      <c r="Q43" s="529" t="s">
        <v>28</v>
      </c>
      <c r="R43" s="353" t="s">
        <v>27</v>
      </c>
      <c r="S43" s="529" t="s">
        <v>28</v>
      </c>
      <c r="T43" s="353" t="s">
        <v>27</v>
      </c>
      <c r="U43" s="529" t="s">
        <v>28</v>
      </c>
      <c r="V43" s="353" t="s">
        <v>27</v>
      </c>
      <c r="W43" s="529" t="s">
        <v>28</v>
      </c>
      <c r="X43" s="353" t="s">
        <v>27</v>
      </c>
      <c r="Y43" s="529" t="s">
        <v>28</v>
      </c>
      <c r="Z43" s="353" t="s">
        <v>27</v>
      </c>
      <c r="AA43" s="529" t="s">
        <v>28</v>
      </c>
      <c r="AB43" s="353" t="s">
        <v>27</v>
      </c>
      <c r="AC43" s="529" t="s">
        <v>28</v>
      </c>
      <c r="AD43" s="353" t="s">
        <v>27</v>
      </c>
      <c r="AE43" s="529" t="s">
        <v>28</v>
      </c>
      <c r="AF43" s="353" t="s">
        <v>27</v>
      </c>
      <c r="AG43" s="529" t="s">
        <v>28</v>
      </c>
      <c r="AH43" s="353" t="s">
        <v>27</v>
      </c>
      <c r="AI43" s="529" t="s">
        <v>28</v>
      </c>
      <c r="AJ43" s="353" t="s">
        <v>27</v>
      </c>
      <c r="AK43" s="529" t="s">
        <v>28</v>
      </c>
      <c r="AL43" s="428" t="s">
        <v>27</v>
      </c>
      <c r="AM43" s="529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530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534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533" t="s">
        <v>28</v>
      </c>
      <c r="H49" s="391" t="s">
        <v>27</v>
      </c>
      <c r="I49" s="533" t="s">
        <v>28</v>
      </c>
      <c r="J49" s="391" t="s">
        <v>27</v>
      </c>
      <c r="K49" s="533" t="s">
        <v>28</v>
      </c>
      <c r="L49" s="391" t="s">
        <v>27</v>
      </c>
      <c r="M49" s="533" t="s">
        <v>28</v>
      </c>
      <c r="N49" s="391" t="s">
        <v>27</v>
      </c>
      <c r="O49" s="533" t="s">
        <v>28</v>
      </c>
      <c r="P49" s="391" t="s">
        <v>27</v>
      </c>
      <c r="Q49" s="533" t="s">
        <v>28</v>
      </c>
      <c r="R49" s="391" t="s">
        <v>27</v>
      </c>
      <c r="S49" s="533" t="s">
        <v>28</v>
      </c>
      <c r="T49" s="391" t="s">
        <v>27</v>
      </c>
      <c r="U49" s="533" t="s">
        <v>28</v>
      </c>
      <c r="V49" s="391" t="s">
        <v>27</v>
      </c>
      <c r="W49" s="533" t="s">
        <v>28</v>
      </c>
      <c r="X49" s="391" t="s">
        <v>27</v>
      </c>
      <c r="Y49" s="533" t="s">
        <v>28</v>
      </c>
      <c r="Z49" s="391" t="s">
        <v>27</v>
      </c>
      <c r="AA49" s="533" t="s">
        <v>28</v>
      </c>
      <c r="AB49" s="391" t="s">
        <v>27</v>
      </c>
      <c r="AC49" s="533" t="s">
        <v>28</v>
      </c>
      <c r="AD49" s="391" t="s">
        <v>27</v>
      </c>
      <c r="AE49" s="533" t="s">
        <v>28</v>
      </c>
      <c r="AF49" s="391" t="s">
        <v>27</v>
      </c>
      <c r="AG49" s="533" t="s">
        <v>28</v>
      </c>
      <c r="AH49" s="391" t="s">
        <v>27</v>
      </c>
      <c r="AI49" s="533" t="s">
        <v>28</v>
      </c>
      <c r="AJ49" s="391" t="s">
        <v>27</v>
      </c>
      <c r="AK49" s="533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523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523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523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523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524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524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523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523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524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523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524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523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523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523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523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524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67</v>
      </c>
      <c r="C83" s="207">
        <v>21</v>
      </c>
      <c r="D83" s="356">
        <v>21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532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9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523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523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523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523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531" t="s">
        <v>40</v>
      </c>
      <c r="B98" s="347">
        <f>SUM(B93:B97)</f>
        <v>9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522" t="s">
        <v>28</v>
      </c>
      <c r="E102" s="353" t="s">
        <v>27</v>
      </c>
      <c r="F102" s="529" t="s">
        <v>28</v>
      </c>
      <c r="G102" s="353" t="s">
        <v>27</v>
      </c>
      <c r="H102" s="529" t="s">
        <v>28</v>
      </c>
      <c r="I102" s="353" t="s">
        <v>27</v>
      </c>
      <c r="J102" s="529" t="s">
        <v>28</v>
      </c>
      <c r="K102" s="353" t="s">
        <v>27</v>
      </c>
      <c r="L102" s="529" t="s">
        <v>28</v>
      </c>
      <c r="M102" s="353" t="s">
        <v>27</v>
      </c>
      <c r="N102" s="529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520" t="s">
        <v>28</v>
      </c>
      <c r="E108" s="361" t="s">
        <v>27</v>
      </c>
      <c r="F108" s="528" t="s">
        <v>28</v>
      </c>
      <c r="G108" s="361" t="s">
        <v>27</v>
      </c>
      <c r="H108" s="528" t="s">
        <v>28</v>
      </c>
      <c r="I108" s="361" t="s">
        <v>27</v>
      </c>
      <c r="J108" s="528" t="s">
        <v>28</v>
      </c>
      <c r="K108" s="361" t="s">
        <v>27</v>
      </c>
      <c r="L108" s="528" t="s">
        <v>28</v>
      </c>
      <c r="M108" s="361" t="s">
        <v>27</v>
      </c>
      <c r="N108" s="528" t="s">
        <v>28</v>
      </c>
      <c r="O108" s="361" t="s">
        <v>27</v>
      </c>
      <c r="P108" s="526" t="s">
        <v>28</v>
      </c>
      <c r="Q108" s="361" t="s">
        <v>27</v>
      </c>
      <c r="R108" s="526" t="s">
        <v>28</v>
      </c>
      <c r="S108" s="361" t="s">
        <v>27</v>
      </c>
      <c r="T108" s="526" t="s">
        <v>28</v>
      </c>
      <c r="U108" s="361" t="s">
        <v>27</v>
      </c>
      <c r="V108" s="526" t="s">
        <v>28</v>
      </c>
      <c r="W108" s="361" t="s">
        <v>27</v>
      </c>
      <c r="X108" s="526" t="s">
        <v>28</v>
      </c>
      <c r="Y108" s="361" t="s">
        <v>27</v>
      </c>
      <c r="Z108" s="526" t="s">
        <v>28</v>
      </c>
      <c r="AA108" s="361" t="s">
        <v>27</v>
      </c>
      <c r="AB108" s="526" t="s">
        <v>28</v>
      </c>
      <c r="AC108" s="361" t="s">
        <v>27</v>
      </c>
      <c r="AD108" s="526" t="s">
        <v>28</v>
      </c>
      <c r="AE108" s="361" t="s">
        <v>27</v>
      </c>
      <c r="AF108" s="526" t="s">
        <v>28</v>
      </c>
      <c r="AG108" s="361" t="s">
        <v>27</v>
      </c>
      <c r="AH108" s="526" t="s">
        <v>28</v>
      </c>
      <c r="AI108" s="361" t="s">
        <v>27</v>
      </c>
      <c r="AJ108" s="526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520" t="s">
        <v>28</v>
      </c>
      <c r="E117" s="361" t="s">
        <v>27</v>
      </c>
      <c r="F117" s="528" t="s">
        <v>28</v>
      </c>
      <c r="G117" s="361" t="s">
        <v>27</v>
      </c>
      <c r="H117" s="528" t="s">
        <v>28</v>
      </c>
      <c r="I117" s="361" t="s">
        <v>27</v>
      </c>
      <c r="J117" s="528" t="s">
        <v>28</v>
      </c>
      <c r="K117" s="361" t="s">
        <v>27</v>
      </c>
      <c r="L117" s="528" t="s">
        <v>28</v>
      </c>
      <c r="M117" s="361" t="s">
        <v>27</v>
      </c>
      <c r="N117" s="528" t="s">
        <v>28</v>
      </c>
      <c r="O117" s="361" t="s">
        <v>27</v>
      </c>
      <c r="P117" s="526" t="s">
        <v>28</v>
      </c>
      <c r="Q117" s="361" t="s">
        <v>27</v>
      </c>
      <c r="R117" s="526" t="s">
        <v>28</v>
      </c>
      <c r="S117" s="361" t="s">
        <v>27</v>
      </c>
      <c r="T117" s="526" t="s">
        <v>28</v>
      </c>
      <c r="U117" s="361" t="s">
        <v>27</v>
      </c>
      <c r="V117" s="526" t="s">
        <v>28</v>
      </c>
      <c r="W117" s="361" t="s">
        <v>27</v>
      </c>
      <c r="X117" s="526" t="s">
        <v>28</v>
      </c>
      <c r="Y117" s="361" t="s">
        <v>27</v>
      </c>
      <c r="Z117" s="526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520" t="s">
        <v>28</v>
      </c>
      <c r="E127" s="361" t="s">
        <v>27</v>
      </c>
      <c r="F127" s="528" t="s">
        <v>28</v>
      </c>
      <c r="G127" s="361" t="s">
        <v>27</v>
      </c>
      <c r="H127" s="528" t="s">
        <v>28</v>
      </c>
      <c r="I127" s="361" t="s">
        <v>27</v>
      </c>
      <c r="J127" s="528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528" t="s">
        <v>132</v>
      </c>
      <c r="G133" s="386" t="s">
        <v>133</v>
      </c>
      <c r="H133" s="387" t="s">
        <v>134</v>
      </c>
      <c r="I133" s="528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665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M106:AM108"/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1">
    <dataValidation type="whole" operator="greaterThanOrEqual" allowBlank="1" showInputMessage="1" showErrorMessage="1" error="Valor no Permitido" sqref="A10:AO134" xr:uid="{00000000-0002-0000-0700-000000000000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82"/>
  <sheetViews>
    <sheetView topLeftCell="A7" workbookViewId="0">
      <selection activeCell="C17" sqref="C17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0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",[9]NOMBRE!B6," - ","( ",[9]NOMBRE!C6,[9]NOMBRE!D6," )")</f>
        <v>MES: AGOSTO - ( 08 )</v>
      </c>
    </row>
    <row r="5" spans="1:90" ht="16.149999999999999" customHeight="1" x14ac:dyDescent="0.2">
      <c r="A5" s="1" t="str">
        <f>CONCATENATE("AÑO: ",[9]NOMBRE!B7)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539" t="s">
        <v>28</v>
      </c>
      <c r="F12" s="353" t="s">
        <v>27</v>
      </c>
      <c r="G12" s="539" t="s">
        <v>28</v>
      </c>
      <c r="H12" s="353" t="s">
        <v>27</v>
      </c>
      <c r="I12" s="539" t="s">
        <v>28</v>
      </c>
      <c r="J12" s="353" t="s">
        <v>27</v>
      </c>
      <c r="K12" s="539" t="s">
        <v>28</v>
      </c>
      <c r="L12" s="353" t="s">
        <v>27</v>
      </c>
      <c r="M12" s="539" t="s">
        <v>28</v>
      </c>
      <c r="N12" s="353" t="s">
        <v>27</v>
      </c>
      <c r="O12" s="539" t="s">
        <v>28</v>
      </c>
      <c r="P12" s="353" t="s">
        <v>27</v>
      </c>
      <c r="Q12" s="539" t="s">
        <v>28</v>
      </c>
      <c r="R12" s="353" t="s">
        <v>27</v>
      </c>
      <c r="S12" s="539" t="s">
        <v>28</v>
      </c>
      <c r="T12" s="353" t="s">
        <v>27</v>
      </c>
      <c r="U12" s="539" t="s">
        <v>28</v>
      </c>
      <c r="V12" s="353" t="s">
        <v>27</v>
      </c>
      <c r="W12" s="539" t="s">
        <v>28</v>
      </c>
      <c r="X12" s="353" t="s">
        <v>27</v>
      </c>
      <c r="Y12" s="539" t="s">
        <v>28</v>
      </c>
      <c r="Z12" s="353" t="s">
        <v>27</v>
      </c>
      <c r="AA12" s="539" t="s">
        <v>28</v>
      </c>
      <c r="AB12" s="353" t="s">
        <v>27</v>
      </c>
      <c r="AC12" s="539" t="s">
        <v>28</v>
      </c>
      <c r="AD12" s="353" t="s">
        <v>27</v>
      </c>
      <c r="AE12" s="539" t="s">
        <v>28</v>
      </c>
      <c r="AF12" s="353" t="s">
        <v>27</v>
      </c>
      <c r="AG12" s="539" t="s">
        <v>28</v>
      </c>
      <c r="AH12" s="353" t="s">
        <v>27</v>
      </c>
      <c r="AI12" s="539" t="s">
        <v>28</v>
      </c>
      <c r="AJ12" s="353" t="s">
        <v>27</v>
      </c>
      <c r="AK12" s="539" t="s">
        <v>28</v>
      </c>
      <c r="AL12" s="353" t="s">
        <v>27</v>
      </c>
      <c r="AM12" s="539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>
        <v>0</v>
      </c>
      <c r="AO13" s="346">
        <v>0</v>
      </c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67</v>
      </c>
      <c r="D14" s="38">
        <f t="shared" si="1"/>
        <v>25</v>
      </c>
      <c r="E14" s="39">
        <f t="shared" si="2"/>
        <v>42</v>
      </c>
      <c r="F14" s="40">
        <v>2</v>
      </c>
      <c r="G14" s="41">
        <v>1</v>
      </c>
      <c r="H14" s="40">
        <v>1</v>
      </c>
      <c r="I14" s="41">
        <v>1</v>
      </c>
      <c r="J14" s="40">
        <v>9</v>
      </c>
      <c r="K14" s="42">
        <v>3</v>
      </c>
      <c r="L14" s="40">
        <v>4</v>
      </c>
      <c r="M14" s="42">
        <v>13</v>
      </c>
      <c r="N14" s="40">
        <v>4</v>
      </c>
      <c r="O14" s="42">
        <v>3</v>
      </c>
      <c r="P14" s="40">
        <v>1</v>
      </c>
      <c r="Q14" s="42">
        <v>1</v>
      </c>
      <c r="R14" s="40">
        <v>0</v>
      </c>
      <c r="S14" s="42">
        <v>4</v>
      </c>
      <c r="T14" s="40">
        <v>1</v>
      </c>
      <c r="U14" s="42">
        <v>3</v>
      </c>
      <c r="V14" s="40">
        <v>1</v>
      </c>
      <c r="W14" s="42">
        <v>1</v>
      </c>
      <c r="X14" s="40">
        <v>0</v>
      </c>
      <c r="Y14" s="42">
        <v>6</v>
      </c>
      <c r="Z14" s="40">
        <v>0</v>
      </c>
      <c r="AA14" s="42">
        <v>2</v>
      </c>
      <c r="AB14" s="40">
        <v>1</v>
      </c>
      <c r="AC14" s="42">
        <v>1</v>
      </c>
      <c r="AD14" s="40">
        <v>1</v>
      </c>
      <c r="AE14" s="42">
        <v>1</v>
      </c>
      <c r="AF14" s="40">
        <v>0</v>
      </c>
      <c r="AG14" s="42">
        <v>1</v>
      </c>
      <c r="AH14" s="40">
        <v>0</v>
      </c>
      <c r="AI14" s="42">
        <v>1</v>
      </c>
      <c r="AJ14" s="40">
        <v>0</v>
      </c>
      <c r="AK14" s="42">
        <v>0</v>
      </c>
      <c r="AL14" s="43">
        <v>0</v>
      </c>
      <c r="AM14" s="42">
        <v>0</v>
      </c>
      <c r="AN14" s="41">
        <v>67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140</v>
      </c>
      <c r="D15" s="38">
        <f t="shared" si="1"/>
        <v>64</v>
      </c>
      <c r="E15" s="39">
        <f t="shared" si="2"/>
        <v>76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0</v>
      </c>
      <c r="N15" s="40">
        <v>2</v>
      </c>
      <c r="O15" s="42">
        <v>0</v>
      </c>
      <c r="P15" s="40">
        <v>8</v>
      </c>
      <c r="Q15" s="42">
        <v>1</v>
      </c>
      <c r="R15" s="40">
        <v>10</v>
      </c>
      <c r="S15" s="42">
        <v>2</v>
      </c>
      <c r="T15" s="40">
        <v>5</v>
      </c>
      <c r="U15" s="42">
        <v>7</v>
      </c>
      <c r="V15" s="40">
        <v>5</v>
      </c>
      <c r="W15" s="42">
        <v>4</v>
      </c>
      <c r="X15" s="40">
        <v>6</v>
      </c>
      <c r="Y15" s="42">
        <v>14</v>
      </c>
      <c r="Z15" s="40">
        <v>4</v>
      </c>
      <c r="AA15" s="42">
        <v>10</v>
      </c>
      <c r="AB15" s="40">
        <v>13</v>
      </c>
      <c r="AC15" s="42">
        <v>21</v>
      </c>
      <c r="AD15" s="40">
        <v>6</v>
      </c>
      <c r="AE15" s="42">
        <v>6</v>
      </c>
      <c r="AF15" s="40">
        <v>1</v>
      </c>
      <c r="AG15" s="42">
        <v>8</v>
      </c>
      <c r="AH15" s="40">
        <v>4</v>
      </c>
      <c r="AI15" s="42">
        <v>1</v>
      </c>
      <c r="AJ15" s="40">
        <v>0</v>
      </c>
      <c r="AK15" s="42">
        <v>0</v>
      </c>
      <c r="AL15" s="43">
        <v>0</v>
      </c>
      <c r="AM15" s="42">
        <v>2</v>
      </c>
      <c r="AN15" s="41">
        <v>140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>
        <v>0</v>
      </c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108</v>
      </c>
      <c r="D17" s="38">
        <f t="shared" si="1"/>
        <v>56</v>
      </c>
      <c r="E17" s="39">
        <f t="shared" si="2"/>
        <v>52</v>
      </c>
      <c r="F17" s="40">
        <v>0</v>
      </c>
      <c r="G17" s="41">
        <v>0</v>
      </c>
      <c r="H17" s="40">
        <v>3</v>
      </c>
      <c r="I17" s="41">
        <v>0</v>
      </c>
      <c r="J17" s="40">
        <v>3</v>
      </c>
      <c r="K17" s="42">
        <v>1</v>
      </c>
      <c r="L17" s="40">
        <v>3</v>
      </c>
      <c r="M17" s="42">
        <v>4</v>
      </c>
      <c r="N17" s="40">
        <v>6</v>
      </c>
      <c r="O17" s="42">
        <v>3</v>
      </c>
      <c r="P17" s="40">
        <v>1</v>
      </c>
      <c r="Q17" s="42">
        <v>2</v>
      </c>
      <c r="R17" s="40">
        <v>5</v>
      </c>
      <c r="S17" s="42">
        <v>7</v>
      </c>
      <c r="T17" s="40">
        <v>5</v>
      </c>
      <c r="U17" s="42">
        <v>2</v>
      </c>
      <c r="V17" s="40">
        <v>2</v>
      </c>
      <c r="W17" s="42">
        <v>0</v>
      </c>
      <c r="X17" s="40">
        <v>2</v>
      </c>
      <c r="Y17" s="42">
        <v>7</v>
      </c>
      <c r="Z17" s="40">
        <v>4</v>
      </c>
      <c r="AA17" s="42">
        <v>5</v>
      </c>
      <c r="AB17" s="40">
        <v>5</v>
      </c>
      <c r="AC17" s="42">
        <v>9</v>
      </c>
      <c r="AD17" s="40">
        <v>11</v>
      </c>
      <c r="AE17" s="42">
        <v>5</v>
      </c>
      <c r="AF17" s="40">
        <v>0</v>
      </c>
      <c r="AG17" s="42">
        <v>5</v>
      </c>
      <c r="AH17" s="40">
        <v>4</v>
      </c>
      <c r="AI17" s="42">
        <v>0</v>
      </c>
      <c r="AJ17" s="40">
        <v>2</v>
      </c>
      <c r="AK17" s="42">
        <v>1</v>
      </c>
      <c r="AL17" s="43">
        <v>0</v>
      </c>
      <c r="AM17" s="42">
        <v>1</v>
      </c>
      <c r="AN17" s="41">
        <v>108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>
        <v>0</v>
      </c>
      <c r="AO18" s="41">
        <v>0</v>
      </c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35</v>
      </c>
      <c r="D19" s="45">
        <f t="shared" si="1"/>
        <v>28</v>
      </c>
      <c r="E19" s="46">
        <f t="shared" si="2"/>
        <v>7</v>
      </c>
      <c r="F19" s="47">
        <v>5</v>
      </c>
      <c r="G19" s="48">
        <v>1</v>
      </c>
      <c r="H19" s="47">
        <v>9</v>
      </c>
      <c r="I19" s="48">
        <v>0</v>
      </c>
      <c r="J19" s="47">
        <v>6</v>
      </c>
      <c r="K19" s="49">
        <v>1</v>
      </c>
      <c r="L19" s="47">
        <v>3</v>
      </c>
      <c r="M19" s="49">
        <v>3</v>
      </c>
      <c r="N19" s="47">
        <v>3</v>
      </c>
      <c r="O19" s="49">
        <v>0</v>
      </c>
      <c r="P19" s="47">
        <v>0</v>
      </c>
      <c r="Q19" s="49">
        <v>0</v>
      </c>
      <c r="R19" s="47">
        <v>2</v>
      </c>
      <c r="S19" s="49">
        <v>2</v>
      </c>
      <c r="T19" s="47">
        <v>0</v>
      </c>
      <c r="U19" s="49">
        <v>0</v>
      </c>
      <c r="V19" s="47">
        <v>0</v>
      </c>
      <c r="W19" s="49">
        <v>0</v>
      </c>
      <c r="X19" s="47">
        <v>0</v>
      </c>
      <c r="Y19" s="49">
        <v>0</v>
      </c>
      <c r="Z19" s="47">
        <v>0</v>
      </c>
      <c r="AA19" s="49">
        <v>0</v>
      </c>
      <c r="AB19" s="47">
        <v>0</v>
      </c>
      <c r="AC19" s="49">
        <v>0</v>
      </c>
      <c r="AD19" s="47">
        <v>0</v>
      </c>
      <c r="AE19" s="49">
        <v>0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35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350</v>
      </c>
      <c r="D23" s="397">
        <f>SUM(F23+H23+J23+L23+N23+P23+R23+T23+V23+X23+Z23+AB23+AD23+AF23+AH23+AJ23+AL23)</f>
        <v>173</v>
      </c>
      <c r="E23" s="398">
        <f>SUM(G23+I23+K23+M23+O23+Q23+S23+U23+W23+Y23+AA23+AC23+AE23+AG23+AI23+AK23+AM23)</f>
        <v>177</v>
      </c>
      <c r="F23" s="399">
        <f>SUM(F13:F22)</f>
        <v>7</v>
      </c>
      <c r="G23" s="400">
        <f t="shared" ref="G23:AO23" si="10">SUM(G13:G22)</f>
        <v>2</v>
      </c>
      <c r="H23" s="399">
        <f t="shared" si="10"/>
        <v>13</v>
      </c>
      <c r="I23" s="400">
        <f t="shared" si="10"/>
        <v>1</v>
      </c>
      <c r="J23" s="399">
        <f t="shared" si="10"/>
        <v>18</v>
      </c>
      <c r="K23" s="401">
        <f t="shared" si="10"/>
        <v>5</v>
      </c>
      <c r="L23" s="399">
        <f t="shared" si="10"/>
        <v>10</v>
      </c>
      <c r="M23" s="401">
        <f t="shared" si="10"/>
        <v>20</v>
      </c>
      <c r="N23" s="399">
        <f t="shared" si="10"/>
        <v>15</v>
      </c>
      <c r="O23" s="401">
        <f t="shared" si="10"/>
        <v>6</v>
      </c>
      <c r="P23" s="399">
        <f t="shared" si="10"/>
        <v>10</v>
      </c>
      <c r="Q23" s="401">
        <f t="shared" si="10"/>
        <v>4</v>
      </c>
      <c r="R23" s="399">
        <f t="shared" si="10"/>
        <v>17</v>
      </c>
      <c r="S23" s="401">
        <f t="shared" si="10"/>
        <v>15</v>
      </c>
      <c r="T23" s="399">
        <f t="shared" si="10"/>
        <v>11</v>
      </c>
      <c r="U23" s="401">
        <f t="shared" si="10"/>
        <v>12</v>
      </c>
      <c r="V23" s="399">
        <f t="shared" si="10"/>
        <v>8</v>
      </c>
      <c r="W23" s="401">
        <f t="shared" si="10"/>
        <v>5</v>
      </c>
      <c r="X23" s="399">
        <f t="shared" si="10"/>
        <v>8</v>
      </c>
      <c r="Y23" s="401">
        <f t="shared" si="10"/>
        <v>27</v>
      </c>
      <c r="Z23" s="399">
        <f t="shared" si="10"/>
        <v>8</v>
      </c>
      <c r="AA23" s="401">
        <f t="shared" si="10"/>
        <v>17</v>
      </c>
      <c r="AB23" s="399">
        <f t="shared" si="10"/>
        <v>19</v>
      </c>
      <c r="AC23" s="401">
        <f t="shared" si="10"/>
        <v>31</v>
      </c>
      <c r="AD23" s="399">
        <f t="shared" si="10"/>
        <v>18</v>
      </c>
      <c r="AE23" s="401">
        <f t="shared" si="10"/>
        <v>12</v>
      </c>
      <c r="AF23" s="399">
        <f t="shared" si="10"/>
        <v>1</v>
      </c>
      <c r="AG23" s="401">
        <f t="shared" si="10"/>
        <v>14</v>
      </c>
      <c r="AH23" s="399">
        <f t="shared" si="10"/>
        <v>8</v>
      </c>
      <c r="AI23" s="401">
        <f t="shared" si="10"/>
        <v>2</v>
      </c>
      <c r="AJ23" s="399">
        <f t="shared" si="10"/>
        <v>2</v>
      </c>
      <c r="AK23" s="401">
        <f t="shared" si="10"/>
        <v>1</v>
      </c>
      <c r="AL23" s="402">
        <f t="shared" si="10"/>
        <v>0</v>
      </c>
      <c r="AM23" s="401">
        <f t="shared" si="10"/>
        <v>3</v>
      </c>
      <c r="AN23" s="400">
        <f t="shared" si="10"/>
        <v>350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115</v>
      </c>
      <c r="D24" s="404">
        <f>SUM(F24+H24+J24+L24+N24+P24+R24+T24+V24+X24+Z24+AB24+AD24+AF24+AH24+AJ24+AL24)</f>
        <v>60</v>
      </c>
      <c r="E24" s="398">
        <f>SUM(G24+I24+K24+M24+O24+Q24+S24+U24+W24+Y24+AA24+AC24+AE24+AG24+AI24+AK24+AM24)</f>
        <v>55</v>
      </c>
      <c r="F24" s="405">
        <v>0</v>
      </c>
      <c r="G24" s="406">
        <v>0</v>
      </c>
      <c r="H24" s="405">
        <v>3</v>
      </c>
      <c r="I24" s="406">
        <v>0</v>
      </c>
      <c r="J24" s="405">
        <v>6</v>
      </c>
      <c r="K24" s="407">
        <v>9</v>
      </c>
      <c r="L24" s="405">
        <v>12</v>
      </c>
      <c r="M24" s="407">
        <v>7</v>
      </c>
      <c r="N24" s="405">
        <v>1</v>
      </c>
      <c r="O24" s="407">
        <v>0</v>
      </c>
      <c r="P24" s="405">
        <v>2</v>
      </c>
      <c r="Q24" s="407">
        <v>1</v>
      </c>
      <c r="R24" s="405">
        <v>3</v>
      </c>
      <c r="S24" s="407">
        <v>10</v>
      </c>
      <c r="T24" s="405">
        <v>8</v>
      </c>
      <c r="U24" s="407">
        <v>1</v>
      </c>
      <c r="V24" s="405">
        <v>1</v>
      </c>
      <c r="W24" s="407">
        <v>1</v>
      </c>
      <c r="X24" s="405">
        <v>2</v>
      </c>
      <c r="Y24" s="407">
        <v>6</v>
      </c>
      <c r="Z24" s="405">
        <v>7</v>
      </c>
      <c r="AA24" s="407">
        <v>2</v>
      </c>
      <c r="AB24" s="405">
        <v>7</v>
      </c>
      <c r="AC24" s="407">
        <v>11</v>
      </c>
      <c r="AD24" s="405">
        <v>4</v>
      </c>
      <c r="AE24" s="407">
        <v>6</v>
      </c>
      <c r="AF24" s="405">
        <v>0</v>
      </c>
      <c r="AG24" s="407">
        <v>1</v>
      </c>
      <c r="AH24" s="405">
        <v>0</v>
      </c>
      <c r="AI24" s="407">
        <v>0</v>
      </c>
      <c r="AJ24" s="405">
        <v>4</v>
      </c>
      <c r="AK24" s="407">
        <v>0</v>
      </c>
      <c r="AL24" s="408">
        <v>0</v>
      </c>
      <c r="AM24" s="407">
        <v>0</v>
      </c>
      <c r="AN24" s="406">
        <v>115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550" t="s">
        <v>42</v>
      </c>
      <c r="B25" s="423" t="s">
        <v>31</v>
      </c>
      <c r="C25" s="409">
        <f t="shared" si="0"/>
        <v>20</v>
      </c>
      <c r="D25" s="410">
        <f t="shared" si="1"/>
        <v>7</v>
      </c>
      <c r="E25" s="447">
        <f>SUM(G25+I25+K25+M25+O25+Q25+S25+U25+W25+Y25+AA25+AC25+AE25+AG25+AI25+AK25+AM25)</f>
        <v>13</v>
      </c>
      <c r="F25" s="411">
        <v>0</v>
      </c>
      <c r="G25" s="448">
        <v>0</v>
      </c>
      <c r="H25" s="411">
        <v>2</v>
      </c>
      <c r="I25" s="448">
        <v>1</v>
      </c>
      <c r="J25" s="411">
        <v>1</v>
      </c>
      <c r="K25" s="412">
        <v>1</v>
      </c>
      <c r="L25" s="411">
        <v>2</v>
      </c>
      <c r="M25" s="412">
        <v>2</v>
      </c>
      <c r="N25" s="411">
        <v>0</v>
      </c>
      <c r="O25" s="412">
        <v>3</v>
      </c>
      <c r="P25" s="411">
        <v>1</v>
      </c>
      <c r="Q25" s="412">
        <v>0</v>
      </c>
      <c r="R25" s="411">
        <v>0</v>
      </c>
      <c r="S25" s="412">
        <v>0</v>
      </c>
      <c r="T25" s="411">
        <v>0</v>
      </c>
      <c r="U25" s="412">
        <v>1</v>
      </c>
      <c r="V25" s="411">
        <v>0</v>
      </c>
      <c r="W25" s="412">
        <v>1</v>
      </c>
      <c r="X25" s="411">
        <v>0</v>
      </c>
      <c r="Y25" s="412">
        <v>2</v>
      </c>
      <c r="Z25" s="411">
        <v>0</v>
      </c>
      <c r="AA25" s="412">
        <v>1</v>
      </c>
      <c r="AB25" s="411">
        <v>1</v>
      </c>
      <c r="AC25" s="412">
        <v>0</v>
      </c>
      <c r="AD25" s="411">
        <v>0</v>
      </c>
      <c r="AE25" s="412">
        <v>1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20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188</v>
      </c>
      <c r="D26" s="25">
        <f t="shared" si="1"/>
        <v>58</v>
      </c>
      <c r="E26" s="355">
        <f t="shared" si="2"/>
        <v>130</v>
      </c>
      <c r="F26" s="27">
        <v>0</v>
      </c>
      <c r="G26" s="346">
        <v>0</v>
      </c>
      <c r="H26" s="27">
        <v>2</v>
      </c>
      <c r="I26" s="346">
        <v>2</v>
      </c>
      <c r="J26" s="27">
        <v>5</v>
      </c>
      <c r="K26" s="29">
        <v>1</v>
      </c>
      <c r="L26" s="27">
        <v>14</v>
      </c>
      <c r="M26" s="29">
        <v>37</v>
      </c>
      <c r="N26" s="27">
        <v>12</v>
      </c>
      <c r="O26" s="29">
        <v>6</v>
      </c>
      <c r="P26" s="27">
        <v>2</v>
      </c>
      <c r="Q26" s="29">
        <v>7</v>
      </c>
      <c r="R26" s="27">
        <v>8</v>
      </c>
      <c r="S26" s="29">
        <v>7</v>
      </c>
      <c r="T26" s="27">
        <v>3</v>
      </c>
      <c r="U26" s="29">
        <v>6</v>
      </c>
      <c r="V26" s="27">
        <v>1</v>
      </c>
      <c r="W26" s="29">
        <v>13</v>
      </c>
      <c r="X26" s="27">
        <v>2</v>
      </c>
      <c r="Y26" s="29">
        <v>16</v>
      </c>
      <c r="Z26" s="27">
        <v>1</v>
      </c>
      <c r="AA26" s="29">
        <v>14</v>
      </c>
      <c r="AB26" s="27">
        <v>5</v>
      </c>
      <c r="AC26" s="29">
        <v>8</v>
      </c>
      <c r="AD26" s="27">
        <v>2</v>
      </c>
      <c r="AE26" s="29">
        <v>5</v>
      </c>
      <c r="AF26" s="27">
        <v>0</v>
      </c>
      <c r="AG26" s="29">
        <v>3</v>
      </c>
      <c r="AH26" s="27">
        <v>1</v>
      </c>
      <c r="AI26" s="29">
        <v>3</v>
      </c>
      <c r="AJ26" s="27">
        <v>0</v>
      </c>
      <c r="AK26" s="29">
        <v>2</v>
      </c>
      <c r="AL26" s="394">
        <v>0</v>
      </c>
      <c r="AM26" s="29">
        <v>0</v>
      </c>
      <c r="AN26" s="346">
        <v>188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/>
      <c r="G27" s="76"/>
      <c r="H27" s="75"/>
      <c r="I27" s="77"/>
      <c r="J27" s="75"/>
      <c r="K27" s="77"/>
      <c r="L27" s="75"/>
      <c r="M27" s="77"/>
      <c r="N27" s="75"/>
      <c r="O27" s="78"/>
      <c r="P27" s="75"/>
      <c r="Q27" s="76"/>
      <c r="R27" s="79"/>
      <c r="S27" s="77"/>
      <c r="T27" s="75"/>
      <c r="U27" s="77"/>
      <c r="V27" s="75"/>
      <c r="W27" s="77"/>
      <c r="X27" s="75"/>
      <c r="Y27" s="76"/>
      <c r="Z27" s="75"/>
      <c r="AA27" s="76"/>
      <c r="AB27" s="75"/>
      <c r="AC27" s="77"/>
      <c r="AD27" s="75"/>
      <c r="AE27" s="76"/>
      <c r="AF27" s="75"/>
      <c r="AG27" s="76"/>
      <c r="AH27" s="75"/>
      <c r="AI27" s="77"/>
      <c r="AJ27" s="75"/>
      <c r="AK27" s="77"/>
      <c r="AL27" s="80"/>
      <c r="AM27" s="77"/>
      <c r="AN27" s="78"/>
      <c r="AO27" s="78"/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547" t="s">
        <v>28</v>
      </c>
      <c r="F30" s="353" t="s">
        <v>27</v>
      </c>
      <c r="G30" s="547" t="s">
        <v>28</v>
      </c>
      <c r="H30" s="353" t="s">
        <v>27</v>
      </c>
      <c r="I30" s="547" t="s">
        <v>28</v>
      </c>
      <c r="J30" s="353" t="s">
        <v>27</v>
      </c>
      <c r="K30" s="547" t="s">
        <v>28</v>
      </c>
      <c r="L30" s="353" t="s">
        <v>27</v>
      </c>
      <c r="M30" s="547" t="s">
        <v>28</v>
      </c>
      <c r="N30" s="353" t="s">
        <v>27</v>
      </c>
      <c r="O30" s="547" t="s">
        <v>28</v>
      </c>
      <c r="P30" s="353" t="s">
        <v>27</v>
      </c>
      <c r="Q30" s="547" t="s">
        <v>28</v>
      </c>
      <c r="R30" s="353" t="s">
        <v>27</v>
      </c>
      <c r="S30" s="546" t="s">
        <v>28</v>
      </c>
      <c r="T30" s="353" t="s">
        <v>27</v>
      </c>
      <c r="U30" s="547" t="s">
        <v>28</v>
      </c>
      <c r="V30" s="353" t="s">
        <v>27</v>
      </c>
      <c r="W30" s="547" t="s">
        <v>28</v>
      </c>
      <c r="X30" s="353" t="s">
        <v>27</v>
      </c>
      <c r="Y30" s="547" t="s">
        <v>28</v>
      </c>
      <c r="Z30" s="353" t="s">
        <v>27</v>
      </c>
      <c r="AA30" s="547" t="s">
        <v>28</v>
      </c>
      <c r="AB30" s="353" t="s">
        <v>27</v>
      </c>
      <c r="AC30" s="547" t="s">
        <v>28</v>
      </c>
      <c r="AD30" s="353" t="s">
        <v>27</v>
      </c>
      <c r="AE30" s="547" t="s">
        <v>28</v>
      </c>
      <c r="AF30" s="353" t="s">
        <v>27</v>
      </c>
      <c r="AG30" s="547" t="s">
        <v>28</v>
      </c>
      <c r="AH30" s="353" t="s">
        <v>27</v>
      </c>
      <c r="AI30" s="547" t="s">
        <v>28</v>
      </c>
      <c r="AJ30" s="353" t="s">
        <v>27</v>
      </c>
      <c r="AK30" s="547" t="s">
        <v>28</v>
      </c>
      <c r="AL30" s="353" t="s">
        <v>27</v>
      </c>
      <c r="AM30" s="547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4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0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44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542" t="s">
        <v>28</v>
      </c>
      <c r="F43" s="353" t="s">
        <v>27</v>
      </c>
      <c r="G43" s="547" t="s">
        <v>28</v>
      </c>
      <c r="H43" s="353" t="s">
        <v>27</v>
      </c>
      <c r="I43" s="547" t="s">
        <v>28</v>
      </c>
      <c r="J43" s="353" t="s">
        <v>27</v>
      </c>
      <c r="K43" s="547" t="s">
        <v>28</v>
      </c>
      <c r="L43" s="353" t="s">
        <v>27</v>
      </c>
      <c r="M43" s="547" t="s">
        <v>28</v>
      </c>
      <c r="N43" s="353" t="s">
        <v>27</v>
      </c>
      <c r="O43" s="547" t="s">
        <v>28</v>
      </c>
      <c r="P43" s="353" t="s">
        <v>27</v>
      </c>
      <c r="Q43" s="547" t="s">
        <v>28</v>
      </c>
      <c r="R43" s="353" t="s">
        <v>27</v>
      </c>
      <c r="S43" s="547" t="s">
        <v>28</v>
      </c>
      <c r="T43" s="353" t="s">
        <v>27</v>
      </c>
      <c r="U43" s="547" t="s">
        <v>28</v>
      </c>
      <c r="V43" s="353" t="s">
        <v>27</v>
      </c>
      <c r="W43" s="547" t="s">
        <v>28</v>
      </c>
      <c r="X43" s="353" t="s">
        <v>27</v>
      </c>
      <c r="Y43" s="547" t="s">
        <v>28</v>
      </c>
      <c r="Z43" s="353" t="s">
        <v>27</v>
      </c>
      <c r="AA43" s="547" t="s">
        <v>28</v>
      </c>
      <c r="AB43" s="353" t="s">
        <v>27</v>
      </c>
      <c r="AC43" s="547" t="s">
        <v>28</v>
      </c>
      <c r="AD43" s="353" t="s">
        <v>27</v>
      </c>
      <c r="AE43" s="547" t="s">
        <v>28</v>
      </c>
      <c r="AF43" s="353" t="s">
        <v>27</v>
      </c>
      <c r="AG43" s="547" t="s">
        <v>28</v>
      </c>
      <c r="AH43" s="353" t="s">
        <v>27</v>
      </c>
      <c r="AI43" s="547" t="s">
        <v>28</v>
      </c>
      <c r="AJ43" s="353" t="s">
        <v>27</v>
      </c>
      <c r="AK43" s="547" t="s">
        <v>28</v>
      </c>
      <c r="AL43" s="428" t="s">
        <v>27</v>
      </c>
      <c r="AM43" s="547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552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551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545" t="s">
        <v>28</v>
      </c>
      <c r="H49" s="391" t="s">
        <v>27</v>
      </c>
      <c r="I49" s="545" t="s">
        <v>28</v>
      </c>
      <c r="J49" s="391" t="s">
        <v>27</v>
      </c>
      <c r="K49" s="545" t="s">
        <v>28</v>
      </c>
      <c r="L49" s="391" t="s">
        <v>27</v>
      </c>
      <c r="M49" s="545" t="s">
        <v>28</v>
      </c>
      <c r="N49" s="391" t="s">
        <v>27</v>
      </c>
      <c r="O49" s="545" t="s">
        <v>28</v>
      </c>
      <c r="P49" s="391" t="s">
        <v>27</v>
      </c>
      <c r="Q49" s="545" t="s">
        <v>28</v>
      </c>
      <c r="R49" s="391" t="s">
        <v>27</v>
      </c>
      <c r="S49" s="545" t="s">
        <v>28</v>
      </c>
      <c r="T49" s="391" t="s">
        <v>27</v>
      </c>
      <c r="U49" s="545" t="s">
        <v>28</v>
      </c>
      <c r="V49" s="391" t="s">
        <v>27</v>
      </c>
      <c r="W49" s="545" t="s">
        <v>28</v>
      </c>
      <c r="X49" s="391" t="s">
        <v>27</v>
      </c>
      <c r="Y49" s="545" t="s">
        <v>28</v>
      </c>
      <c r="Z49" s="391" t="s">
        <v>27</v>
      </c>
      <c r="AA49" s="545" t="s">
        <v>28</v>
      </c>
      <c r="AB49" s="391" t="s">
        <v>27</v>
      </c>
      <c r="AC49" s="545" t="s">
        <v>28</v>
      </c>
      <c r="AD49" s="391" t="s">
        <v>27</v>
      </c>
      <c r="AE49" s="545" t="s">
        <v>28</v>
      </c>
      <c r="AF49" s="391" t="s">
        <v>27</v>
      </c>
      <c r="AG49" s="545" t="s">
        <v>28</v>
      </c>
      <c r="AH49" s="391" t="s">
        <v>27</v>
      </c>
      <c r="AI49" s="545" t="s">
        <v>28</v>
      </c>
      <c r="AJ49" s="391" t="s">
        <v>27</v>
      </c>
      <c r="AK49" s="545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543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543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543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543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544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544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543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543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544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543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544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543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543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543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543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544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90</v>
      </c>
      <c r="C83" s="207">
        <v>28</v>
      </c>
      <c r="D83" s="356">
        <v>27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549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9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543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543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543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543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548" t="s">
        <v>40</v>
      </c>
      <c r="B98" s="347">
        <f>SUM(B93:B97)</f>
        <v>9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538" t="s">
        <v>28</v>
      </c>
      <c r="E102" s="353" t="s">
        <v>27</v>
      </c>
      <c r="F102" s="547" t="s">
        <v>28</v>
      </c>
      <c r="G102" s="353" t="s">
        <v>27</v>
      </c>
      <c r="H102" s="547" t="s">
        <v>28</v>
      </c>
      <c r="I102" s="353" t="s">
        <v>27</v>
      </c>
      <c r="J102" s="547" t="s">
        <v>28</v>
      </c>
      <c r="K102" s="353" t="s">
        <v>27</v>
      </c>
      <c r="L102" s="547" t="s">
        <v>28</v>
      </c>
      <c r="M102" s="353" t="s">
        <v>27</v>
      </c>
      <c r="N102" s="547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541" t="s">
        <v>28</v>
      </c>
      <c r="E108" s="361" t="s">
        <v>27</v>
      </c>
      <c r="F108" s="553" t="s">
        <v>28</v>
      </c>
      <c r="G108" s="361" t="s">
        <v>27</v>
      </c>
      <c r="H108" s="553" t="s">
        <v>28</v>
      </c>
      <c r="I108" s="361" t="s">
        <v>27</v>
      </c>
      <c r="J108" s="553" t="s">
        <v>28</v>
      </c>
      <c r="K108" s="361" t="s">
        <v>27</v>
      </c>
      <c r="L108" s="553" t="s">
        <v>28</v>
      </c>
      <c r="M108" s="361" t="s">
        <v>27</v>
      </c>
      <c r="N108" s="553" t="s">
        <v>28</v>
      </c>
      <c r="O108" s="361" t="s">
        <v>27</v>
      </c>
      <c r="P108" s="540" t="s">
        <v>28</v>
      </c>
      <c r="Q108" s="361" t="s">
        <v>27</v>
      </c>
      <c r="R108" s="540" t="s">
        <v>28</v>
      </c>
      <c r="S108" s="361" t="s">
        <v>27</v>
      </c>
      <c r="T108" s="540" t="s">
        <v>28</v>
      </c>
      <c r="U108" s="361" t="s">
        <v>27</v>
      </c>
      <c r="V108" s="540" t="s">
        <v>28</v>
      </c>
      <c r="W108" s="361" t="s">
        <v>27</v>
      </c>
      <c r="X108" s="540" t="s">
        <v>28</v>
      </c>
      <c r="Y108" s="361" t="s">
        <v>27</v>
      </c>
      <c r="Z108" s="540" t="s">
        <v>28</v>
      </c>
      <c r="AA108" s="361" t="s">
        <v>27</v>
      </c>
      <c r="AB108" s="540" t="s">
        <v>28</v>
      </c>
      <c r="AC108" s="361" t="s">
        <v>27</v>
      </c>
      <c r="AD108" s="540" t="s">
        <v>28</v>
      </c>
      <c r="AE108" s="361" t="s">
        <v>27</v>
      </c>
      <c r="AF108" s="540" t="s">
        <v>28</v>
      </c>
      <c r="AG108" s="361" t="s">
        <v>27</v>
      </c>
      <c r="AH108" s="540" t="s">
        <v>28</v>
      </c>
      <c r="AI108" s="361" t="s">
        <v>27</v>
      </c>
      <c r="AJ108" s="540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541" t="s">
        <v>28</v>
      </c>
      <c r="E117" s="361" t="s">
        <v>27</v>
      </c>
      <c r="F117" s="553" t="s">
        <v>28</v>
      </c>
      <c r="G117" s="361" t="s">
        <v>27</v>
      </c>
      <c r="H117" s="553" t="s">
        <v>28</v>
      </c>
      <c r="I117" s="361" t="s">
        <v>27</v>
      </c>
      <c r="J117" s="553" t="s">
        <v>28</v>
      </c>
      <c r="K117" s="361" t="s">
        <v>27</v>
      </c>
      <c r="L117" s="553" t="s">
        <v>28</v>
      </c>
      <c r="M117" s="361" t="s">
        <v>27</v>
      </c>
      <c r="N117" s="553" t="s">
        <v>28</v>
      </c>
      <c r="O117" s="361" t="s">
        <v>27</v>
      </c>
      <c r="P117" s="540" t="s">
        <v>28</v>
      </c>
      <c r="Q117" s="361" t="s">
        <v>27</v>
      </c>
      <c r="R117" s="540" t="s">
        <v>28</v>
      </c>
      <c r="S117" s="361" t="s">
        <v>27</v>
      </c>
      <c r="T117" s="540" t="s">
        <v>28</v>
      </c>
      <c r="U117" s="361" t="s">
        <v>27</v>
      </c>
      <c r="V117" s="540" t="s">
        <v>28</v>
      </c>
      <c r="W117" s="361" t="s">
        <v>27</v>
      </c>
      <c r="X117" s="540" t="s">
        <v>28</v>
      </c>
      <c r="Y117" s="361" t="s">
        <v>27</v>
      </c>
      <c r="Z117" s="540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541" t="s">
        <v>28</v>
      </c>
      <c r="E127" s="361" t="s">
        <v>27</v>
      </c>
      <c r="F127" s="553" t="s">
        <v>28</v>
      </c>
      <c r="G127" s="361" t="s">
        <v>27</v>
      </c>
      <c r="H127" s="553" t="s">
        <v>28</v>
      </c>
      <c r="I127" s="361" t="s">
        <v>27</v>
      </c>
      <c r="J127" s="553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553" t="s">
        <v>132</v>
      </c>
      <c r="G133" s="386" t="s">
        <v>133</v>
      </c>
      <c r="H133" s="387" t="s">
        <v>134</v>
      </c>
      <c r="I133" s="553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760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F11:AG11"/>
    <mergeCell ref="AH11:AI11"/>
    <mergeCell ref="AJ11:AK11"/>
    <mergeCell ref="AM106:AM108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  <mergeCell ref="A26:A27"/>
    <mergeCell ref="A29:A30"/>
    <mergeCell ref="B29:B30"/>
    <mergeCell ref="C29:E29"/>
    <mergeCell ref="F29:G29"/>
    <mergeCell ref="H29:I29"/>
    <mergeCell ref="AH29:AI29"/>
    <mergeCell ref="AJ29:AK29"/>
    <mergeCell ref="A13:A23"/>
    <mergeCell ref="A24:B24"/>
    <mergeCell ref="AL29:AM29"/>
    <mergeCell ref="A34:A35"/>
  </mergeCells>
  <dataValidations count="1">
    <dataValidation type="whole" operator="greaterThanOrEqual" allowBlank="1" showInputMessage="1" showErrorMessage="1" error="Valor no Permitido" sqref="A10:AO134" xr:uid="{00000000-0002-0000-0800-000000000000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8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0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",[10]NOMBRE!B6," - ","( ",[10]NOMBRE!C6,[10]NOMBRE!D6," )")</f>
        <v>MES: SEPTIEMBRE - ( 09 )</v>
      </c>
    </row>
    <row r="5" spans="1:90" ht="16.149999999999999" customHeight="1" x14ac:dyDescent="0.2">
      <c r="A5" s="1" t="str">
        <f>CONCATENATE("AÑO: ",[10]NOMBRE!B7)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61"/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559" t="s">
        <v>28</v>
      </c>
      <c r="F12" s="353" t="s">
        <v>27</v>
      </c>
      <c r="G12" s="559" t="s">
        <v>28</v>
      </c>
      <c r="H12" s="353" t="s">
        <v>27</v>
      </c>
      <c r="I12" s="559" t="s">
        <v>28</v>
      </c>
      <c r="J12" s="353" t="s">
        <v>27</v>
      </c>
      <c r="K12" s="559" t="s">
        <v>28</v>
      </c>
      <c r="L12" s="353" t="s">
        <v>27</v>
      </c>
      <c r="M12" s="559" t="s">
        <v>28</v>
      </c>
      <c r="N12" s="353" t="s">
        <v>27</v>
      </c>
      <c r="O12" s="559" t="s">
        <v>28</v>
      </c>
      <c r="P12" s="353" t="s">
        <v>27</v>
      </c>
      <c r="Q12" s="559" t="s">
        <v>28</v>
      </c>
      <c r="R12" s="353" t="s">
        <v>27</v>
      </c>
      <c r="S12" s="559" t="s">
        <v>28</v>
      </c>
      <c r="T12" s="353" t="s">
        <v>27</v>
      </c>
      <c r="U12" s="559" t="s">
        <v>28</v>
      </c>
      <c r="V12" s="353" t="s">
        <v>27</v>
      </c>
      <c r="W12" s="559" t="s">
        <v>28</v>
      </c>
      <c r="X12" s="353" t="s">
        <v>27</v>
      </c>
      <c r="Y12" s="559" t="s">
        <v>28</v>
      </c>
      <c r="Z12" s="353" t="s">
        <v>27</v>
      </c>
      <c r="AA12" s="559" t="s">
        <v>28</v>
      </c>
      <c r="AB12" s="353" t="s">
        <v>27</v>
      </c>
      <c r="AC12" s="559" t="s">
        <v>28</v>
      </c>
      <c r="AD12" s="353" t="s">
        <v>27</v>
      </c>
      <c r="AE12" s="559" t="s">
        <v>28</v>
      </c>
      <c r="AF12" s="353" t="s">
        <v>27</v>
      </c>
      <c r="AG12" s="559" t="s">
        <v>28</v>
      </c>
      <c r="AH12" s="353" t="s">
        <v>27</v>
      </c>
      <c r="AI12" s="559" t="s">
        <v>28</v>
      </c>
      <c r="AJ12" s="353" t="s">
        <v>27</v>
      </c>
      <c r="AK12" s="559" t="s">
        <v>28</v>
      </c>
      <c r="AL12" s="353" t="s">
        <v>27</v>
      </c>
      <c r="AM12" s="559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>
        <v>0</v>
      </c>
      <c r="AO13" s="346">
        <v>0</v>
      </c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35</v>
      </c>
      <c r="D14" s="38">
        <f t="shared" si="1"/>
        <v>7</v>
      </c>
      <c r="E14" s="39">
        <f t="shared" si="2"/>
        <v>28</v>
      </c>
      <c r="F14" s="40">
        <v>2</v>
      </c>
      <c r="G14" s="41">
        <v>5</v>
      </c>
      <c r="H14" s="40">
        <v>0</v>
      </c>
      <c r="I14" s="41">
        <v>2</v>
      </c>
      <c r="J14" s="40">
        <v>0</v>
      </c>
      <c r="K14" s="42">
        <v>6</v>
      </c>
      <c r="L14" s="40">
        <v>1</v>
      </c>
      <c r="M14" s="42">
        <v>1</v>
      </c>
      <c r="N14" s="40">
        <v>0</v>
      </c>
      <c r="O14" s="42">
        <v>1</v>
      </c>
      <c r="P14" s="40">
        <v>0</v>
      </c>
      <c r="Q14" s="42">
        <v>2</v>
      </c>
      <c r="R14" s="40">
        <v>2</v>
      </c>
      <c r="S14" s="42">
        <v>1</v>
      </c>
      <c r="T14" s="40">
        <v>0</v>
      </c>
      <c r="U14" s="42">
        <v>1</v>
      </c>
      <c r="V14" s="40">
        <v>0</v>
      </c>
      <c r="W14" s="42">
        <v>2</v>
      </c>
      <c r="X14" s="40">
        <v>1</v>
      </c>
      <c r="Y14" s="42">
        <v>2</v>
      </c>
      <c r="Z14" s="40">
        <v>0</v>
      </c>
      <c r="AA14" s="42">
        <v>2</v>
      </c>
      <c r="AB14" s="40">
        <v>1</v>
      </c>
      <c r="AC14" s="42">
        <v>2</v>
      </c>
      <c r="AD14" s="40">
        <v>0</v>
      </c>
      <c r="AE14" s="42">
        <v>0</v>
      </c>
      <c r="AF14" s="40">
        <v>0</v>
      </c>
      <c r="AG14" s="42">
        <v>1</v>
      </c>
      <c r="AH14" s="40">
        <v>0</v>
      </c>
      <c r="AI14" s="42">
        <v>0</v>
      </c>
      <c r="AJ14" s="40">
        <v>0</v>
      </c>
      <c r="AK14" s="42">
        <v>0</v>
      </c>
      <c r="AL14" s="43">
        <v>0</v>
      </c>
      <c r="AM14" s="42">
        <v>0</v>
      </c>
      <c r="AN14" s="41">
        <v>35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119</v>
      </c>
      <c r="D15" s="38">
        <f t="shared" si="1"/>
        <v>45</v>
      </c>
      <c r="E15" s="39">
        <f t="shared" si="2"/>
        <v>74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0</v>
      </c>
      <c r="N15" s="40">
        <v>2</v>
      </c>
      <c r="O15" s="42">
        <v>0</v>
      </c>
      <c r="P15" s="40">
        <v>5</v>
      </c>
      <c r="Q15" s="42">
        <v>6</v>
      </c>
      <c r="R15" s="40">
        <v>7</v>
      </c>
      <c r="S15" s="42">
        <v>2</v>
      </c>
      <c r="T15" s="40">
        <v>3</v>
      </c>
      <c r="U15" s="42">
        <v>5</v>
      </c>
      <c r="V15" s="40">
        <v>3</v>
      </c>
      <c r="W15" s="42">
        <v>6</v>
      </c>
      <c r="X15" s="40">
        <v>4</v>
      </c>
      <c r="Y15" s="42">
        <v>15</v>
      </c>
      <c r="Z15" s="40">
        <v>5</v>
      </c>
      <c r="AA15" s="42">
        <v>11</v>
      </c>
      <c r="AB15" s="40">
        <v>8</v>
      </c>
      <c r="AC15" s="42">
        <v>17</v>
      </c>
      <c r="AD15" s="40">
        <v>6</v>
      </c>
      <c r="AE15" s="42">
        <v>4</v>
      </c>
      <c r="AF15" s="40">
        <v>0</v>
      </c>
      <c r="AG15" s="42">
        <v>8</v>
      </c>
      <c r="AH15" s="40">
        <v>2</v>
      </c>
      <c r="AI15" s="42">
        <v>0</v>
      </c>
      <c r="AJ15" s="40">
        <v>0</v>
      </c>
      <c r="AK15" s="42">
        <v>0</v>
      </c>
      <c r="AL15" s="43">
        <v>0</v>
      </c>
      <c r="AM15" s="42">
        <v>0</v>
      </c>
      <c r="AN15" s="41">
        <v>119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>
        <v>0</v>
      </c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48</v>
      </c>
      <c r="D17" s="38">
        <f t="shared" si="1"/>
        <v>17</v>
      </c>
      <c r="E17" s="39">
        <f t="shared" si="2"/>
        <v>31</v>
      </c>
      <c r="F17" s="40">
        <v>0</v>
      </c>
      <c r="G17" s="41">
        <v>0</v>
      </c>
      <c r="H17" s="40">
        <v>0</v>
      </c>
      <c r="I17" s="41">
        <v>0</v>
      </c>
      <c r="J17" s="40">
        <v>1</v>
      </c>
      <c r="K17" s="42">
        <v>0</v>
      </c>
      <c r="L17" s="40">
        <v>3</v>
      </c>
      <c r="M17" s="42">
        <v>0</v>
      </c>
      <c r="N17" s="40">
        <v>0</v>
      </c>
      <c r="O17" s="42">
        <v>1</v>
      </c>
      <c r="P17" s="40">
        <v>2</v>
      </c>
      <c r="Q17" s="42">
        <v>0</v>
      </c>
      <c r="R17" s="40">
        <v>0</v>
      </c>
      <c r="S17" s="42">
        <v>6</v>
      </c>
      <c r="T17" s="40">
        <v>1</v>
      </c>
      <c r="U17" s="42">
        <v>7</v>
      </c>
      <c r="V17" s="40">
        <v>0</v>
      </c>
      <c r="W17" s="42">
        <v>1</v>
      </c>
      <c r="X17" s="40">
        <v>1</v>
      </c>
      <c r="Y17" s="42">
        <v>3</v>
      </c>
      <c r="Z17" s="40">
        <v>3</v>
      </c>
      <c r="AA17" s="42">
        <v>7</v>
      </c>
      <c r="AB17" s="40">
        <v>0</v>
      </c>
      <c r="AC17" s="42">
        <v>2</v>
      </c>
      <c r="AD17" s="40">
        <v>1</v>
      </c>
      <c r="AE17" s="42">
        <v>2</v>
      </c>
      <c r="AF17" s="40">
        <v>5</v>
      </c>
      <c r="AG17" s="42">
        <v>2</v>
      </c>
      <c r="AH17" s="40">
        <v>0</v>
      </c>
      <c r="AI17" s="42">
        <v>0</v>
      </c>
      <c r="AJ17" s="40">
        <v>0</v>
      </c>
      <c r="AK17" s="42">
        <v>0</v>
      </c>
      <c r="AL17" s="43">
        <v>0</v>
      </c>
      <c r="AM17" s="42">
        <v>0</v>
      </c>
      <c r="AN17" s="41">
        <v>48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>
        <v>0</v>
      </c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69</v>
      </c>
      <c r="D19" s="45">
        <f t="shared" si="1"/>
        <v>38</v>
      </c>
      <c r="E19" s="46">
        <f t="shared" si="2"/>
        <v>31</v>
      </c>
      <c r="F19" s="47">
        <v>2</v>
      </c>
      <c r="G19" s="48">
        <v>7</v>
      </c>
      <c r="H19" s="47">
        <v>10</v>
      </c>
      <c r="I19" s="48">
        <v>0</v>
      </c>
      <c r="J19" s="47">
        <v>7</v>
      </c>
      <c r="K19" s="49">
        <v>2</v>
      </c>
      <c r="L19" s="47">
        <v>5</v>
      </c>
      <c r="M19" s="49">
        <v>3</v>
      </c>
      <c r="N19" s="47">
        <v>3</v>
      </c>
      <c r="O19" s="49">
        <v>0</v>
      </c>
      <c r="P19" s="47">
        <v>0</v>
      </c>
      <c r="Q19" s="49">
        <v>1</v>
      </c>
      <c r="R19" s="47">
        <v>9</v>
      </c>
      <c r="S19" s="49">
        <v>4</v>
      </c>
      <c r="T19" s="47">
        <v>0</v>
      </c>
      <c r="U19" s="49">
        <v>0</v>
      </c>
      <c r="V19" s="47">
        <v>0</v>
      </c>
      <c r="W19" s="49">
        <v>1</v>
      </c>
      <c r="X19" s="47">
        <v>0</v>
      </c>
      <c r="Y19" s="49">
        <v>7</v>
      </c>
      <c r="Z19" s="47">
        <v>0</v>
      </c>
      <c r="AA19" s="49">
        <v>2</v>
      </c>
      <c r="AB19" s="47">
        <v>2</v>
      </c>
      <c r="AC19" s="49">
        <v>3</v>
      </c>
      <c r="AD19" s="47">
        <v>0</v>
      </c>
      <c r="AE19" s="49">
        <v>1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69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271</v>
      </c>
      <c r="D23" s="397">
        <f>SUM(F23+H23+J23+L23+N23+P23+R23+T23+V23+X23+Z23+AB23+AD23+AF23+AH23+AJ23+AL23)</f>
        <v>107</v>
      </c>
      <c r="E23" s="398">
        <f>SUM(G23+I23+K23+M23+O23+Q23+S23+U23+W23+Y23+AA23+AC23+AE23+AG23+AI23+AK23+AM23)</f>
        <v>164</v>
      </c>
      <c r="F23" s="399">
        <f>SUM(F13:F22)</f>
        <v>4</v>
      </c>
      <c r="G23" s="400">
        <f t="shared" ref="G23:AO23" si="10">SUM(G13:G22)</f>
        <v>12</v>
      </c>
      <c r="H23" s="399">
        <f t="shared" si="10"/>
        <v>10</v>
      </c>
      <c r="I23" s="400">
        <f t="shared" si="10"/>
        <v>2</v>
      </c>
      <c r="J23" s="399">
        <f t="shared" si="10"/>
        <v>8</v>
      </c>
      <c r="K23" s="401">
        <f t="shared" si="10"/>
        <v>8</v>
      </c>
      <c r="L23" s="399">
        <f t="shared" si="10"/>
        <v>9</v>
      </c>
      <c r="M23" s="401">
        <f t="shared" si="10"/>
        <v>4</v>
      </c>
      <c r="N23" s="399">
        <f t="shared" si="10"/>
        <v>5</v>
      </c>
      <c r="O23" s="401">
        <f t="shared" si="10"/>
        <v>2</v>
      </c>
      <c r="P23" s="399">
        <f t="shared" si="10"/>
        <v>7</v>
      </c>
      <c r="Q23" s="401">
        <f t="shared" si="10"/>
        <v>9</v>
      </c>
      <c r="R23" s="399">
        <f t="shared" si="10"/>
        <v>18</v>
      </c>
      <c r="S23" s="401">
        <f t="shared" si="10"/>
        <v>13</v>
      </c>
      <c r="T23" s="399">
        <f t="shared" si="10"/>
        <v>4</v>
      </c>
      <c r="U23" s="401">
        <f t="shared" si="10"/>
        <v>13</v>
      </c>
      <c r="V23" s="399">
        <f t="shared" si="10"/>
        <v>3</v>
      </c>
      <c r="W23" s="401">
        <f t="shared" si="10"/>
        <v>10</v>
      </c>
      <c r="X23" s="399">
        <f t="shared" si="10"/>
        <v>6</v>
      </c>
      <c r="Y23" s="401">
        <f t="shared" si="10"/>
        <v>27</v>
      </c>
      <c r="Z23" s="399">
        <f t="shared" si="10"/>
        <v>8</v>
      </c>
      <c r="AA23" s="401">
        <f t="shared" si="10"/>
        <v>22</v>
      </c>
      <c r="AB23" s="399">
        <f t="shared" si="10"/>
        <v>11</v>
      </c>
      <c r="AC23" s="401">
        <f t="shared" si="10"/>
        <v>24</v>
      </c>
      <c r="AD23" s="399">
        <f t="shared" si="10"/>
        <v>7</v>
      </c>
      <c r="AE23" s="401">
        <f t="shared" si="10"/>
        <v>7</v>
      </c>
      <c r="AF23" s="399">
        <f t="shared" si="10"/>
        <v>5</v>
      </c>
      <c r="AG23" s="401">
        <f t="shared" si="10"/>
        <v>11</v>
      </c>
      <c r="AH23" s="399">
        <f t="shared" si="10"/>
        <v>2</v>
      </c>
      <c r="AI23" s="401">
        <f t="shared" si="10"/>
        <v>0</v>
      </c>
      <c r="AJ23" s="399">
        <f t="shared" si="10"/>
        <v>0</v>
      </c>
      <c r="AK23" s="401">
        <f t="shared" si="10"/>
        <v>0</v>
      </c>
      <c r="AL23" s="402">
        <f t="shared" si="10"/>
        <v>0</v>
      </c>
      <c r="AM23" s="401">
        <f t="shared" si="10"/>
        <v>0</v>
      </c>
      <c r="AN23" s="400">
        <f t="shared" si="10"/>
        <v>271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28</v>
      </c>
      <c r="D24" s="404">
        <f>SUM(F24+H24+J24+L24+N24+P24+R24+T24+V24+X24+Z24+AB24+AD24+AF24+AH24+AJ24+AL24)</f>
        <v>12</v>
      </c>
      <c r="E24" s="398">
        <f>SUM(G24+I24+K24+M24+O24+Q24+S24+U24+W24+Y24+AA24+AC24+AE24+AG24+AI24+AK24+AM24)</f>
        <v>16</v>
      </c>
      <c r="F24" s="405">
        <v>0</v>
      </c>
      <c r="G24" s="406">
        <v>0</v>
      </c>
      <c r="H24" s="405">
        <v>0</v>
      </c>
      <c r="I24" s="406">
        <v>0</v>
      </c>
      <c r="J24" s="405">
        <v>0</v>
      </c>
      <c r="K24" s="407">
        <v>3</v>
      </c>
      <c r="L24" s="405">
        <v>5</v>
      </c>
      <c r="M24" s="407">
        <v>7</v>
      </c>
      <c r="N24" s="405">
        <v>0</v>
      </c>
      <c r="O24" s="407">
        <v>0</v>
      </c>
      <c r="P24" s="405">
        <v>0</v>
      </c>
      <c r="Q24" s="407">
        <v>0</v>
      </c>
      <c r="R24" s="405">
        <v>0</v>
      </c>
      <c r="S24" s="407">
        <v>0</v>
      </c>
      <c r="T24" s="405">
        <v>2</v>
      </c>
      <c r="U24" s="407">
        <v>0</v>
      </c>
      <c r="V24" s="405">
        <v>0</v>
      </c>
      <c r="W24" s="407">
        <v>0</v>
      </c>
      <c r="X24" s="405">
        <v>0</v>
      </c>
      <c r="Y24" s="407">
        <v>2</v>
      </c>
      <c r="Z24" s="405">
        <v>2</v>
      </c>
      <c r="AA24" s="407">
        <v>2</v>
      </c>
      <c r="AB24" s="405">
        <v>1</v>
      </c>
      <c r="AC24" s="407">
        <v>2</v>
      </c>
      <c r="AD24" s="405">
        <v>2</v>
      </c>
      <c r="AE24" s="407">
        <v>0</v>
      </c>
      <c r="AF24" s="405">
        <v>0</v>
      </c>
      <c r="AG24" s="407">
        <v>0</v>
      </c>
      <c r="AH24" s="405">
        <v>0</v>
      </c>
      <c r="AI24" s="407">
        <v>0</v>
      </c>
      <c r="AJ24" s="405">
        <v>0</v>
      </c>
      <c r="AK24" s="407">
        <v>0</v>
      </c>
      <c r="AL24" s="408">
        <v>0</v>
      </c>
      <c r="AM24" s="407">
        <v>0</v>
      </c>
      <c r="AN24" s="406">
        <v>28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569" t="s">
        <v>42</v>
      </c>
      <c r="B25" s="423" t="s">
        <v>31</v>
      </c>
      <c r="C25" s="409">
        <f t="shared" si="0"/>
        <v>13</v>
      </c>
      <c r="D25" s="410">
        <f t="shared" si="1"/>
        <v>5</v>
      </c>
      <c r="E25" s="447">
        <f>SUM(G25+I25+K25+M25+O25+Q25+S25+U25+W25+Y25+AA25+AC25+AE25+AG25+AI25+AK25+AM25)</f>
        <v>8</v>
      </c>
      <c r="F25" s="411">
        <v>4</v>
      </c>
      <c r="G25" s="448">
        <v>1</v>
      </c>
      <c r="H25" s="411">
        <v>0</v>
      </c>
      <c r="I25" s="448">
        <v>1</v>
      </c>
      <c r="J25" s="411">
        <v>0</v>
      </c>
      <c r="K25" s="412">
        <v>0</v>
      </c>
      <c r="L25" s="411">
        <v>1</v>
      </c>
      <c r="M25" s="412">
        <v>3</v>
      </c>
      <c r="N25" s="411">
        <v>0</v>
      </c>
      <c r="O25" s="412">
        <v>0</v>
      </c>
      <c r="P25" s="411">
        <v>0</v>
      </c>
      <c r="Q25" s="412">
        <v>0</v>
      </c>
      <c r="R25" s="411">
        <v>0</v>
      </c>
      <c r="S25" s="412">
        <v>0</v>
      </c>
      <c r="T25" s="411">
        <v>0</v>
      </c>
      <c r="U25" s="412">
        <v>0</v>
      </c>
      <c r="V25" s="411">
        <v>0</v>
      </c>
      <c r="W25" s="412">
        <v>2</v>
      </c>
      <c r="X25" s="411">
        <v>0</v>
      </c>
      <c r="Y25" s="412">
        <v>0</v>
      </c>
      <c r="Z25" s="411">
        <v>0</v>
      </c>
      <c r="AA25" s="412">
        <v>0</v>
      </c>
      <c r="AB25" s="411">
        <v>0</v>
      </c>
      <c r="AC25" s="412">
        <v>0</v>
      </c>
      <c r="AD25" s="411">
        <v>0</v>
      </c>
      <c r="AE25" s="412">
        <v>1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13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152</v>
      </c>
      <c r="D26" s="25">
        <f t="shared" si="1"/>
        <v>54</v>
      </c>
      <c r="E26" s="355">
        <f t="shared" si="2"/>
        <v>98</v>
      </c>
      <c r="F26" s="27">
        <v>1</v>
      </c>
      <c r="G26" s="346">
        <v>1</v>
      </c>
      <c r="H26" s="27">
        <v>1</v>
      </c>
      <c r="I26" s="346">
        <v>1</v>
      </c>
      <c r="J26" s="27">
        <v>3</v>
      </c>
      <c r="K26" s="29">
        <v>0</v>
      </c>
      <c r="L26" s="27">
        <v>14</v>
      </c>
      <c r="M26" s="29">
        <v>23</v>
      </c>
      <c r="N26" s="27">
        <v>12</v>
      </c>
      <c r="O26" s="29">
        <v>9</v>
      </c>
      <c r="P26" s="27">
        <v>2</v>
      </c>
      <c r="Q26" s="29">
        <v>5</v>
      </c>
      <c r="R26" s="27">
        <v>8</v>
      </c>
      <c r="S26" s="29">
        <v>6</v>
      </c>
      <c r="T26" s="27">
        <v>4</v>
      </c>
      <c r="U26" s="29">
        <v>7</v>
      </c>
      <c r="V26" s="27">
        <v>1</v>
      </c>
      <c r="W26" s="29">
        <v>11</v>
      </c>
      <c r="X26" s="27">
        <v>1</v>
      </c>
      <c r="Y26" s="29">
        <v>10</v>
      </c>
      <c r="Z26" s="27">
        <v>0</v>
      </c>
      <c r="AA26" s="29">
        <v>10</v>
      </c>
      <c r="AB26" s="27">
        <v>4</v>
      </c>
      <c r="AC26" s="29">
        <v>6</v>
      </c>
      <c r="AD26" s="27">
        <v>2</v>
      </c>
      <c r="AE26" s="29">
        <v>6</v>
      </c>
      <c r="AF26" s="27">
        <v>0</v>
      </c>
      <c r="AG26" s="29">
        <v>3</v>
      </c>
      <c r="AH26" s="27">
        <v>1</v>
      </c>
      <c r="AI26" s="29">
        <v>0</v>
      </c>
      <c r="AJ26" s="27">
        <v>0</v>
      </c>
      <c r="AK26" s="29">
        <v>0</v>
      </c>
      <c r="AL26" s="394">
        <v>0</v>
      </c>
      <c r="AM26" s="29">
        <v>0</v>
      </c>
      <c r="AN26" s="346">
        <v>152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/>
      <c r="G27" s="76"/>
      <c r="H27" s="75"/>
      <c r="I27" s="77"/>
      <c r="J27" s="75"/>
      <c r="K27" s="77"/>
      <c r="L27" s="75"/>
      <c r="M27" s="77"/>
      <c r="N27" s="75"/>
      <c r="O27" s="78"/>
      <c r="P27" s="75"/>
      <c r="Q27" s="76"/>
      <c r="R27" s="79"/>
      <c r="S27" s="77"/>
      <c r="T27" s="75"/>
      <c r="U27" s="77"/>
      <c r="V27" s="75"/>
      <c r="W27" s="77"/>
      <c r="X27" s="75"/>
      <c r="Y27" s="76"/>
      <c r="Z27" s="75"/>
      <c r="AA27" s="76"/>
      <c r="AB27" s="75"/>
      <c r="AC27" s="77"/>
      <c r="AD27" s="75"/>
      <c r="AE27" s="76"/>
      <c r="AF27" s="75"/>
      <c r="AG27" s="76"/>
      <c r="AH27" s="75"/>
      <c r="AI27" s="77"/>
      <c r="AJ27" s="75"/>
      <c r="AK27" s="77"/>
      <c r="AL27" s="80"/>
      <c r="AM27" s="77"/>
      <c r="AN27" s="78"/>
      <c r="AO27" s="78"/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563" t="s">
        <v>28</v>
      </c>
      <c r="F30" s="353" t="s">
        <v>27</v>
      </c>
      <c r="G30" s="563" t="s">
        <v>28</v>
      </c>
      <c r="H30" s="353" t="s">
        <v>27</v>
      </c>
      <c r="I30" s="563" t="s">
        <v>28</v>
      </c>
      <c r="J30" s="353" t="s">
        <v>27</v>
      </c>
      <c r="K30" s="563" t="s">
        <v>28</v>
      </c>
      <c r="L30" s="353" t="s">
        <v>27</v>
      </c>
      <c r="M30" s="563" t="s">
        <v>28</v>
      </c>
      <c r="N30" s="353" t="s">
        <v>27</v>
      </c>
      <c r="O30" s="563" t="s">
        <v>28</v>
      </c>
      <c r="P30" s="353" t="s">
        <v>27</v>
      </c>
      <c r="Q30" s="563" t="s">
        <v>28</v>
      </c>
      <c r="R30" s="353" t="s">
        <v>27</v>
      </c>
      <c r="S30" s="570" t="s">
        <v>28</v>
      </c>
      <c r="T30" s="353" t="s">
        <v>27</v>
      </c>
      <c r="U30" s="563" t="s">
        <v>28</v>
      </c>
      <c r="V30" s="353" t="s">
        <v>27</v>
      </c>
      <c r="W30" s="563" t="s">
        <v>28</v>
      </c>
      <c r="X30" s="353" t="s">
        <v>27</v>
      </c>
      <c r="Y30" s="563" t="s">
        <v>28</v>
      </c>
      <c r="Z30" s="353" t="s">
        <v>27</v>
      </c>
      <c r="AA30" s="563" t="s">
        <v>28</v>
      </c>
      <c r="AB30" s="353" t="s">
        <v>27</v>
      </c>
      <c r="AC30" s="563" t="s">
        <v>28</v>
      </c>
      <c r="AD30" s="353" t="s">
        <v>27</v>
      </c>
      <c r="AE30" s="563" t="s">
        <v>28</v>
      </c>
      <c r="AF30" s="353" t="s">
        <v>27</v>
      </c>
      <c r="AG30" s="563" t="s">
        <v>28</v>
      </c>
      <c r="AH30" s="353" t="s">
        <v>27</v>
      </c>
      <c r="AI30" s="563" t="s">
        <v>28</v>
      </c>
      <c r="AJ30" s="353" t="s">
        <v>27</v>
      </c>
      <c r="AK30" s="563" t="s">
        <v>28</v>
      </c>
      <c r="AL30" s="353" t="s">
        <v>27</v>
      </c>
      <c r="AM30" s="563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0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6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25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555" t="s">
        <v>28</v>
      </c>
      <c r="F43" s="353" t="s">
        <v>27</v>
      </c>
      <c r="G43" s="563" t="s">
        <v>28</v>
      </c>
      <c r="H43" s="353" t="s">
        <v>27</v>
      </c>
      <c r="I43" s="563" t="s">
        <v>28</v>
      </c>
      <c r="J43" s="353" t="s">
        <v>27</v>
      </c>
      <c r="K43" s="563" t="s">
        <v>28</v>
      </c>
      <c r="L43" s="353" t="s">
        <v>27</v>
      </c>
      <c r="M43" s="563" t="s">
        <v>28</v>
      </c>
      <c r="N43" s="353" t="s">
        <v>27</v>
      </c>
      <c r="O43" s="563" t="s">
        <v>28</v>
      </c>
      <c r="P43" s="353" t="s">
        <v>27</v>
      </c>
      <c r="Q43" s="563" t="s">
        <v>28</v>
      </c>
      <c r="R43" s="353" t="s">
        <v>27</v>
      </c>
      <c r="S43" s="563" t="s">
        <v>28</v>
      </c>
      <c r="T43" s="353" t="s">
        <v>27</v>
      </c>
      <c r="U43" s="563" t="s">
        <v>28</v>
      </c>
      <c r="V43" s="353" t="s">
        <v>27</v>
      </c>
      <c r="W43" s="563" t="s">
        <v>28</v>
      </c>
      <c r="X43" s="353" t="s">
        <v>27</v>
      </c>
      <c r="Y43" s="563" t="s">
        <v>28</v>
      </c>
      <c r="Z43" s="353" t="s">
        <v>27</v>
      </c>
      <c r="AA43" s="563" t="s">
        <v>28</v>
      </c>
      <c r="AB43" s="353" t="s">
        <v>27</v>
      </c>
      <c r="AC43" s="563" t="s">
        <v>28</v>
      </c>
      <c r="AD43" s="353" t="s">
        <v>27</v>
      </c>
      <c r="AE43" s="563" t="s">
        <v>28</v>
      </c>
      <c r="AF43" s="353" t="s">
        <v>27</v>
      </c>
      <c r="AG43" s="563" t="s">
        <v>28</v>
      </c>
      <c r="AH43" s="353" t="s">
        <v>27</v>
      </c>
      <c r="AI43" s="563" t="s">
        <v>28</v>
      </c>
      <c r="AJ43" s="353" t="s">
        <v>27</v>
      </c>
      <c r="AK43" s="563" t="s">
        <v>28</v>
      </c>
      <c r="AL43" s="428" t="s">
        <v>27</v>
      </c>
      <c r="AM43" s="563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564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568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567" t="s">
        <v>28</v>
      </c>
      <c r="H49" s="391" t="s">
        <v>27</v>
      </c>
      <c r="I49" s="567" t="s">
        <v>28</v>
      </c>
      <c r="J49" s="391" t="s">
        <v>27</v>
      </c>
      <c r="K49" s="567" t="s">
        <v>28</v>
      </c>
      <c r="L49" s="391" t="s">
        <v>27</v>
      </c>
      <c r="M49" s="567" t="s">
        <v>28</v>
      </c>
      <c r="N49" s="391" t="s">
        <v>27</v>
      </c>
      <c r="O49" s="567" t="s">
        <v>28</v>
      </c>
      <c r="P49" s="391" t="s">
        <v>27</v>
      </c>
      <c r="Q49" s="567" t="s">
        <v>28</v>
      </c>
      <c r="R49" s="391" t="s">
        <v>27</v>
      </c>
      <c r="S49" s="567" t="s">
        <v>28</v>
      </c>
      <c r="T49" s="391" t="s">
        <v>27</v>
      </c>
      <c r="U49" s="567" t="s">
        <v>28</v>
      </c>
      <c r="V49" s="391" t="s">
        <v>27</v>
      </c>
      <c r="W49" s="567" t="s">
        <v>28</v>
      </c>
      <c r="X49" s="391" t="s">
        <v>27</v>
      </c>
      <c r="Y49" s="567" t="s">
        <v>28</v>
      </c>
      <c r="Z49" s="391" t="s">
        <v>27</v>
      </c>
      <c r="AA49" s="567" t="s">
        <v>28</v>
      </c>
      <c r="AB49" s="391" t="s">
        <v>27</v>
      </c>
      <c r="AC49" s="567" t="s">
        <v>28</v>
      </c>
      <c r="AD49" s="391" t="s">
        <v>27</v>
      </c>
      <c r="AE49" s="567" t="s">
        <v>28</v>
      </c>
      <c r="AF49" s="391" t="s">
        <v>27</v>
      </c>
      <c r="AG49" s="567" t="s">
        <v>28</v>
      </c>
      <c r="AH49" s="391" t="s">
        <v>27</v>
      </c>
      <c r="AI49" s="567" t="s">
        <v>28</v>
      </c>
      <c r="AJ49" s="391" t="s">
        <v>27</v>
      </c>
      <c r="AK49" s="567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557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557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557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557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558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558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557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557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558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557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558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557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557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557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557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558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196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197"/>
      <c r="F81" s="198"/>
      <c r="G81" s="199"/>
      <c r="H81" s="199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29</v>
      </c>
      <c r="C83" s="207">
        <v>8</v>
      </c>
      <c r="D83" s="356">
        <v>8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216"/>
      <c r="AK88" s="217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222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22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566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22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4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22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557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22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557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22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557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22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557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22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565" t="s">
        <v>40</v>
      </c>
      <c r="B98" s="347">
        <f>SUM(B93:B97)</f>
        <v>4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22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238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556" t="s">
        <v>28</v>
      </c>
      <c r="E102" s="353" t="s">
        <v>27</v>
      </c>
      <c r="F102" s="563" t="s">
        <v>28</v>
      </c>
      <c r="G102" s="353" t="s">
        <v>27</v>
      </c>
      <c r="H102" s="563" t="s">
        <v>28</v>
      </c>
      <c r="I102" s="353" t="s">
        <v>27</v>
      </c>
      <c r="J102" s="563" t="s">
        <v>28</v>
      </c>
      <c r="K102" s="353" t="s">
        <v>27</v>
      </c>
      <c r="L102" s="563" t="s">
        <v>28</v>
      </c>
      <c r="M102" s="353" t="s">
        <v>27</v>
      </c>
      <c r="N102" s="563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700"/>
      <c r="AH106" s="700"/>
      <c r="AI106" s="700"/>
      <c r="AJ106" s="700"/>
      <c r="AK106" s="700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554" t="s">
        <v>28</v>
      </c>
      <c r="E108" s="361" t="s">
        <v>27</v>
      </c>
      <c r="F108" s="562" t="s">
        <v>28</v>
      </c>
      <c r="G108" s="361" t="s">
        <v>27</v>
      </c>
      <c r="H108" s="562" t="s">
        <v>28</v>
      </c>
      <c r="I108" s="361" t="s">
        <v>27</v>
      </c>
      <c r="J108" s="562" t="s">
        <v>28</v>
      </c>
      <c r="K108" s="361" t="s">
        <v>27</v>
      </c>
      <c r="L108" s="562" t="s">
        <v>28</v>
      </c>
      <c r="M108" s="361" t="s">
        <v>27</v>
      </c>
      <c r="N108" s="562" t="s">
        <v>28</v>
      </c>
      <c r="O108" s="361" t="s">
        <v>27</v>
      </c>
      <c r="P108" s="560" t="s">
        <v>28</v>
      </c>
      <c r="Q108" s="361" t="s">
        <v>27</v>
      </c>
      <c r="R108" s="560" t="s">
        <v>28</v>
      </c>
      <c r="S108" s="361" t="s">
        <v>27</v>
      </c>
      <c r="T108" s="560" t="s">
        <v>28</v>
      </c>
      <c r="U108" s="361" t="s">
        <v>27</v>
      </c>
      <c r="V108" s="560" t="s">
        <v>28</v>
      </c>
      <c r="W108" s="361" t="s">
        <v>27</v>
      </c>
      <c r="X108" s="560" t="s">
        <v>28</v>
      </c>
      <c r="Y108" s="361" t="s">
        <v>27</v>
      </c>
      <c r="Z108" s="560" t="s">
        <v>28</v>
      </c>
      <c r="AA108" s="361" t="s">
        <v>27</v>
      </c>
      <c r="AB108" s="560" t="s">
        <v>28</v>
      </c>
      <c r="AC108" s="361" t="s">
        <v>27</v>
      </c>
      <c r="AD108" s="560" t="s">
        <v>28</v>
      </c>
      <c r="AE108" s="361" t="s">
        <v>27</v>
      </c>
      <c r="AF108" s="560" t="s">
        <v>28</v>
      </c>
      <c r="AG108" s="361" t="s">
        <v>27</v>
      </c>
      <c r="AH108" s="560" t="s">
        <v>28</v>
      </c>
      <c r="AI108" s="361" t="s">
        <v>27</v>
      </c>
      <c r="AJ108" s="560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33"/>
      <c r="D111" s="734"/>
      <c r="E111" s="735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  <c r="Y115" s="73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554" t="s">
        <v>28</v>
      </c>
      <c r="E117" s="361" t="s">
        <v>27</v>
      </c>
      <c r="F117" s="562" t="s">
        <v>28</v>
      </c>
      <c r="G117" s="361" t="s">
        <v>27</v>
      </c>
      <c r="H117" s="562" t="s">
        <v>28</v>
      </c>
      <c r="I117" s="361" t="s">
        <v>27</v>
      </c>
      <c r="J117" s="562" t="s">
        <v>28</v>
      </c>
      <c r="K117" s="361" t="s">
        <v>27</v>
      </c>
      <c r="L117" s="562" t="s">
        <v>28</v>
      </c>
      <c r="M117" s="361" t="s">
        <v>27</v>
      </c>
      <c r="N117" s="562" t="s">
        <v>28</v>
      </c>
      <c r="O117" s="361" t="s">
        <v>27</v>
      </c>
      <c r="P117" s="560" t="s">
        <v>28</v>
      </c>
      <c r="Q117" s="361" t="s">
        <v>27</v>
      </c>
      <c r="R117" s="560" t="s">
        <v>28</v>
      </c>
      <c r="S117" s="361" t="s">
        <v>27</v>
      </c>
      <c r="T117" s="560" t="s">
        <v>28</v>
      </c>
      <c r="U117" s="361" t="s">
        <v>27</v>
      </c>
      <c r="V117" s="560" t="s">
        <v>28</v>
      </c>
      <c r="W117" s="361" t="s">
        <v>27</v>
      </c>
      <c r="X117" s="560" t="s">
        <v>28</v>
      </c>
      <c r="Y117" s="361" t="s">
        <v>27</v>
      </c>
      <c r="Z117" s="560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37"/>
      <c r="G125" s="737"/>
      <c r="H125" s="737"/>
      <c r="I125" s="73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554" t="s">
        <v>28</v>
      </c>
      <c r="E127" s="361" t="s">
        <v>27</v>
      </c>
      <c r="F127" s="562" t="s">
        <v>28</v>
      </c>
      <c r="G127" s="361" t="s">
        <v>27</v>
      </c>
      <c r="H127" s="562" t="s">
        <v>28</v>
      </c>
      <c r="I127" s="361" t="s">
        <v>27</v>
      </c>
      <c r="J127" s="562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3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562" t="s">
        <v>132</v>
      </c>
      <c r="G133" s="386" t="s">
        <v>133</v>
      </c>
      <c r="H133" s="387" t="s">
        <v>134</v>
      </c>
      <c r="I133" s="562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516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M106:AM108"/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1">
    <dataValidation type="whole" operator="greaterThanOrEqual" allowBlank="1" showInputMessage="1" showErrorMessage="1" error="Valor no Permitido" sqref="A10:AO134" xr:uid="{10FFA0CC-FC52-4D7A-84AF-20AC45BDE41B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8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0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",[11]NOMBRE!B6," - ","( ",[11]NOMBRE!C6,[11]NOMBRE!D6," )")</f>
        <v>MES: OCTUBRE - ( 10 )</v>
      </c>
    </row>
    <row r="5" spans="1:90" ht="16.149999999999999" customHeight="1" x14ac:dyDescent="0.2">
      <c r="A5" s="1" t="str">
        <f>CONCATENATE("AÑO: ",[11]NOMBRE!B7)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71"/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573" t="s">
        <v>28</v>
      </c>
      <c r="F12" s="353" t="s">
        <v>27</v>
      </c>
      <c r="G12" s="573" t="s">
        <v>28</v>
      </c>
      <c r="H12" s="353" t="s">
        <v>27</v>
      </c>
      <c r="I12" s="573" t="s">
        <v>28</v>
      </c>
      <c r="J12" s="353" t="s">
        <v>27</v>
      </c>
      <c r="K12" s="573" t="s">
        <v>28</v>
      </c>
      <c r="L12" s="353" t="s">
        <v>27</v>
      </c>
      <c r="M12" s="573" t="s">
        <v>28</v>
      </c>
      <c r="N12" s="353" t="s">
        <v>27</v>
      </c>
      <c r="O12" s="573" t="s">
        <v>28</v>
      </c>
      <c r="P12" s="353" t="s">
        <v>27</v>
      </c>
      <c r="Q12" s="573" t="s">
        <v>28</v>
      </c>
      <c r="R12" s="353" t="s">
        <v>27</v>
      </c>
      <c r="S12" s="573" t="s">
        <v>28</v>
      </c>
      <c r="T12" s="353" t="s">
        <v>27</v>
      </c>
      <c r="U12" s="573" t="s">
        <v>28</v>
      </c>
      <c r="V12" s="353" t="s">
        <v>27</v>
      </c>
      <c r="W12" s="573" t="s">
        <v>28</v>
      </c>
      <c r="X12" s="353" t="s">
        <v>27</v>
      </c>
      <c r="Y12" s="573" t="s">
        <v>28</v>
      </c>
      <c r="Z12" s="353" t="s">
        <v>27</v>
      </c>
      <c r="AA12" s="573" t="s">
        <v>28</v>
      </c>
      <c r="AB12" s="353" t="s">
        <v>27</v>
      </c>
      <c r="AC12" s="573" t="s">
        <v>28</v>
      </c>
      <c r="AD12" s="353" t="s">
        <v>27</v>
      </c>
      <c r="AE12" s="573" t="s">
        <v>28</v>
      </c>
      <c r="AF12" s="353" t="s">
        <v>27</v>
      </c>
      <c r="AG12" s="573" t="s">
        <v>28</v>
      </c>
      <c r="AH12" s="353" t="s">
        <v>27</v>
      </c>
      <c r="AI12" s="573" t="s">
        <v>28</v>
      </c>
      <c r="AJ12" s="353" t="s">
        <v>27</v>
      </c>
      <c r="AK12" s="573" t="s">
        <v>28</v>
      </c>
      <c r="AL12" s="353" t="s">
        <v>27</v>
      </c>
      <c r="AM12" s="573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>
        <v>0</v>
      </c>
      <c r="AO13" s="346">
        <v>0</v>
      </c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47</v>
      </c>
      <c r="D14" s="38">
        <f t="shared" si="1"/>
        <v>16</v>
      </c>
      <c r="E14" s="39">
        <f t="shared" si="2"/>
        <v>31</v>
      </c>
      <c r="F14" s="40">
        <v>0</v>
      </c>
      <c r="G14" s="41">
        <v>0</v>
      </c>
      <c r="H14" s="40">
        <v>2</v>
      </c>
      <c r="I14" s="41">
        <v>0</v>
      </c>
      <c r="J14" s="40">
        <v>0</v>
      </c>
      <c r="K14" s="42">
        <v>2</v>
      </c>
      <c r="L14" s="40">
        <v>7</v>
      </c>
      <c r="M14" s="42">
        <v>4</v>
      </c>
      <c r="N14" s="40">
        <v>1</v>
      </c>
      <c r="O14" s="42">
        <v>3</v>
      </c>
      <c r="P14" s="40">
        <v>0</v>
      </c>
      <c r="Q14" s="42">
        <v>3</v>
      </c>
      <c r="R14" s="40">
        <v>0</v>
      </c>
      <c r="S14" s="42">
        <v>3</v>
      </c>
      <c r="T14" s="40">
        <v>0</v>
      </c>
      <c r="U14" s="42">
        <v>2</v>
      </c>
      <c r="V14" s="40">
        <v>1</v>
      </c>
      <c r="W14" s="42">
        <v>2</v>
      </c>
      <c r="X14" s="40">
        <v>2</v>
      </c>
      <c r="Y14" s="42">
        <v>3</v>
      </c>
      <c r="Z14" s="40">
        <v>1</v>
      </c>
      <c r="AA14" s="42">
        <v>4</v>
      </c>
      <c r="AB14" s="40">
        <v>1</v>
      </c>
      <c r="AC14" s="42">
        <v>2</v>
      </c>
      <c r="AD14" s="40">
        <v>0</v>
      </c>
      <c r="AE14" s="42">
        <v>1</v>
      </c>
      <c r="AF14" s="40">
        <v>1</v>
      </c>
      <c r="AG14" s="42">
        <v>1</v>
      </c>
      <c r="AH14" s="40">
        <v>0</v>
      </c>
      <c r="AI14" s="42">
        <v>1</v>
      </c>
      <c r="AJ14" s="40">
        <v>0</v>
      </c>
      <c r="AK14" s="42">
        <v>0</v>
      </c>
      <c r="AL14" s="43">
        <v>0</v>
      </c>
      <c r="AM14" s="42">
        <v>0</v>
      </c>
      <c r="AN14" s="41">
        <v>47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172</v>
      </c>
      <c r="D15" s="38">
        <f t="shared" si="1"/>
        <v>78</v>
      </c>
      <c r="E15" s="39">
        <f t="shared" si="2"/>
        <v>94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1</v>
      </c>
      <c r="N15" s="40">
        <v>1</v>
      </c>
      <c r="O15" s="42">
        <v>1</v>
      </c>
      <c r="P15" s="40">
        <v>7</v>
      </c>
      <c r="Q15" s="42">
        <v>5</v>
      </c>
      <c r="R15" s="40">
        <v>13</v>
      </c>
      <c r="S15" s="42">
        <v>3</v>
      </c>
      <c r="T15" s="40">
        <v>7</v>
      </c>
      <c r="U15" s="42">
        <v>9</v>
      </c>
      <c r="V15" s="40">
        <v>4</v>
      </c>
      <c r="W15" s="42">
        <v>5</v>
      </c>
      <c r="X15" s="40">
        <v>9</v>
      </c>
      <c r="Y15" s="42">
        <v>14</v>
      </c>
      <c r="Z15" s="40">
        <v>5</v>
      </c>
      <c r="AA15" s="42">
        <v>14</v>
      </c>
      <c r="AB15" s="40">
        <v>14</v>
      </c>
      <c r="AC15" s="42">
        <v>20</v>
      </c>
      <c r="AD15" s="40">
        <v>9</v>
      </c>
      <c r="AE15" s="42">
        <v>7</v>
      </c>
      <c r="AF15" s="40">
        <v>4</v>
      </c>
      <c r="AG15" s="42">
        <v>11</v>
      </c>
      <c r="AH15" s="40">
        <v>2</v>
      </c>
      <c r="AI15" s="42">
        <v>2</v>
      </c>
      <c r="AJ15" s="40">
        <v>2</v>
      </c>
      <c r="AK15" s="42">
        <v>1</v>
      </c>
      <c r="AL15" s="43">
        <v>1</v>
      </c>
      <c r="AM15" s="42">
        <v>1</v>
      </c>
      <c r="AN15" s="41">
        <v>172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>
        <v>0</v>
      </c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106</v>
      </c>
      <c r="D17" s="38">
        <f t="shared" si="1"/>
        <v>44</v>
      </c>
      <c r="E17" s="39">
        <f t="shared" si="2"/>
        <v>62</v>
      </c>
      <c r="F17" s="40">
        <v>0</v>
      </c>
      <c r="G17" s="41">
        <v>0</v>
      </c>
      <c r="H17" s="40">
        <v>0</v>
      </c>
      <c r="I17" s="41">
        <v>0</v>
      </c>
      <c r="J17" s="40">
        <v>0</v>
      </c>
      <c r="K17" s="42">
        <v>0</v>
      </c>
      <c r="L17" s="40">
        <v>2</v>
      </c>
      <c r="M17" s="42">
        <v>2</v>
      </c>
      <c r="N17" s="40">
        <v>7</v>
      </c>
      <c r="O17" s="42">
        <v>3</v>
      </c>
      <c r="P17" s="40">
        <v>5</v>
      </c>
      <c r="Q17" s="42">
        <v>4</v>
      </c>
      <c r="R17" s="40">
        <v>5</v>
      </c>
      <c r="S17" s="42">
        <v>10</v>
      </c>
      <c r="T17" s="40">
        <v>4</v>
      </c>
      <c r="U17" s="42">
        <v>4</v>
      </c>
      <c r="V17" s="40">
        <v>0</v>
      </c>
      <c r="W17" s="42">
        <v>2</v>
      </c>
      <c r="X17" s="40">
        <v>3</v>
      </c>
      <c r="Y17" s="42">
        <v>4</v>
      </c>
      <c r="Z17" s="40">
        <v>9</v>
      </c>
      <c r="AA17" s="42">
        <v>9</v>
      </c>
      <c r="AB17" s="40">
        <v>0</v>
      </c>
      <c r="AC17" s="42">
        <v>11</v>
      </c>
      <c r="AD17" s="40">
        <v>4</v>
      </c>
      <c r="AE17" s="42">
        <v>7</v>
      </c>
      <c r="AF17" s="40">
        <v>5</v>
      </c>
      <c r="AG17" s="42">
        <v>6</v>
      </c>
      <c r="AH17" s="40">
        <v>0</v>
      </c>
      <c r="AI17" s="42">
        <v>0</v>
      </c>
      <c r="AJ17" s="40">
        <v>0</v>
      </c>
      <c r="AK17" s="42">
        <v>0</v>
      </c>
      <c r="AL17" s="43">
        <v>0</v>
      </c>
      <c r="AM17" s="42">
        <v>0</v>
      </c>
      <c r="AN17" s="41">
        <v>106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>
        <v>0</v>
      </c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73</v>
      </c>
      <c r="D19" s="45">
        <f t="shared" si="1"/>
        <v>36</v>
      </c>
      <c r="E19" s="46">
        <f t="shared" si="2"/>
        <v>37</v>
      </c>
      <c r="F19" s="47">
        <v>4</v>
      </c>
      <c r="G19" s="48">
        <v>5</v>
      </c>
      <c r="H19" s="47">
        <v>9</v>
      </c>
      <c r="I19" s="48">
        <v>0</v>
      </c>
      <c r="J19" s="47">
        <v>9</v>
      </c>
      <c r="K19" s="49">
        <v>12</v>
      </c>
      <c r="L19" s="47">
        <v>4</v>
      </c>
      <c r="M19" s="49">
        <v>4</v>
      </c>
      <c r="N19" s="47">
        <v>1</v>
      </c>
      <c r="O19" s="49">
        <v>2</v>
      </c>
      <c r="P19" s="47">
        <v>0</v>
      </c>
      <c r="Q19" s="49">
        <v>0</v>
      </c>
      <c r="R19" s="47">
        <v>6</v>
      </c>
      <c r="S19" s="49">
        <v>2</v>
      </c>
      <c r="T19" s="47">
        <v>0</v>
      </c>
      <c r="U19" s="49">
        <v>0</v>
      </c>
      <c r="V19" s="47">
        <v>0</v>
      </c>
      <c r="W19" s="49">
        <v>2</v>
      </c>
      <c r="X19" s="47">
        <v>0</v>
      </c>
      <c r="Y19" s="49">
        <v>3</v>
      </c>
      <c r="Z19" s="47">
        <v>1</v>
      </c>
      <c r="AA19" s="49">
        <v>1</v>
      </c>
      <c r="AB19" s="47">
        <v>2</v>
      </c>
      <c r="AC19" s="49">
        <v>4</v>
      </c>
      <c r="AD19" s="47">
        <v>0</v>
      </c>
      <c r="AE19" s="49">
        <v>2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73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398</v>
      </c>
      <c r="D23" s="397">
        <f>SUM(F23+H23+J23+L23+N23+P23+R23+T23+V23+X23+Z23+AB23+AD23+AF23+AH23+AJ23+AL23)</f>
        <v>174</v>
      </c>
      <c r="E23" s="398">
        <f>SUM(G23+I23+K23+M23+O23+Q23+S23+U23+W23+Y23+AA23+AC23+AE23+AG23+AI23+AK23+AM23)</f>
        <v>224</v>
      </c>
      <c r="F23" s="399">
        <f>SUM(F13:F22)</f>
        <v>4</v>
      </c>
      <c r="G23" s="400">
        <f t="shared" ref="G23:AO23" si="10">SUM(G13:G22)</f>
        <v>5</v>
      </c>
      <c r="H23" s="399">
        <f t="shared" si="10"/>
        <v>11</v>
      </c>
      <c r="I23" s="400">
        <f t="shared" si="10"/>
        <v>0</v>
      </c>
      <c r="J23" s="399">
        <f t="shared" si="10"/>
        <v>9</v>
      </c>
      <c r="K23" s="401">
        <f t="shared" si="10"/>
        <v>14</v>
      </c>
      <c r="L23" s="399">
        <f t="shared" si="10"/>
        <v>13</v>
      </c>
      <c r="M23" s="401">
        <f t="shared" si="10"/>
        <v>11</v>
      </c>
      <c r="N23" s="399">
        <f t="shared" si="10"/>
        <v>10</v>
      </c>
      <c r="O23" s="401">
        <f t="shared" si="10"/>
        <v>9</v>
      </c>
      <c r="P23" s="399">
        <f t="shared" si="10"/>
        <v>12</v>
      </c>
      <c r="Q23" s="401">
        <f t="shared" si="10"/>
        <v>12</v>
      </c>
      <c r="R23" s="399">
        <f t="shared" si="10"/>
        <v>24</v>
      </c>
      <c r="S23" s="401">
        <f t="shared" si="10"/>
        <v>18</v>
      </c>
      <c r="T23" s="399">
        <f t="shared" si="10"/>
        <v>11</v>
      </c>
      <c r="U23" s="401">
        <f t="shared" si="10"/>
        <v>15</v>
      </c>
      <c r="V23" s="399">
        <f t="shared" si="10"/>
        <v>5</v>
      </c>
      <c r="W23" s="401">
        <f t="shared" si="10"/>
        <v>11</v>
      </c>
      <c r="X23" s="399">
        <f t="shared" si="10"/>
        <v>14</v>
      </c>
      <c r="Y23" s="401">
        <f t="shared" si="10"/>
        <v>24</v>
      </c>
      <c r="Z23" s="399">
        <f t="shared" si="10"/>
        <v>16</v>
      </c>
      <c r="AA23" s="401">
        <f t="shared" si="10"/>
        <v>28</v>
      </c>
      <c r="AB23" s="399">
        <f t="shared" si="10"/>
        <v>17</v>
      </c>
      <c r="AC23" s="401">
        <f t="shared" si="10"/>
        <v>37</v>
      </c>
      <c r="AD23" s="399">
        <f t="shared" si="10"/>
        <v>13</v>
      </c>
      <c r="AE23" s="401">
        <f t="shared" si="10"/>
        <v>17</v>
      </c>
      <c r="AF23" s="399">
        <f t="shared" si="10"/>
        <v>10</v>
      </c>
      <c r="AG23" s="401">
        <f t="shared" si="10"/>
        <v>18</v>
      </c>
      <c r="AH23" s="399">
        <f t="shared" si="10"/>
        <v>2</v>
      </c>
      <c r="AI23" s="401">
        <f t="shared" si="10"/>
        <v>3</v>
      </c>
      <c r="AJ23" s="399">
        <f t="shared" si="10"/>
        <v>2</v>
      </c>
      <c r="AK23" s="401">
        <f t="shared" si="10"/>
        <v>1</v>
      </c>
      <c r="AL23" s="402">
        <f t="shared" si="10"/>
        <v>1</v>
      </c>
      <c r="AM23" s="401">
        <f t="shared" si="10"/>
        <v>1</v>
      </c>
      <c r="AN23" s="400">
        <f t="shared" si="10"/>
        <v>398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22</v>
      </c>
      <c r="D24" s="404">
        <f>SUM(F24+H24+J24+L24+N24+P24+R24+T24+V24+X24+Z24+AB24+AD24+AF24+AH24+AJ24+AL24)</f>
        <v>10</v>
      </c>
      <c r="E24" s="398">
        <f>SUM(G24+I24+K24+M24+O24+Q24+S24+U24+W24+Y24+AA24+AC24+AE24+AG24+AI24+AK24+AM24)</f>
        <v>12</v>
      </c>
      <c r="F24" s="405">
        <v>0</v>
      </c>
      <c r="G24" s="406">
        <v>0</v>
      </c>
      <c r="H24" s="405">
        <v>0</v>
      </c>
      <c r="I24" s="406">
        <v>0</v>
      </c>
      <c r="J24" s="405">
        <v>0</v>
      </c>
      <c r="K24" s="407">
        <v>0</v>
      </c>
      <c r="L24" s="405">
        <v>0</v>
      </c>
      <c r="M24" s="407">
        <v>0</v>
      </c>
      <c r="N24" s="405">
        <v>0</v>
      </c>
      <c r="O24" s="407">
        <v>0</v>
      </c>
      <c r="P24" s="405">
        <v>0</v>
      </c>
      <c r="Q24" s="407">
        <v>1</v>
      </c>
      <c r="R24" s="405">
        <v>0</v>
      </c>
      <c r="S24" s="407">
        <v>0</v>
      </c>
      <c r="T24" s="405">
        <v>3</v>
      </c>
      <c r="U24" s="407">
        <v>0</v>
      </c>
      <c r="V24" s="405">
        <v>0</v>
      </c>
      <c r="W24" s="407">
        <v>0</v>
      </c>
      <c r="X24" s="405">
        <v>0</v>
      </c>
      <c r="Y24" s="407">
        <v>4</v>
      </c>
      <c r="Z24" s="405">
        <v>3</v>
      </c>
      <c r="AA24" s="407">
        <v>3</v>
      </c>
      <c r="AB24" s="405">
        <v>0</v>
      </c>
      <c r="AC24" s="407">
        <v>3</v>
      </c>
      <c r="AD24" s="405">
        <v>4</v>
      </c>
      <c r="AE24" s="407">
        <v>1</v>
      </c>
      <c r="AF24" s="405">
        <v>0</v>
      </c>
      <c r="AG24" s="407">
        <v>0</v>
      </c>
      <c r="AH24" s="405">
        <v>0</v>
      </c>
      <c r="AI24" s="407">
        <v>0</v>
      </c>
      <c r="AJ24" s="405">
        <v>0</v>
      </c>
      <c r="AK24" s="407">
        <v>0</v>
      </c>
      <c r="AL24" s="408">
        <v>0</v>
      </c>
      <c r="AM24" s="407">
        <v>0</v>
      </c>
      <c r="AN24" s="406">
        <v>22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584" t="s">
        <v>42</v>
      </c>
      <c r="B25" s="423" t="s">
        <v>31</v>
      </c>
      <c r="C25" s="409">
        <f t="shared" si="0"/>
        <v>12</v>
      </c>
      <c r="D25" s="410">
        <f t="shared" si="1"/>
        <v>1</v>
      </c>
      <c r="E25" s="447">
        <f>SUM(G25+I25+K25+M25+O25+Q25+S25+U25+W25+Y25+AA25+AC25+AE25+AG25+AI25+AK25+AM25)</f>
        <v>11</v>
      </c>
      <c r="F25" s="411">
        <v>0</v>
      </c>
      <c r="G25" s="448">
        <v>3</v>
      </c>
      <c r="H25" s="411">
        <v>0</v>
      </c>
      <c r="I25" s="448">
        <v>0</v>
      </c>
      <c r="J25" s="411">
        <v>0</v>
      </c>
      <c r="K25" s="412">
        <v>2</v>
      </c>
      <c r="L25" s="411">
        <v>0</v>
      </c>
      <c r="M25" s="412">
        <v>3</v>
      </c>
      <c r="N25" s="411">
        <v>0</v>
      </c>
      <c r="O25" s="412">
        <v>0</v>
      </c>
      <c r="P25" s="411">
        <v>0</v>
      </c>
      <c r="Q25" s="412">
        <v>0</v>
      </c>
      <c r="R25" s="411">
        <v>0</v>
      </c>
      <c r="S25" s="412">
        <v>2</v>
      </c>
      <c r="T25" s="411">
        <v>0</v>
      </c>
      <c r="U25" s="412">
        <v>0</v>
      </c>
      <c r="V25" s="411">
        <v>0</v>
      </c>
      <c r="W25" s="412">
        <v>0</v>
      </c>
      <c r="X25" s="411">
        <v>0</v>
      </c>
      <c r="Y25" s="412">
        <v>0</v>
      </c>
      <c r="Z25" s="411">
        <v>0</v>
      </c>
      <c r="AA25" s="412">
        <v>0</v>
      </c>
      <c r="AB25" s="411">
        <v>0</v>
      </c>
      <c r="AC25" s="412">
        <v>0</v>
      </c>
      <c r="AD25" s="411">
        <v>1</v>
      </c>
      <c r="AE25" s="412">
        <v>1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12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196</v>
      </c>
      <c r="D26" s="25">
        <f t="shared" si="1"/>
        <v>56</v>
      </c>
      <c r="E26" s="355">
        <f t="shared" si="2"/>
        <v>140</v>
      </c>
      <c r="F26" s="27">
        <v>0</v>
      </c>
      <c r="G26" s="346">
        <v>0</v>
      </c>
      <c r="H26" s="27">
        <v>3</v>
      </c>
      <c r="I26" s="346">
        <v>2</v>
      </c>
      <c r="J26" s="27">
        <v>1</v>
      </c>
      <c r="K26" s="29">
        <v>3</v>
      </c>
      <c r="L26" s="27">
        <v>13</v>
      </c>
      <c r="M26" s="29">
        <v>22</v>
      </c>
      <c r="N26" s="27">
        <v>8</v>
      </c>
      <c r="O26" s="29">
        <v>11</v>
      </c>
      <c r="P26" s="27">
        <v>8</v>
      </c>
      <c r="Q26" s="29">
        <v>7</v>
      </c>
      <c r="R26" s="27">
        <v>8</v>
      </c>
      <c r="S26" s="29">
        <v>13</v>
      </c>
      <c r="T26" s="27">
        <v>2</v>
      </c>
      <c r="U26" s="29">
        <v>9</v>
      </c>
      <c r="V26" s="27">
        <v>2</v>
      </c>
      <c r="W26" s="29">
        <v>24</v>
      </c>
      <c r="X26" s="27">
        <v>3</v>
      </c>
      <c r="Y26" s="29">
        <v>11</v>
      </c>
      <c r="Z26" s="27">
        <v>3</v>
      </c>
      <c r="AA26" s="29">
        <v>13</v>
      </c>
      <c r="AB26" s="27">
        <v>3</v>
      </c>
      <c r="AC26" s="29">
        <v>10</v>
      </c>
      <c r="AD26" s="27">
        <v>1</v>
      </c>
      <c r="AE26" s="29">
        <v>7</v>
      </c>
      <c r="AF26" s="27">
        <v>1</v>
      </c>
      <c r="AG26" s="29">
        <v>3</v>
      </c>
      <c r="AH26" s="27">
        <v>0</v>
      </c>
      <c r="AI26" s="29">
        <v>5</v>
      </c>
      <c r="AJ26" s="27">
        <v>0</v>
      </c>
      <c r="AK26" s="29">
        <v>0</v>
      </c>
      <c r="AL26" s="394">
        <v>0</v>
      </c>
      <c r="AM26" s="29">
        <v>0</v>
      </c>
      <c r="AN26" s="346">
        <v>196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/>
      <c r="G27" s="76"/>
      <c r="H27" s="75"/>
      <c r="I27" s="77"/>
      <c r="J27" s="75"/>
      <c r="K27" s="77"/>
      <c r="L27" s="75"/>
      <c r="M27" s="77"/>
      <c r="N27" s="75"/>
      <c r="O27" s="78"/>
      <c r="P27" s="75"/>
      <c r="Q27" s="76"/>
      <c r="R27" s="79"/>
      <c r="S27" s="77"/>
      <c r="T27" s="75"/>
      <c r="U27" s="77"/>
      <c r="V27" s="75"/>
      <c r="W27" s="77"/>
      <c r="X27" s="75"/>
      <c r="Y27" s="76"/>
      <c r="Z27" s="75"/>
      <c r="AA27" s="76"/>
      <c r="AB27" s="75"/>
      <c r="AC27" s="77"/>
      <c r="AD27" s="75"/>
      <c r="AE27" s="76"/>
      <c r="AF27" s="75"/>
      <c r="AG27" s="76"/>
      <c r="AH27" s="75"/>
      <c r="AI27" s="77"/>
      <c r="AJ27" s="75"/>
      <c r="AK27" s="77"/>
      <c r="AL27" s="80"/>
      <c r="AM27" s="77"/>
      <c r="AN27" s="78"/>
      <c r="AO27" s="78"/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581" t="s">
        <v>28</v>
      </c>
      <c r="F30" s="353" t="s">
        <v>27</v>
      </c>
      <c r="G30" s="581" t="s">
        <v>28</v>
      </c>
      <c r="H30" s="353" t="s">
        <v>27</v>
      </c>
      <c r="I30" s="581" t="s">
        <v>28</v>
      </c>
      <c r="J30" s="353" t="s">
        <v>27</v>
      </c>
      <c r="K30" s="581" t="s">
        <v>28</v>
      </c>
      <c r="L30" s="353" t="s">
        <v>27</v>
      </c>
      <c r="M30" s="581" t="s">
        <v>28</v>
      </c>
      <c r="N30" s="353" t="s">
        <v>27</v>
      </c>
      <c r="O30" s="581" t="s">
        <v>28</v>
      </c>
      <c r="P30" s="353" t="s">
        <v>27</v>
      </c>
      <c r="Q30" s="581" t="s">
        <v>28</v>
      </c>
      <c r="R30" s="353" t="s">
        <v>27</v>
      </c>
      <c r="S30" s="580" t="s">
        <v>28</v>
      </c>
      <c r="T30" s="353" t="s">
        <v>27</v>
      </c>
      <c r="U30" s="581" t="s">
        <v>28</v>
      </c>
      <c r="V30" s="353" t="s">
        <v>27</v>
      </c>
      <c r="W30" s="581" t="s">
        <v>28</v>
      </c>
      <c r="X30" s="353" t="s">
        <v>27</v>
      </c>
      <c r="Y30" s="581" t="s">
        <v>28</v>
      </c>
      <c r="Z30" s="353" t="s">
        <v>27</v>
      </c>
      <c r="AA30" s="581" t="s">
        <v>28</v>
      </c>
      <c r="AB30" s="353" t="s">
        <v>27</v>
      </c>
      <c r="AC30" s="581" t="s">
        <v>28</v>
      </c>
      <c r="AD30" s="353" t="s">
        <v>27</v>
      </c>
      <c r="AE30" s="581" t="s">
        <v>28</v>
      </c>
      <c r="AF30" s="353" t="s">
        <v>27</v>
      </c>
      <c r="AG30" s="581" t="s">
        <v>28</v>
      </c>
      <c r="AH30" s="353" t="s">
        <v>27</v>
      </c>
      <c r="AI30" s="581" t="s">
        <v>28</v>
      </c>
      <c r="AJ30" s="353" t="s">
        <v>27</v>
      </c>
      <c r="AK30" s="581" t="s">
        <v>28</v>
      </c>
      <c r="AL30" s="353" t="s">
        <v>27</v>
      </c>
      <c r="AM30" s="581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0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1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16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576" t="s">
        <v>28</v>
      </c>
      <c r="F43" s="353" t="s">
        <v>27</v>
      </c>
      <c r="G43" s="581" t="s">
        <v>28</v>
      </c>
      <c r="H43" s="353" t="s">
        <v>27</v>
      </c>
      <c r="I43" s="581" t="s">
        <v>28</v>
      </c>
      <c r="J43" s="353" t="s">
        <v>27</v>
      </c>
      <c r="K43" s="581" t="s">
        <v>28</v>
      </c>
      <c r="L43" s="353" t="s">
        <v>27</v>
      </c>
      <c r="M43" s="581" t="s">
        <v>28</v>
      </c>
      <c r="N43" s="353" t="s">
        <v>27</v>
      </c>
      <c r="O43" s="581" t="s">
        <v>28</v>
      </c>
      <c r="P43" s="353" t="s">
        <v>27</v>
      </c>
      <c r="Q43" s="581" t="s">
        <v>28</v>
      </c>
      <c r="R43" s="353" t="s">
        <v>27</v>
      </c>
      <c r="S43" s="581" t="s">
        <v>28</v>
      </c>
      <c r="T43" s="353" t="s">
        <v>27</v>
      </c>
      <c r="U43" s="581" t="s">
        <v>28</v>
      </c>
      <c r="V43" s="353" t="s">
        <v>27</v>
      </c>
      <c r="W43" s="581" t="s">
        <v>28</v>
      </c>
      <c r="X43" s="353" t="s">
        <v>27</v>
      </c>
      <c r="Y43" s="581" t="s">
        <v>28</v>
      </c>
      <c r="Z43" s="353" t="s">
        <v>27</v>
      </c>
      <c r="AA43" s="581" t="s">
        <v>28</v>
      </c>
      <c r="AB43" s="353" t="s">
        <v>27</v>
      </c>
      <c r="AC43" s="581" t="s">
        <v>28</v>
      </c>
      <c r="AD43" s="353" t="s">
        <v>27</v>
      </c>
      <c r="AE43" s="581" t="s">
        <v>28</v>
      </c>
      <c r="AF43" s="353" t="s">
        <v>27</v>
      </c>
      <c r="AG43" s="581" t="s">
        <v>28</v>
      </c>
      <c r="AH43" s="353" t="s">
        <v>27</v>
      </c>
      <c r="AI43" s="581" t="s">
        <v>28</v>
      </c>
      <c r="AJ43" s="353" t="s">
        <v>27</v>
      </c>
      <c r="AK43" s="581" t="s">
        <v>28</v>
      </c>
      <c r="AL43" s="428" t="s">
        <v>27</v>
      </c>
      <c r="AM43" s="581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586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585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579" t="s">
        <v>28</v>
      </c>
      <c r="H49" s="391" t="s">
        <v>27</v>
      </c>
      <c r="I49" s="579" t="s">
        <v>28</v>
      </c>
      <c r="J49" s="391" t="s">
        <v>27</v>
      </c>
      <c r="K49" s="579" t="s">
        <v>28</v>
      </c>
      <c r="L49" s="391" t="s">
        <v>27</v>
      </c>
      <c r="M49" s="579" t="s">
        <v>28</v>
      </c>
      <c r="N49" s="391" t="s">
        <v>27</v>
      </c>
      <c r="O49" s="579" t="s">
        <v>28</v>
      </c>
      <c r="P49" s="391" t="s">
        <v>27</v>
      </c>
      <c r="Q49" s="579" t="s">
        <v>28</v>
      </c>
      <c r="R49" s="391" t="s">
        <v>27</v>
      </c>
      <c r="S49" s="579" t="s">
        <v>28</v>
      </c>
      <c r="T49" s="391" t="s">
        <v>27</v>
      </c>
      <c r="U49" s="579" t="s">
        <v>28</v>
      </c>
      <c r="V49" s="391" t="s">
        <v>27</v>
      </c>
      <c r="W49" s="579" t="s">
        <v>28</v>
      </c>
      <c r="X49" s="391" t="s">
        <v>27</v>
      </c>
      <c r="Y49" s="579" t="s">
        <v>28</v>
      </c>
      <c r="Z49" s="391" t="s">
        <v>27</v>
      </c>
      <c r="AA49" s="579" t="s">
        <v>28</v>
      </c>
      <c r="AB49" s="391" t="s">
        <v>27</v>
      </c>
      <c r="AC49" s="579" t="s">
        <v>28</v>
      </c>
      <c r="AD49" s="391" t="s">
        <v>27</v>
      </c>
      <c r="AE49" s="579" t="s">
        <v>28</v>
      </c>
      <c r="AF49" s="391" t="s">
        <v>27</v>
      </c>
      <c r="AG49" s="579" t="s">
        <v>28</v>
      </c>
      <c r="AH49" s="391" t="s">
        <v>27</v>
      </c>
      <c r="AI49" s="579" t="s">
        <v>28</v>
      </c>
      <c r="AJ49" s="391" t="s">
        <v>27</v>
      </c>
      <c r="AK49" s="579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577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577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577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577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578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578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577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577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578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577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578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577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577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577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577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578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588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589"/>
      <c r="F81" s="590"/>
      <c r="G81" s="591"/>
      <c r="H81" s="591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81</v>
      </c>
      <c r="C83" s="207">
        <v>33</v>
      </c>
      <c r="D83" s="356">
        <v>31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592"/>
      <c r="AK88" s="593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594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59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583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59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11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59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577" t="s">
        <v>100</v>
      </c>
      <c r="B94" s="106">
        <v>1</v>
      </c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59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577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59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577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59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577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59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582" t="s">
        <v>40</v>
      </c>
      <c r="B98" s="347">
        <f>SUM(B93:B97)</f>
        <v>12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59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596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572" t="s">
        <v>28</v>
      </c>
      <c r="E102" s="353" t="s">
        <v>27</v>
      </c>
      <c r="F102" s="581" t="s">
        <v>28</v>
      </c>
      <c r="G102" s="353" t="s">
        <v>27</v>
      </c>
      <c r="H102" s="581" t="s">
        <v>28</v>
      </c>
      <c r="I102" s="353" t="s">
        <v>27</v>
      </c>
      <c r="J102" s="581" t="s">
        <v>28</v>
      </c>
      <c r="K102" s="353" t="s">
        <v>27</v>
      </c>
      <c r="L102" s="581" t="s">
        <v>28</v>
      </c>
      <c r="M102" s="353" t="s">
        <v>27</v>
      </c>
      <c r="N102" s="581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47"/>
      <c r="G106" s="747"/>
      <c r="H106" s="747"/>
      <c r="I106" s="747"/>
      <c r="J106" s="747"/>
      <c r="K106" s="747"/>
      <c r="L106" s="747"/>
      <c r="M106" s="747"/>
      <c r="N106" s="747"/>
      <c r="O106" s="747"/>
      <c r="P106" s="747"/>
      <c r="Q106" s="747"/>
      <c r="R106" s="747"/>
      <c r="S106" s="747"/>
      <c r="T106" s="747"/>
      <c r="U106" s="747"/>
      <c r="V106" s="747"/>
      <c r="W106" s="747"/>
      <c r="X106" s="747"/>
      <c r="Y106" s="747"/>
      <c r="Z106" s="747"/>
      <c r="AA106" s="747"/>
      <c r="AB106" s="747"/>
      <c r="AC106" s="747"/>
      <c r="AD106" s="747"/>
      <c r="AE106" s="747"/>
      <c r="AF106" s="747"/>
      <c r="AG106" s="747"/>
      <c r="AH106" s="747"/>
      <c r="AI106" s="747"/>
      <c r="AJ106" s="747"/>
      <c r="AK106" s="747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575" t="s">
        <v>28</v>
      </c>
      <c r="E108" s="361" t="s">
        <v>27</v>
      </c>
      <c r="F108" s="587" t="s">
        <v>28</v>
      </c>
      <c r="G108" s="361" t="s">
        <v>27</v>
      </c>
      <c r="H108" s="587" t="s">
        <v>28</v>
      </c>
      <c r="I108" s="361" t="s">
        <v>27</v>
      </c>
      <c r="J108" s="587" t="s">
        <v>28</v>
      </c>
      <c r="K108" s="361" t="s">
        <v>27</v>
      </c>
      <c r="L108" s="587" t="s">
        <v>28</v>
      </c>
      <c r="M108" s="361" t="s">
        <v>27</v>
      </c>
      <c r="N108" s="587" t="s">
        <v>28</v>
      </c>
      <c r="O108" s="361" t="s">
        <v>27</v>
      </c>
      <c r="P108" s="574" t="s">
        <v>28</v>
      </c>
      <c r="Q108" s="361" t="s">
        <v>27</v>
      </c>
      <c r="R108" s="574" t="s">
        <v>28</v>
      </c>
      <c r="S108" s="361" t="s">
        <v>27</v>
      </c>
      <c r="T108" s="574" t="s">
        <v>28</v>
      </c>
      <c r="U108" s="361" t="s">
        <v>27</v>
      </c>
      <c r="V108" s="574" t="s">
        <v>28</v>
      </c>
      <c r="W108" s="361" t="s">
        <v>27</v>
      </c>
      <c r="X108" s="574" t="s">
        <v>28</v>
      </c>
      <c r="Y108" s="361" t="s">
        <v>27</v>
      </c>
      <c r="Z108" s="574" t="s">
        <v>28</v>
      </c>
      <c r="AA108" s="361" t="s">
        <v>27</v>
      </c>
      <c r="AB108" s="574" t="s">
        <v>28</v>
      </c>
      <c r="AC108" s="361" t="s">
        <v>27</v>
      </c>
      <c r="AD108" s="574" t="s">
        <v>28</v>
      </c>
      <c r="AE108" s="361" t="s">
        <v>27</v>
      </c>
      <c r="AF108" s="574" t="s">
        <v>28</v>
      </c>
      <c r="AG108" s="361" t="s">
        <v>27</v>
      </c>
      <c r="AH108" s="574" t="s">
        <v>28</v>
      </c>
      <c r="AI108" s="361" t="s">
        <v>27</v>
      </c>
      <c r="AJ108" s="574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46"/>
      <c r="D111" s="734"/>
      <c r="E111" s="689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47"/>
      <c r="G115" s="747"/>
      <c r="H115" s="747"/>
      <c r="I115" s="747"/>
      <c r="J115" s="747"/>
      <c r="K115" s="747"/>
      <c r="L115" s="747"/>
      <c r="M115" s="747"/>
      <c r="N115" s="747"/>
      <c r="O115" s="747"/>
      <c r="P115" s="747"/>
      <c r="Q115" s="747"/>
      <c r="R115" s="747"/>
      <c r="S115" s="747"/>
      <c r="T115" s="747"/>
      <c r="U115" s="747"/>
      <c r="V115" s="747"/>
      <c r="W115" s="747"/>
      <c r="X115" s="747"/>
      <c r="Y115" s="74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575" t="s">
        <v>28</v>
      </c>
      <c r="E117" s="361" t="s">
        <v>27</v>
      </c>
      <c r="F117" s="587" t="s">
        <v>28</v>
      </c>
      <c r="G117" s="361" t="s">
        <v>27</v>
      </c>
      <c r="H117" s="587" t="s">
        <v>28</v>
      </c>
      <c r="I117" s="361" t="s">
        <v>27</v>
      </c>
      <c r="J117" s="587" t="s">
        <v>28</v>
      </c>
      <c r="K117" s="361" t="s">
        <v>27</v>
      </c>
      <c r="L117" s="587" t="s">
        <v>28</v>
      </c>
      <c r="M117" s="361" t="s">
        <v>27</v>
      </c>
      <c r="N117" s="587" t="s">
        <v>28</v>
      </c>
      <c r="O117" s="361" t="s">
        <v>27</v>
      </c>
      <c r="P117" s="574" t="s">
        <v>28</v>
      </c>
      <c r="Q117" s="361" t="s">
        <v>27</v>
      </c>
      <c r="R117" s="574" t="s">
        <v>28</v>
      </c>
      <c r="S117" s="361" t="s">
        <v>27</v>
      </c>
      <c r="T117" s="574" t="s">
        <v>28</v>
      </c>
      <c r="U117" s="361" t="s">
        <v>27</v>
      </c>
      <c r="V117" s="574" t="s">
        <v>28</v>
      </c>
      <c r="W117" s="361" t="s">
        <v>27</v>
      </c>
      <c r="X117" s="574" t="s">
        <v>28</v>
      </c>
      <c r="Y117" s="361" t="s">
        <v>27</v>
      </c>
      <c r="Z117" s="574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47"/>
      <c r="G125" s="747"/>
      <c r="H125" s="747"/>
      <c r="I125" s="74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575" t="s">
        <v>28</v>
      </c>
      <c r="E127" s="361" t="s">
        <v>27</v>
      </c>
      <c r="F127" s="587" t="s">
        <v>28</v>
      </c>
      <c r="G127" s="361" t="s">
        <v>27</v>
      </c>
      <c r="H127" s="587" t="s">
        <v>28</v>
      </c>
      <c r="I127" s="361" t="s">
        <v>27</v>
      </c>
      <c r="J127" s="587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4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587" t="s">
        <v>132</v>
      </c>
      <c r="G133" s="386" t="s">
        <v>133</v>
      </c>
      <c r="H133" s="387" t="s">
        <v>134</v>
      </c>
      <c r="I133" s="587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780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F11:AG11"/>
    <mergeCell ref="AH11:AI11"/>
    <mergeCell ref="AJ11:AK11"/>
    <mergeCell ref="AM106:AM108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  <mergeCell ref="A26:A27"/>
    <mergeCell ref="A29:A30"/>
    <mergeCell ref="B29:B30"/>
    <mergeCell ref="C29:E29"/>
    <mergeCell ref="F29:G29"/>
    <mergeCell ref="H29:I29"/>
    <mergeCell ref="AH29:AI29"/>
    <mergeCell ref="AJ29:AK29"/>
    <mergeCell ref="A13:A23"/>
    <mergeCell ref="A24:B24"/>
    <mergeCell ref="AL29:AM29"/>
    <mergeCell ref="A34:A35"/>
  </mergeCells>
  <dataValidations count="1">
    <dataValidation type="whole" operator="greaterThanOrEqual" allowBlank="1" showInputMessage="1" showErrorMessage="1" error="Valor no Permitido" sqref="A10:AO134" xr:uid="{FF626D48-C567-4A67-BA08-2231E7716649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8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0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",[12]NOMBRE!B6," - ","( ",[12]NOMBRE!C6,[12]NOMBRE!D6," )")</f>
        <v>MES: NOVIEMBRE - ( 11 )</v>
      </c>
    </row>
    <row r="5" spans="1:90" ht="16.149999999999999" customHeight="1" x14ac:dyDescent="0.2">
      <c r="A5" s="1" t="str">
        <f>CONCATENATE("AÑO: ",[12]NOMBRE!B7)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97"/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599" t="s">
        <v>28</v>
      </c>
      <c r="F12" s="353" t="s">
        <v>27</v>
      </c>
      <c r="G12" s="599" t="s">
        <v>28</v>
      </c>
      <c r="H12" s="353" t="s">
        <v>27</v>
      </c>
      <c r="I12" s="599" t="s">
        <v>28</v>
      </c>
      <c r="J12" s="353" t="s">
        <v>27</v>
      </c>
      <c r="K12" s="599" t="s">
        <v>28</v>
      </c>
      <c r="L12" s="353" t="s">
        <v>27</v>
      </c>
      <c r="M12" s="599" t="s">
        <v>28</v>
      </c>
      <c r="N12" s="353" t="s">
        <v>27</v>
      </c>
      <c r="O12" s="599" t="s">
        <v>28</v>
      </c>
      <c r="P12" s="353" t="s">
        <v>27</v>
      </c>
      <c r="Q12" s="599" t="s">
        <v>28</v>
      </c>
      <c r="R12" s="353" t="s">
        <v>27</v>
      </c>
      <c r="S12" s="599" t="s">
        <v>28</v>
      </c>
      <c r="T12" s="353" t="s">
        <v>27</v>
      </c>
      <c r="U12" s="599" t="s">
        <v>28</v>
      </c>
      <c r="V12" s="353" t="s">
        <v>27</v>
      </c>
      <c r="W12" s="599" t="s">
        <v>28</v>
      </c>
      <c r="X12" s="353" t="s">
        <v>27</v>
      </c>
      <c r="Y12" s="599" t="s">
        <v>28</v>
      </c>
      <c r="Z12" s="353" t="s">
        <v>27</v>
      </c>
      <c r="AA12" s="599" t="s">
        <v>28</v>
      </c>
      <c r="AB12" s="353" t="s">
        <v>27</v>
      </c>
      <c r="AC12" s="599" t="s">
        <v>28</v>
      </c>
      <c r="AD12" s="353" t="s">
        <v>27</v>
      </c>
      <c r="AE12" s="599" t="s">
        <v>28</v>
      </c>
      <c r="AF12" s="353" t="s">
        <v>27</v>
      </c>
      <c r="AG12" s="599" t="s">
        <v>28</v>
      </c>
      <c r="AH12" s="353" t="s">
        <v>27</v>
      </c>
      <c r="AI12" s="599" t="s">
        <v>28</v>
      </c>
      <c r="AJ12" s="353" t="s">
        <v>27</v>
      </c>
      <c r="AK12" s="599" t="s">
        <v>28</v>
      </c>
      <c r="AL12" s="353" t="s">
        <v>27</v>
      </c>
      <c r="AM12" s="599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>
        <v>0</v>
      </c>
      <c r="G13" s="346">
        <v>0</v>
      </c>
      <c r="H13" s="27">
        <v>0</v>
      </c>
      <c r="I13" s="346">
        <v>0</v>
      </c>
      <c r="J13" s="27">
        <v>0</v>
      </c>
      <c r="K13" s="29">
        <v>0</v>
      </c>
      <c r="L13" s="27">
        <v>0</v>
      </c>
      <c r="M13" s="29">
        <v>0</v>
      </c>
      <c r="N13" s="27">
        <v>0</v>
      </c>
      <c r="O13" s="29">
        <v>0</v>
      </c>
      <c r="P13" s="27">
        <v>0</v>
      </c>
      <c r="Q13" s="29">
        <v>0</v>
      </c>
      <c r="R13" s="27">
        <v>0</v>
      </c>
      <c r="S13" s="29">
        <v>0</v>
      </c>
      <c r="T13" s="27">
        <v>0</v>
      </c>
      <c r="U13" s="29">
        <v>0</v>
      </c>
      <c r="V13" s="27">
        <v>0</v>
      </c>
      <c r="W13" s="29">
        <v>0</v>
      </c>
      <c r="X13" s="27">
        <v>0</v>
      </c>
      <c r="Y13" s="29">
        <v>0</v>
      </c>
      <c r="Z13" s="27">
        <v>0</v>
      </c>
      <c r="AA13" s="29">
        <v>0</v>
      </c>
      <c r="AB13" s="27">
        <v>0</v>
      </c>
      <c r="AC13" s="29">
        <v>0</v>
      </c>
      <c r="AD13" s="27">
        <v>0</v>
      </c>
      <c r="AE13" s="29">
        <v>0</v>
      </c>
      <c r="AF13" s="27">
        <v>0</v>
      </c>
      <c r="AG13" s="29">
        <v>0</v>
      </c>
      <c r="AH13" s="27">
        <v>0</v>
      </c>
      <c r="AI13" s="29">
        <v>0</v>
      </c>
      <c r="AJ13" s="27">
        <v>0</v>
      </c>
      <c r="AK13" s="29">
        <v>0</v>
      </c>
      <c r="AL13" s="394">
        <v>0</v>
      </c>
      <c r="AM13" s="29">
        <v>0</v>
      </c>
      <c r="AN13" s="346">
        <v>0</v>
      </c>
      <c r="AO13" s="346">
        <v>0</v>
      </c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41</v>
      </c>
      <c r="D14" s="38">
        <f t="shared" si="1"/>
        <v>19</v>
      </c>
      <c r="E14" s="39">
        <f t="shared" si="2"/>
        <v>22</v>
      </c>
      <c r="F14" s="40">
        <v>0</v>
      </c>
      <c r="G14" s="41">
        <v>1</v>
      </c>
      <c r="H14" s="40">
        <v>0</v>
      </c>
      <c r="I14" s="41">
        <v>0</v>
      </c>
      <c r="J14" s="40">
        <v>0</v>
      </c>
      <c r="K14" s="42">
        <v>1</v>
      </c>
      <c r="L14" s="40">
        <v>5</v>
      </c>
      <c r="M14" s="42">
        <v>1</v>
      </c>
      <c r="N14" s="40">
        <v>3</v>
      </c>
      <c r="O14" s="42">
        <v>2</v>
      </c>
      <c r="P14" s="40">
        <v>1</v>
      </c>
      <c r="Q14" s="42">
        <v>1</v>
      </c>
      <c r="R14" s="40">
        <v>3</v>
      </c>
      <c r="S14" s="42">
        <v>1</v>
      </c>
      <c r="T14" s="40">
        <v>1</v>
      </c>
      <c r="U14" s="42">
        <v>2</v>
      </c>
      <c r="V14" s="40">
        <v>1</v>
      </c>
      <c r="W14" s="42">
        <v>3</v>
      </c>
      <c r="X14" s="40">
        <v>1</v>
      </c>
      <c r="Y14" s="42">
        <v>3</v>
      </c>
      <c r="Z14" s="40">
        <v>0</v>
      </c>
      <c r="AA14" s="42">
        <v>1</v>
      </c>
      <c r="AB14" s="40">
        <v>2</v>
      </c>
      <c r="AC14" s="42">
        <v>3</v>
      </c>
      <c r="AD14" s="40">
        <v>2</v>
      </c>
      <c r="AE14" s="42">
        <v>2</v>
      </c>
      <c r="AF14" s="40">
        <v>0</v>
      </c>
      <c r="AG14" s="42">
        <v>1</v>
      </c>
      <c r="AH14" s="40">
        <v>0</v>
      </c>
      <c r="AI14" s="42">
        <v>0</v>
      </c>
      <c r="AJ14" s="40">
        <v>0</v>
      </c>
      <c r="AK14" s="42">
        <v>0</v>
      </c>
      <c r="AL14" s="43">
        <v>0</v>
      </c>
      <c r="AM14" s="42">
        <v>0</v>
      </c>
      <c r="AN14" s="41">
        <v>41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140</v>
      </c>
      <c r="D15" s="38">
        <f t="shared" si="1"/>
        <v>65</v>
      </c>
      <c r="E15" s="39">
        <f t="shared" si="2"/>
        <v>75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1</v>
      </c>
      <c r="N15" s="40">
        <v>1</v>
      </c>
      <c r="O15" s="42">
        <v>0</v>
      </c>
      <c r="P15" s="40">
        <v>6</v>
      </c>
      <c r="Q15" s="42">
        <v>2</v>
      </c>
      <c r="R15" s="40">
        <v>9</v>
      </c>
      <c r="S15" s="42">
        <v>2</v>
      </c>
      <c r="T15" s="40">
        <v>7</v>
      </c>
      <c r="U15" s="42">
        <v>5</v>
      </c>
      <c r="V15" s="40">
        <v>3</v>
      </c>
      <c r="W15" s="42">
        <v>5</v>
      </c>
      <c r="X15" s="40">
        <v>6</v>
      </c>
      <c r="Y15" s="42">
        <v>12</v>
      </c>
      <c r="Z15" s="40">
        <v>7</v>
      </c>
      <c r="AA15" s="42">
        <v>12</v>
      </c>
      <c r="AB15" s="40">
        <v>13</v>
      </c>
      <c r="AC15" s="42">
        <v>20</v>
      </c>
      <c r="AD15" s="40">
        <v>8</v>
      </c>
      <c r="AE15" s="42">
        <v>5</v>
      </c>
      <c r="AF15" s="40">
        <v>3</v>
      </c>
      <c r="AG15" s="42">
        <v>9</v>
      </c>
      <c r="AH15" s="40">
        <v>2</v>
      </c>
      <c r="AI15" s="42">
        <v>1</v>
      </c>
      <c r="AJ15" s="40">
        <v>0</v>
      </c>
      <c r="AK15" s="42">
        <v>1</v>
      </c>
      <c r="AL15" s="43">
        <v>0</v>
      </c>
      <c r="AM15" s="42">
        <v>0</v>
      </c>
      <c r="AN15" s="41">
        <v>140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>
        <v>0</v>
      </c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74</v>
      </c>
      <c r="D17" s="38">
        <f t="shared" si="1"/>
        <v>37</v>
      </c>
      <c r="E17" s="39">
        <f t="shared" si="2"/>
        <v>37</v>
      </c>
      <c r="F17" s="40">
        <v>0</v>
      </c>
      <c r="G17" s="41">
        <v>0</v>
      </c>
      <c r="H17" s="40">
        <v>0</v>
      </c>
      <c r="I17" s="41">
        <v>0</v>
      </c>
      <c r="J17" s="40">
        <v>1</v>
      </c>
      <c r="K17" s="42">
        <v>1</v>
      </c>
      <c r="L17" s="40">
        <v>2</v>
      </c>
      <c r="M17" s="42">
        <v>1</v>
      </c>
      <c r="N17" s="40">
        <v>4</v>
      </c>
      <c r="O17" s="42">
        <v>4</v>
      </c>
      <c r="P17" s="40">
        <v>5</v>
      </c>
      <c r="Q17" s="42">
        <v>6</v>
      </c>
      <c r="R17" s="40">
        <v>4</v>
      </c>
      <c r="S17" s="42">
        <v>0</v>
      </c>
      <c r="T17" s="40">
        <v>4</v>
      </c>
      <c r="U17" s="42">
        <v>2</v>
      </c>
      <c r="V17" s="40">
        <v>3</v>
      </c>
      <c r="W17" s="42">
        <v>4</v>
      </c>
      <c r="X17" s="40">
        <v>3</v>
      </c>
      <c r="Y17" s="42">
        <v>2</v>
      </c>
      <c r="Z17" s="40">
        <v>4</v>
      </c>
      <c r="AA17" s="42">
        <v>4</v>
      </c>
      <c r="AB17" s="40">
        <v>2</v>
      </c>
      <c r="AC17" s="42">
        <v>8</v>
      </c>
      <c r="AD17" s="40">
        <v>2</v>
      </c>
      <c r="AE17" s="42">
        <v>3</v>
      </c>
      <c r="AF17" s="40">
        <v>2</v>
      </c>
      <c r="AG17" s="42">
        <v>2</v>
      </c>
      <c r="AH17" s="40">
        <v>1</v>
      </c>
      <c r="AI17" s="42">
        <v>0</v>
      </c>
      <c r="AJ17" s="40">
        <v>0</v>
      </c>
      <c r="AK17" s="42">
        <v>0</v>
      </c>
      <c r="AL17" s="43">
        <v>0</v>
      </c>
      <c r="AM17" s="42">
        <v>0</v>
      </c>
      <c r="AN17" s="41">
        <v>74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>
        <v>0</v>
      </c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25</v>
      </c>
      <c r="D19" s="45">
        <f t="shared" si="1"/>
        <v>15</v>
      </c>
      <c r="E19" s="46">
        <f t="shared" si="2"/>
        <v>10</v>
      </c>
      <c r="F19" s="47">
        <v>0</v>
      </c>
      <c r="G19" s="48">
        <v>0</v>
      </c>
      <c r="H19" s="47">
        <v>6</v>
      </c>
      <c r="I19" s="48">
        <v>0</v>
      </c>
      <c r="J19" s="47">
        <v>3</v>
      </c>
      <c r="K19" s="49">
        <v>0</v>
      </c>
      <c r="L19" s="47">
        <v>1</v>
      </c>
      <c r="M19" s="49">
        <v>1</v>
      </c>
      <c r="N19" s="47">
        <v>2</v>
      </c>
      <c r="O19" s="49">
        <v>3</v>
      </c>
      <c r="P19" s="47">
        <v>0</v>
      </c>
      <c r="Q19" s="49">
        <v>0</v>
      </c>
      <c r="R19" s="47">
        <v>3</v>
      </c>
      <c r="S19" s="49">
        <v>1</v>
      </c>
      <c r="T19" s="47">
        <v>0</v>
      </c>
      <c r="U19" s="49">
        <v>0</v>
      </c>
      <c r="V19" s="47">
        <v>0</v>
      </c>
      <c r="W19" s="49">
        <v>1</v>
      </c>
      <c r="X19" s="47">
        <v>0</v>
      </c>
      <c r="Y19" s="49">
        <v>1</v>
      </c>
      <c r="Z19" s="47">
        <v>0</v>
      </c>
      <c r="AA19" s="49">
        <v>0</v>
      </c>
      <c r="AB19" s="47">
        <v>0</v>
      </c>
      <c r="AC19" s="49">
        <v>3</v>
      </c>
      <c r="AD19" s="47">
        <v>0</v>
      </c>
      <c r="AE19" s="49">
        <v>0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25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280</v>
      </c>
      <c r="D23" s="397">
        <f>SUM(F23+H23+J23+L23+N23+P23+R23+T23+V23+X23+Z23+AB23+AD23+AF23+AH23+AJ23+AL23)</f>
        <v>136</v>
      </c>
      <c r="E23" s="398">
        <f>SUM(G23+I23+K23+M23+O23+Q23+S23+U23+W23+Y23+AA23+AC23+AE23+AG23+AI23+AK23+AM23)</f>
        <v>144</v>
      </c>
      <c r="F23" s="399">
        <f>SUM(F13:F22)</f>
        <v>0</v>
      </c>
      <c r="G23" s="400">
        <f t="shared" ref="G23:AO23" si="10">SUM(G13:G22)</f>
        <v>1</v>
      </c>
      <c r="H23" s="399">
        <f t="shared" si="10"/>
        <v>6</v>
      </c>
      <c r="I23" s="400">
        <f t="shared" si="10"/>
        <v>0</v>
      </c>
      <c r="J23" s="399">
        <f t="shared" si="10"/>
        <v>4</v>
      </c>
      <c r="K23" s="401">
        <f t="shared" si="10"/>
        <v>2</v>
      </c>
      <c r="L23" s="399">
        <f t="shared" si="10"/>
        <v>8</v>
      </c>
      <c r="M23" s="401">
        <f t="shared" si="10"/>
        <v>4</v>
      </c>
      <c r="N23" s="399">
        <f t="shared" si="10"/>
        <v>10</v>
      </c>
      <c r="O23" s="401">
        <f t="shared" si="10"/>
        <v>9</v>
      </c>
      <c r="P23" s="399">
        <f t="shared" si="10"/>
        <v>12</v>
      </c>
      <c r="Q23" s="401">
        <f t="shared" si="10"/>
        <v>9</v>
      </c>
      <c r="R23" s="399">
        <f t="shared" si="10"/>
        <v>19</v>
      </c>
      <c r="S23" s="401">
        <f t="shared" si="10"/>
        <v>4</v>
      </c>
      <c r="T23" s="399">
        <f t="shared" si="10"/>
        <v>12</v>
      </c>
      <c r="U23" s="401">
        <f t="shared" si="10"/>
        <v>9</v>
      </c>
      <c r="V23" s="399">
        <f t="shared" si="10"/>
        <v>7</v>
      </c>
      <c r="W23" s="401">
        <f t="shared" si="10"/>
        <v>13</v>
      </c>
      <c r="X23" s="399">
        <f t="shared" si="10"/>
        <v>10</v>
      </c>
      <c r="Y23" s="401">
        <f t="shared" si="10"/>
        <v>18</v>
      </c>
      <c r="Z23" s="399">
        <f t="shared" si="10"/>
        <v>11</v>
      </c>
      <c r="AA23" s="401">
        <f t="shared" si="10"/>
        <v>17</v>
      </c>
      <c r="AB23" s="399">
        <f t="shared" si="10"/>
        <v>17</v>
      </c>
      <c r="AC23" s="401">
        <f t="shared" si="10"/>
        <v>34</v>
      </c>
      <c r="AD23" s="399">
        <f t="shared" si="10"/>
        <v>12</v>
      </c>
      <c r="AE23" s="401">
        <f t="shared" si="10"/>
        <v>10</v>
      </c>
      <c r="AF23" s="399">
        <f t="shared" si="10"/>
        <v>5</v>
      </c>
      <c r="AG23" s="401">
        <f t="shared" si="10"/>
        <v>12</v>
      </c>
      <c r="AH23" s="399">
        <f t="shared" si="10"/>
        <v>3</v>
      </c>
      <c r="AI23" s="401">
        <f t="shared" si="10"/>
        <v>1</v>
      </c>
      <c r="AJ23" s="399">
        <f t="shared" si="10"/>
        <v>0</v>
      </c>
      <c r="AK23" s="401">
        <f t="shared" si="10"/>
        <v>1</v>
      </c>
      <c r="AL23" s="402">
        <f t="shared" si="10"/>
        <v>0</v>
      </c>
      <c r="AM23" s="401">
        <f t="shared" si="10"/>
        <v>0</v>
      </c>
      <c r="AN23" s="400">
        <f t="shared" si="10"/>
        <v>280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3</v>
      </c>
      <c r="D24" s="404">
        <f>SUM(F24+H24+J24+L24+N24+P24+R24+T24+V24+X24+Z24+AB24+AD24+AF24+AH24+AJ24+AL24)</f>
        <v>1</v>
      </c>
      <c r="E24" s="398">
        <f>SUM(G24+I24+K24+M24+O24+Q24+S24+U24+W24+Y24+AA24+AC24+AE24+AG24+AI24+AK24+AM24)</f>
        <v>2</v>
      </c>
      <c r="F24" s="405">
        <v>0</v>
      </c>
      <c r="G24" s="406">
        <v>0</v>
      </c>
      <c r="H24" s="405">
        <v>0</v>
      </c>
      <c r="I24" s="406">
        <v>0</v>
      </c>
      <c r="J24" s="405">
        <v>0</v>
      </c>
      <c r="K24" s="407">
        <v>0</v>
      </c>
      <c r="L24" s="405">
        <v>0</v>
      </c>
      <c r="M24" s="407">
        <v>0</v>
      </c>
      <c r="N24" s="405">
        <v>0</v>
      </c>
      <c r="O24" s="407">
        <v>0</v>
      </c>
      <c r="P24" s="405">
        <v>0</v>
      </c>
      <c r="Q24" s="407">
        <v>0</v>
      </c>
      <c r="R24" s="405">
        <v>0</v>
      </c>
      <c r="S24" s="407">
        <v>0</v>
      </c>
      <c r="T24" s="405">
        <v>1</v>
      </c>
      <c r="U24" s="407">
        <v>0</v>
      </c>
      <c r="V24" s="405">
        <v>0</v>
      </c>
      <c r="W24" s="407">
        <v>0</v>
      </c>
      <c r="X24" s="405">
        <v>0</v>
      </c>
      <c r="Y24" s="407">
        <v>0</v>
      </c>
      <c r="Z24" s="405">
        <v>0</v>
      </c>
      <c r="AA24" s="407">
        <v>1</v>
      </c>
      <c r="AB24" s="405">
        <v>0</v>
      </c>
      <c r="AC24" s="407">
        <v>1</v>
      </c>
      <c r="AD24" s="405">
        <v>0</v>
      </c>
      <c r="AE24" s="407">
        <v>0</v>
      </c>
      <c r="AF24" s="405">
        <v>0</v>
      </c>
      <c r="AG24" s="407">
        <v>0</v>
      </c>
      <c r="AH24" s="405">
        <v>0</v>
      </c>
      <c r="AI24" s="407">
        <v>0</v>
      </c>
      <c r="AJ24" s="405">
        <v>0</v>
      </c>
      <c r="AK24" s="407">
        <v>0</v>
      </c>
      <c r="AL24" s="408">
        <v>0</v>
      </c>
      <c r="AM24" s="407">
        <v>0</v>
      </c>
      <c r="AN24" s="406">
        <v>3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610" t="s">
        <v>42</v>
      </c>
      <c r="B25" s="423" t="s">
        <v>31</v>
      </c>
      <c r="C25" s="409">
        <f t="shared" si="0"/>
        <v>16</v>
      </c>
      <c r="D25" s="410">
        <f t="shared" si="1"/>
        <v>10</v>
      </c>
      <c r="E25" s="447">
        <f>SUM(G25+I25+K25+M25+O25+Q25+S25+U25+W25+Y25+AA25+AC25+AE25+AG25+AI25+AK25+AM25)</f>
        <v>6</v>
      </c>
      <c r="F25" s="411">
        <v>0</v>
      </c>
      <c r="G25" s="448">
        <v>0</v>
      </c>
      <c r="H25" s="411">
        <v>0</v>
      </c>
      <c r="I25" s="448">
        <v>0</v>
      </c>
      <c r="J25" s="411">
        <v>0</v>
      </c>
      <c r="K25" s="412">
        <v>0</v>
      </c>
      <c r="L25" s="411">
        <v>6</v>
      </c>
      <c r="M25" s="412">
        <v>1</v>
      </c>
      <c r="N25" s="411">
        <v>2</v>
      </c>
      <c r="O25" s="412">
        <v>2</v>
      </c>
      <c r="P25" s="411">
        <v>0</v>
      </c>
      <c r="Q25" s="412">
        <v>2</v>
      </c>
      <c r="R25" s="411">
        <v>0</v>
      </c>
      <c r="S25" s="412">
        <v>0</v>
      </c>
      <c r="T25" s="411">
        <v>2</v>
      </c>
      <c r="U25" s="412">
        <v>0</v>
      </c>
      <c r="V25" s="411">
        <v>0</v>
      </c>
      <c r="W25" s="412">
        <v>0</v>
      </c>
      <c r="X25" s="411">
        <v>0</v>
      </c>
      <c r="Y25" s="412">
        <v>0</v>
      </c>
      <c r="Z25" s="411">
        <v>0</v>
      </c>
      <c r="AA25" s="412">
        <v>1</v>
      </c>
      <c r="AB25" s="411">
        <v>0</v>
      </c>
      <c r="AC25" s="412">
        <v>0</v>
      </c>
      <c r="AD25" s="411">
        <v>0</v>
      </c>
      <c r="AE25" s="412">
        <v>0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16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112</v>
      </c>
      <c r="D26" s="25">
        <f t="shared" si="1"/>
        <v>40</v>
      </c>
      <c r="E26" s="355">
        <f t="shared" si="2"/>
        <v>72</v>
      </c>
      <c r="F26" s="27">
        <v>0</v>
      </c>
      <c r="G26" s="346">
        <v>0</v>
      </c>
      <c r="H26" s="27">
        <v>2</v>
      </c>
      <c r="I26" s="346">
        <v>1</v>
      </c>
      <c r="J26" s="27">
        <v>3</v>
      </c>
      <c r="K26" s="29">
        <v>3</v>
      </c>
      <c r="L26" s="27">
        <v>12</v>
      </c>
      <c r="M26" s="29">
        <v>19</v>
      </c>
      <c r="N26" s="27">
        <v>9</v>
      </c>
      <c r="O26" s="29">
        <v>5</v>
      </c>
      <c r="P26" s="27">
        <v>4</v>
      </c>
      <c r="Q26" s="29">
        <v>3</v>
      </c>
      <c r="R26" s="27">
        <v>2</v>
      </c>
      <c r="S26" s="29">
        <v>4</v>
      </c>
      <c r="T26" s="27">
        <v>2</v>
      </c>
      <c r="U26" s="29">
        <v>8</v>
      </c>
      <c r="V26" s="27">
        <v>1</v>
      </c>
      <c r="W26" s="29">
        <v>4</v>
      </c>
      <c r="X26" s="27">
        <v>1</v>
      </c>
      <c r="Y26" s="29">
        <v>11</v>
      </c>
      <c r="Z26" s="27">
        <v>1</v>
      </c>
      <c r="AA26" s="29">
        <v>5</v>
      </c>
      <c r="AB26" s="27">
        <v>1</v>
      </c>
      <c r="AC26" s="29">
        <v>2</v>
      </c>
      <c r="AD26" s="27">
        <v>2</v>
      </c>
      <c r="AE26" s="29">
        <v>4</v>
      </c>
      <c r="AF26" s="27">
        <v>0</v>
      </c>
      <c r="AG26" s="29">
        <v>1</v>
      </c>
      <c r="AH26" s="27">
        <v>0</v>
      </c>
      <c r="AI26" s="29">
        <v>2</v>
      </c>
      <c r="AJ26" s="27">
        <v>0</v>
      </c>
      <c r="AK26" s="29">
        <v>0</v>
      </c>
      <c r="AL26" s="394">
        <v>0</v>
      </c>
      <c r="AM26" s="29">
        <v>0</v>
      </c>
      <c r="AN26" s="346">
        <v>112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/>
      <c r="G27" s="76"/>
      <c r="H27" s="75"/>
      <c r="I27" s="77"/>
      <c r="J27" s="75"/>
      <c r="K27" s="77"/>
      <c r="L27" s="75"/>
      <c r="M27" s="77"/>
      <c r="N27" s="75"/>
      <c r="O27" s="78"/>
      <c r="P27" s="75"/>
      <c r="Q27" s="76"/>
      <c r="R27" s="79"/>
      <c r="S27" s="77"/>
      <c r="T27" s="75"/>
      <c r="U27" s="77"/>
      <c r="V27" s="75"/>
      <c r="W27" s="77"/>
      <c r="X27" s="75"/>
      <c r="Y27" s="76"/>
      <c r="Z27" s="75"/>
      <c r="AA27" s="76"/>
      <c r="AB27" s="75"/>
      <c r="AC27" s="77"/>
      <c r="AD27" s="75"/>
      <c r="AE27" s="76"/>
      <c r="AF27" s="75"/>
      <c r="AG27" s="76"/>
      <c r="AH27" s="75"/>
      <c r="AI27" s="77"/>
      <c r="AJ27" s="75"/>
      <c r="AK27" s="77"/>
      <c r="AL27" s="80"/>
      <c r="AM27" s="77"/>
      <c r="AN27" s="78"/>
      <c r="AO27" s="78"/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607" t="s">
        <v>28</v>
      </c>
      <c r="F30" s="353" t="s">
        <v>27</v>
      </c>
      <c r="G30" s="607" t="s">
        <v>28</v>
      </c>
      <c r="H30" s="353" t="s">
        <v>27</v>
      </c>
      <c r="I30" s="607" t="s">
        <v>28</v>
      </c>
      <c r="J30" s="353" t="s">
        <v>27</v>
      </c>
      <c r="K30" s="607" t="s">
        <v>28</v>
      </c>
      <c r="L30" s="353" t="s">
        <v>27</v>
      </c>
      <c r="M30" s="607" t="s">
        <v>28</v>
      </c>
      <c r="N30" s="353" t="s">
        <v>27</v>
      </c>
      <c r="O30" s="607" t="s">
        <v>28</v>
      </c>
      <c r="P30" s="353" t="s">
        <v>27</v>
      </c>
      <c r="Q30" s="607" t="s">
        <v>28</v>
      </c>
      <c r="R30" s="353" t="s">
        <v>27</v>
      </c>
      <c r="S30" s="606" t="s">
        <v>28</v>
      </c>
      <c r="T30" s="353" t="s">
        <v>27</v>
      </c>
      <c r="U30" s="607" t="s">
        <v>28</v>
      </c>
      <c r="V30" s="353" t="s">
        <v>27</v>
      </c>
      <c r="W30" s="607" t="s">
        <v>28</v>
      </c>
      <c r="X30" s="353" t="s">
        <v>27</v>
      </c>
      <c r="Y30" s="607" t="s">
        <v>28</v>
      </c>
      <c r="Z30" s="353" t="s">
        <v>27</v>
      </c>
      <c r="AA30" s="607" t="s">
        <v>28</v>
      </c>
      <c r="AB30" s="353" t="s">
        <v>27</v>
      </c>
      <c r="AC30" s="607" t="s">
        <v>28</v>
      </c>
      <c r="AD30" s="353" t="s">
        <v>27</v>
      </c>
      <c r="AE30" s="607" t="s">
        <v>28</v>
      </c>
      <c r="AF30" s="353" t="s">
        <v>27</v>
      </c>
      <c r="AG30" s="607" t="s">
        <v>28</v>
      </c>
      <c r="AH30" s="353" t="s">
        <v>27</v>
      </c>
      <c r="AI30" s="607" t="s">
        <v>28</v>
      </c>
      <c r="AJ30" s="353" t="s">
        <v>27</v>
      </c>
      <c r="AK30" s="607" t="s">
        <v>28</v>
      </c>
      <c r="AL30" s="353" t="s">
        <v>27</v>
      </c>
      <c r="AM30" s="607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0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1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18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602" t="s">
        <v>28</v>
      </c>
      <c r="F43" s="353" t="s">
        <v>27</v>
      </c>
      <c r="G43" s="607" t="s">
        <v>28</v>
      </c>
      <c r="H43" s="353" t="s">
        <v>27</v>
      </c>
      <c r="I43" s="607" t="s">
        <v>28</v>
      </c>
      <c r="J43" s="353" t="s">
        <v>27</v>
      </c>
      <c r="K43" s="607" t="s">
        <v>28</v>
      </c>
      <c r="L43" s="353" t="s">
        <v>27</v>
      </c>
      <c r="M43" s="607" t="s">
        <v>28</v>
      </c>
      <c r="N43" s="353" t="s">
        <v>27</v>
      </c>
      <c r="O43" s="607" t="s">
        <v>28</v>
      </c>
      <c r="P43" s="353" t="s">
        <v>27</v>
      </c>
      <c r="Q43" s="607" t="s">
        <v>28</v>
      </c>
      <c r="R43" s="353" t="s">
        <v>27</v>
      </c>
      <c r="S43" s="607" t="s">
        <v>28</v>
      </c>
      <c r="T43" s="353" t="s">
        <v>27</v>
      </c>
      <c r="U43" s="607" t="s">
        <v>28</v>
      </c>
      <c r="V43" s="353" t="s">
        <v>27</v>
      </c>
      <c r="W43" s="607" t="s">
        <v>28</v>
      </c>
      <c r="X43" s="353" t="s">
        <v>27</v>
      </c>
      <c r="Y43" s="607" t="s">
        <v>28</v>
      </c>
      <c r="Z43" s="353" t="s">
        <v>27</v>
      </c>
      <c r="AA43" s="607" t="s">
        <v>28</v>
      </c>
      <c r="AB43" s="353" t="s">
        <v>27</v>
      </c>
      <c r="AC43" s="607" t="s">
        <v>28</v>
      </c>
      <c r="AD43" s="353" t="s">
        <v>27</v>
      </c>
      <c r="AE43" s="607" t="s">
        <v>28</v>
      </c>
      <c r="AF43" s="353" t="s">
        <v>27</v>
      </c>
      <c r="AG43" s="607" t="s">
        <v>28</v>
      </c>
      <c r="AH43" s="353" t="s">
        <v>27</v>
      </c>
      <c r="AI43" s="607" t="s">
        <v>28</v>
      </c>
      <c r="AJ43" s="353" t="s">
        <v>27</v>
      </c>
      <c r="AK43" s="607" t="s">
        <v>28</v>
      </c>
      <c r="AL43" s="428" t="s">
        <v>27</v>
      </c>
      <c r="AM43" s="607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612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611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605" t="s">
        <v>28</v>
      </c>
      <c r="H49" s="391" t="s">
        <v>27</v>
      </c>
      <c r="I49" s="605" t="s">
        <v>28</v>
      </c>
      <c r="J49" s="391" t="s">
        <v>27</v>
      </c>
      <c r="K49" s="605" t="s">
        <v>28</v>
      </c>
      <c r="L49" s="391" t="s">
        <v>27</v>
      </c>
      <c r="M49" s="605" t="s">
        <v>28</v>
      </c>
      <c r="N49" s="391" t="s">
        <v>27</v>
      </c>
      <c r="O49" s="605" t="s">
        <v>28</v>
      </c>
      <c r="P49" s="391" t="s">
        <v>27</v>
      </c>
      <c r="Q49" s="605" t="s">
        <v>28</v>
      </c>
      <c r="R49" s="391" t="s">
        <v>27</v>
      </c>
      <c r="S49" s="605" t="s">
        <v>28</v>
      </c>
      <c r="T49" s="391" t="s">
        <v>27</v>
      </c>
      <c r="U49" s="605" t="s">
        <v>28</v>
      </c>
      <c r="V49" s="391" t="s">
        <v>27</v>
      </c>
      <c r="W49" s="605" t="s">
        <v>28</v>
      </c>
      <c r="X49" s="391" t="s">
        <v>27</v>
      </c>
      <c r="Y49" s="605" t="s">
        <v>28</v>
      </c>
      <c r="Z49" s="391" t="s">
        <v>27</v>
      </c>
      <c r="AA49" s="605" t="s">
        <v>28</v>
      </c>
      <c r="AB49" s="391" t="s">
        <v>27</v>
      </c>
      <c r="AC49" s="605" t="s">
        <v>28</v>
      </c>
      <c r="AD49" s="391" t="s">
        <v>27</v>
      </c>
      <c r="AE49" s="605" t="s">
        <v>28</v>
      </c>
      <c r="AF49" s="391" t="s">
        <v>27</v>
      </c>
      <c r="AG49" s="605" t="s">
        <v>28</v>
      </c>
      <c r="AH49" s="391" t="s">
        <v>27</v>
      </c>
      <c r="AI49" s="605" t="s">
        <v>28</v>
      </c>
      <c r="AJ49" s="391" t="s">
        <v>27</v>
      </c>
      <c r="AK49" s="605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603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603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603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603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604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604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603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603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604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603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604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603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603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603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603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604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588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589"/>
      <c r="F81" s="590"/>
      <c r="G81" s="591"/>
      <c r="H81" s="591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72</v>
      </c>
      <c r="C83" s="207">
        <v>36</v>
      </c>
      <c r="D83" s="356">
        <v>28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592"/>
      <c r="AK88" s="593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594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59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609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59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11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59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603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59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603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59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603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59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603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59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608" t="s">
        <v>40</v>
      </c>
      <c r="B98" s="347">
        <f>SUM(B93:B97)</f>
        <v>11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59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596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598" t="s">
        <v>28</v>
      </c>
      <c r="E102" s="353" t="s">
        <v>27</v>
      </c>
      <c r="F102" s="607" t="s">
        <v>28</v>
      </c>
      <c r="G102" s="353" t="s">
        <v>27</v>
      </c>
      <c r="H102" s="607" t="s">
        <v>28</v>
      </c>
      <c r="I102" s="353" t="s">
        <v>27</v>
      </c>
      <c r="J102" s="607" t="s">
        <v>28</v>
      </c>
      <c r="K102" s="353" t="s">
        <v>27</v>
      </c>
      <c r="L102" s="607" t="s">
        <v>28</v>
      </c>
      <c r="M102" s="353" t="s">
        <v>27</v>
      </c>
      <c r="N102" s="607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47"/>
      <c r="G106" s="747"/>
      <c r="H106" s="747"/>
      <c r="I106" s="747"/>
      <c r="J106" s="747"/>
      <c r="K106" s="747"/>
      <c r="L106" s="747"/>
      <c r="M106" s="747"/>
      <c r="N106" s="747"/>
      <c r="O106" s="747"/>
      <c r="P106" s="747"/>
      <c r="Q106" s="747"/>
      <c r="R106" s="747"/>
      <c r="S106" s="747"/>
      <c r="T106" s="747"/>
      <c r="U106" s="747"/>
      <c r="V106" s="747"/>
      <c r="W106" s="747"/>
      <c r="X106" s="747"/>
      <c r="Y106" s="747"/>
      <c r="Z106" s="747"/>
      <c r="AA106" s="747"/>
      <c r="AB106" s="747"/>
      <c r="AC106" s="747"/>
      <c r="AD106" s="747"/>
      <c r="AE106" s="747"/>
      <c r="AF106" s="747"/>
      <c r="AG106" s="747"/>
      <c r="AH106" s="747"/>
      <c r="AI106" s="747"/>
      <c r="AJ106" s="747"/>
      <c r="AK106" s="747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601" t="s">
        <v>28</v>
      </c>
      <c r="E108" s="361" t="s">
        <v>27</v>
      </c>
      <c r="F108" s="613" t="s">
        <v>28</v>
      </c>
      <c r="G108" s="361" t="s">
        <v>27</v>
      </c>
      <c r="H108" s="613" t="s">
        <v>28</v>
      </c>
      <c r="I108" s="361" t="s">
        <v>27</v>
      </c>
      <c r="J108" s="613" t="s">
        <v>28</v>
      </c>
      <c r="K108" s="361" t="s">
        <v>27</v>
      </c>
      <c r="L108" s="613" t="s">
        <v>28</v>
      </c>
      <c r="M108" s="361" t="s">
        <v>27</v>
      </c>
      <c r="N108" s="613" t="s">
        <v>28</v>
      </c>
      <c r="O108" s="361" t="s">
        <v>27</v>
      </c>
      <c r="P108" s="600" t="s">
        <v>28</v>
      </c>
      <c r="Q108" s="361" t="s">
        <v>27</v>
      </c>
      <c r="R108" s="600" t="s">
        <v>28</v>
      </c>
      <c r="S108" s="361" t="s">
        <v>27</v>
      </c>
      <c r="T108" s="600" t="s">
        <v>28</v>
      </c>
      <c r="U108" s="361" t="s">
        <v>27</v>
      </c>
      <c r="V108" s="600" t="s">
        <v>28</v>
      </c>
      <c r="W108" s="361" t="s">
        <v>27</v>
      </c>
      <c r="X108" s="600" t="s">
        <v>28</v>
      </c>
      <c r="Y108" s="361" t="s">
        <v>27</v>
      </c>
      <c r="Z108" s="600" t="s">
        <v>28</v>
      </c>
      <c r="AA108" s="361" t="s">
        <v>27</v>
      </c>
      <c r="AB108" s="600" t="s">
        <v>28</v>
      </c>
      <c r="AC108" s="361" t="s">
        <v>27</v>
      </c>
      <c r="AD108" s="600" t="s">
        <v>28</v>
      </c>
      <c r="AE108" s="361" t="s">
        <v>27</v>
      </c>
      <c r="AF108" s="600" t="s">
        <v>28</v>
      </c>
      <c r="AG108" s="361" t="s">
        <v>27</v>
      </c>
      <c r="AH108" s="600" t="s">
        <v>28</v>
      </c>
      <c r="AI108" s="361" t="s">
        <v>27</v>
      </c>
      <c r="AJ108" s="600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46"/>
      <c r="D111" s="734"/>
      <c r="E111" s="689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47"/>
      <c r="G115" s="747"/>
      <c r="H115" s="747"/>
      <c r="I115" s="747"/>
      <c r="J115" s="747"/>
      <c r="K115" s="747"/>
      <c r="L115" s="747"/>
      <c r="M115" s="747"/>
      <c r="N115" s="747"/>
      <c r="O115" s="747"/>
      <c r="P115" s="747"/>
      <c r="Q115" s="747"/>
      <c r="R115" s="747"/>
      <c r="S115" s="747"/>
      <c r="T115" s="747"/>
      <c r="U115" s="747"/>
      <c r="V115" s="747"/>
      <c r="W115" s="747"/>
      <c r="X115" s="747"/>
      <c r="Y115" s="74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601" t="s">
        <v>28</v>
      </c>
      <c r="E117" s="361" t="s">
        <v>27</v>
      </c>
      <c r="F117" s="613" t="s">
        <v>28</v>
      </c>
      <c r="G117" s="361" t="s">
        <v>27</v>
      </c>
      <c r="H117" s="613" t="s">
        <v>28</v>
      </c>
      <c r="I117" s="361" t="s">
        <v>27</v>
      </c>
      <c r="J117" s="613" t="s">
        <v>28</v>
      </c>
      <c r="K117" s="361" t="s">
        <v>27</v>
      </c>
      <c r="L117" s="613" t="s">
        <v>28</v>
      </c>
      <c r="M117" s="361" t="s">
        <v>27</v>
      </c>
      <c r="N117" s="613" t="s">
        <v>28</v>
      </c>
      <c r="O117" s="361" t="s">
        <v>27</v>
      </c>
      <c r="P117" s="600" t="s">
        <v>28</v>
      </c>
      <c r="Q117" s="361" t="s">
        <v>27</v>
      </c>
      <c r="R117" s="600" t="s">
        <v>28</v>
      </c>
      <c r="S117" s="361" t="s">
        <v>27</v>
      </c>
      <c r="T117" s="600" t="s">
        <v>28</v>
      </c>
      <c r="U117" s="361" t="s">
        <v>27</v>
      </c>
      <c r="V117" s="600" t="s">
        <v>28</v>
      </c>
      <c r="W117" s="361" t="s">
        <v>27</v>
      </c>
      <c r="X117" s="600" t="s">
        <v>28</v>
      </c>
      <c r="Y117" s="361" t="s">
        <v>27</v>
      </c>
      <c r="Z117" s="600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47"/>
      <c r="G125" s="747"/>
      <c r="H125" s="747"/>
      <c r="I125" s="74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601" t="s">
        <v>28</v>
      </c>
      <c r="E127" s="361" t="s">
        <v>27</v>
      </c>
      <c r="F127" s="613" t="s">
        <v>28</v>
      </c>
      <c r="G127" s="361" t="s">
        <v>27</v>
      </c>
      <c r="H127" s="613" t="s">
        <v>28</v>
      </c>
      <c r="I127" s="361" t="s">
        <v>27</v>
      </c>
      <c r="J127" s="613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4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613" t="s">
        <v>132</v>
      </c>
      <c r="G133" s="386" t="s">
        <v>133</v>
      </c>
      <c r="H133" s="387" t="s">
        <v>134</v>
      </c>
      <c r="I133" s="613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574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M106:AM108"/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1">
    <dataValidation type="whole" operator="greaterThanOrEqual" allowBlank="1" showInputMessage="1" showErrorMessage="1" error="Valor no Permitido" sqref="A10:AO134" xr:uid="{B2A03AE5-9F75-490C-BD7E-B4F3A9CF1B78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82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9" width="11.42578125" style="2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149999999999999" customHeight="1" x14ac:dyDescent="0.2">
      <c r="A1" s="1" t="s">
        <v>0</v>
      </c>
    </row>
    <row r="2" spans="1:90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0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ht="16.149999999999999" customHeight="1" x14ac:dyDescent="0.2">
      <c r="A4" s="1" t="str">
        <f>CONCATENATE("MES: ",[13]NOMBRE!B6," - ","( ",[13]NOMBRE!C6,[13]NOMBRE!D6," )")</f>
        <v>MES: DICIEMBRE - ( 12 )</v>
      </c>
    </row>
    <row r="5" spans="1:90" ht="16.149999999999999" customHeight="1" x14ac:dyDescent="0.2">
      <c r="A5" s="1" t="str">
        <f>CONCATENATE("AÑO: ",[13]NOMBRE!B7)</f>
        <v>AÑO: 2019</v>
      </c>
    </row>
    <row r="6" spans="1:90" ht="15" x14ac:dyDescent="0.2">
      <c r="A6" s="631" t="s">
        <v>1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621"/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1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1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6"/>
      <c r="N9" s="16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7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CG9" s="12"/>
      <c r="CH9" s="12"/>
      <c r="CI9" s="12"/>
      <c r="CJ9" s="12"/>
      <c r="CK9" s="12"/>
      <c r="CL9" s="12"/>
    </row>
    <row r="10" spans="1:90" ht="25.15" customHeight="1" x14ac:dyDescent="0.2">
      <c r="A10" s="702" t="s">
        <v>3</v>
      </c>
      <c r="B10" s="702" t="s">
        <v>4</v>
      </c>
      <c r="C10" s="703" t="s">
        <v>5</v>
      </c>
      <c r="D10" s="704"/>
      <c r="E10" s="705"/>
      <c r="F10" s="706" t="s">
        <v>6</v>
      </c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  <c r="AN10" s="705" t="s">
        <v>7</v>
      </c>
      <c r="AO10" s="711" t="s">
        <v>8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CG10" s="12"/>
      <c r="CH10" s="12"/>
      <c r="CI10" s="12"/>
      <c r="CJ10" s="12"/>
      <c r="CK10" s="12"/>
      <c r="CL10" s="12"/>
    </row>
    <row r="11" spans="1:90" ht="19.5" customHeight="1" x14ac:dyDescent="0.2">
      <c r="A11" s="633"/>
      <c r="B11" s="633"/>
      <c r="C11" s="638"/>
      <c r="D11" s="639"/>
      <c r="E11" s="640"/>
      <c r="F11" s="706" t="s">
        <v>9</v>
      </c>
      <c r="G11" s="708"/>
      <c r="H11" s="706" t="s">
        <v>10</v>
      </c>
      <c r="I11" s="708"/>
      <c r="J11" s="706" t="s">
        <v>11</v>
      </c>
      <c r="K11" s="708"/>
      <c r="L11" s="706" t="s">
        <v>12</v>
      </c>
      <c r="M11" s="708"/>
      <c r="N11" s="706" t="s">
        <v>13</v>
      </c>
      <c r="O11" s="708"/>
      <c r="P11" s="709" t="s">
        <v>14</v>
      </c>
      <c r="Q11" s="710"/>
      <c r="R11" s="709" t="s">
        <v>15</v>
      </c>
      <c r="S11" s="710"/>
      <c r="T11" s="709" t="s">
        <v>16</v>
      </c>
      <c r="U11" s="710"/>
      <c r="V11" s="709" t="s">
        <v>17</v>
      </c>
      <c r="W11" s="710"/>
      <c r="X11" s="709" t="s">
        <v>18</v>
      </c>
      <c r="Y11" s="710"/>
      <c r="Z11" s="709" t="s">
        <v>19</v>
      </c>
      <c r="AA11" s="710"/>
      <c r="AB11" s="709" t="s">
        <v>20</v>
      </c>
      <c r="AC11" s="710"/>
      <c r="AD11" s="709" t="s">
        <v>21</v>
      </c>
      <c r="AE11" s="710"/>
      <c r="AF11" s="709" t="s">
        <v>22</v>
      </c>
      <c r="AG11" s="710"/>
      <c r="AH11" s="709" t="s">
        <v>23</v>
      </c>
      <c r="AI11" s="710"/>
      <c r="AJ11" s="709" t="s">
        <v>24</v>
      </c>
      <c r="AK11" s="710"/>
      <c r="AL11" s="709" t="s">
        <v>25</v>
      </c>
      <c r="AM11" s="710"/>
      <c r="AN11" s="644"/>
      <c r="AO11" s="64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CG11" s="12"/>
      <c r="CH11" s="12"/>
      <c r="CI11" s="12"/>
      <c r="CJ11" s="12"/>
      <c r="CK11" s="12"/>
      <c r="CL11" s="12"/>
    </row>
    <row r="12" spans="1:90" ht="19.5" customHeight="1" x14ac:dyDescent="0.2">
      <c r="A12" s="634"/>
      <c r="B12" s="634"/>
      <c r="C12" s="391" t="s">
        <v>26</v>
      </c>
      <c r="D12" s="392" t="s">
        <v>27</v>
      </c>
      <c r="E12" s="619" t="s">
        <v>28</v>
      </c>
      <c r="F12" s="353" t="s">
        <v>27</v>
      </c>
      <c r="G12" s="619" t="s">
        <v>28</v>
      </c>
      <c r="H12" s="353" t="s">
        <v>27</v>
      </c>
      <c r="I12" s="619" t="s">
        <v>28</v>
      </c>
      <c r="J12" s="353" t="s">
        <v>27</v>
      </c>
      <c r="K12" s="619" t="s">
        <v>28</v>
      </c>
      <c r="L12" s="353" t="s">
        <v>27</v>
      </c>
      <c r="M12" s="619" t="s">
        <v>28</v>
      </c>
      <c r="N12" s="353" t="s">
        <v>27</v>
      </c>
      <c r="O12" s="619" t="s">
        <v>28</v>
      </c>
      <c r="P12" s="353" t="s">
        <v>27</v>
      </c>
      <c r="Q12" s="619" t="s">
        <v>28</v>
      </c>
      <c r="R12" s="353" t="s">
        <v>27</v>
      </c>
      <c r="S12" s="619" t="s">
        <v>28</v>
      </c>
      <c r="T12" s="353" t="s">
        <v>27</v>
      </c>
      <c r="U12" s="619" t="s">
        <v>28</v>
      </c>
      <c r="V12" s="353" t="s">
        <v>27</v>
      </c>
      <c r="W12" s="619" t="s">
        <v>28</v>
      </c>
      <c r="X12" s="353" t="s">
        <v>27</v>
      </c>
      <c r="Y12" s="619" t="s">
        <v>28</v>
      </c>
      <c r="Z12" s="353" t="s">
        <v>27</v>
      </c>
      <c r="AA12" s="619" t="s">
        <v>28</v>
      </c>
      <c r="AB12" s="353" t="s">
        <v>27</v>
      </c>
      <c r="AC12" s="619" t="s">
        <v>28</v>
      </c>
      <c r="AD12" s="353" t="s">
        <v>27</v>
      </c>
      <c r="AE12" s="619" t="s">
        <v>28</v>
      </c>
      <c r="AF12" s="353" t="s">
        <v>27</v>
      </c>
      <c r="AG12" s="619" t="s">
        <v>28</v>
      </c>
      <c r="AH12" s="353" t="s">
        <v>27</v>
      </c>
      <c r="AI12" s="619" t="s">
        <v>28</v>
      </c>
      <c r="AJ12" s="353" t="s">
        <v>27</v>
      </c>
      <c r="AK12" s="619" t="s">
        <v>28</v>
      </c>
      <c r="AL12" s="353" t="s">
        <v>27</v>
      </c>
      <c r="AM12" s="619" t="s">
        <v>28</v>
      </c>
      <c r="AN12" s="640"/>
      <c r="AO12" s="649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CG12" s="12"/>
      <c r="CH12" s="12"/>
      <c r="CI12" s="12"/>
      <c r="CJ12" s="12"/>
      <c r="CK12" s="12"/>
      <c r="CL12" s="12"/>
    </row>
    <row r="13" spans="1:90" ht="16.149999999999999" customHeight="1" x14ac:dyDescent="0.2">
      <c r="A13" s="712" t="s">
        <v>29</v>
      </c>
      <c r="B13" s="393" t="s">
        <v>30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355">
        <f t="shared" ref="E13:E27" si="2">SUM(G13+I13+K13+M13+O13+Q13+S13+U13+W13+Y13+AA13+AC13+AE13+AG13+AI13+AK13+AM13)</f>
        <v>0</v>
      </c>
      <c r="F13" s="27"/>
      <c r="G13" s="346"/>
      <c r="H13" s="27"/>
      <c r="I13" s="346"/>
      <c r="J13" s="27"/>
      <c r="K13" s="29"/>
      <c r="L13" s="27"/>
      <c r="M13" s="29"/>
      <c r="N13" s="27"/>
      <c r="O13" s="29"/>
      <c r="P13" s="27"/>
      <c r="Q13" s="29"/>
      <c r="R13" s="27"/>
      <c r="S13" s="29"/>
      <c r="T13" s="27"/>
      <c r="U13" s="29"/>
      <c r="V13" s="27"/>
      <c r="W13" s="29"/>
      <c r="X13" s="27"/>
      <c r="Y13" s="29"/>
      <c r="Z13" s="27"/>
      <c r="AA13" s="29"/>
      <c r="AB13" s="27"/>
      <c r="AC13" s="29"/>
      <c r="AD13" s="27"/>
      <c r="AE13" s="29"/>
      <c r="AF13" s="27"/>
      <c r="AG13" s="29"/>
      <c r="AH13" s="27"/>
      <c r="AI13" s="29"/>
      <c r="AJ13" s="27"/>
      <c r="AK13" s="29"/>
      <c r="AL13" s="394"/>
      <c r="AM13" s="29"/>
      <c r="AN13" s="346"/>
      <c r="AO13" s="346"/>
      <c r="AP13" s="31" t="str">
        <f>CA13&amp;CB13&amp;CC13</f>
        <v/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18"/>
      <c r="BC13" s="18"/>
      <c r="BD13" s="18"/>
      <c r="CA13" s="33" t="str">
        <f>IF(CG13=1,"* El número de Beneficiarios NO DEBE ser mayor que el Total. ","")</f>
        <v/>
      </c>
      <c r="CB13" s="34" t="str">
        <f>IF(CH13=1,"* Los Niños, Niñas, Adolescentes y Jóvenes de Programa SENAME NO DEBE ser mayor que el Total. ","")</f>
        <v/>
      </c>
      <c r="CC13" s="33" t="str">
        <f>IF(CI13=1,"* No olvide digitar la columna Beneficiarios y/o Niños, Niñas, Adolescentes y Jóvenes de Programa SENAME (Digite CEROS si no tiene). ","")</f>
        <v/>
      </c>
      <c r="CD13" s="33"/>
      <c r="CE13" s="33"/>
      <c r="CF13" s="33"/>
      <c r="CG13" s="35">
        <f>IF(C13&lt;AN13,1,0)</f>
        <v>0</v>
      </c>
      <c r="CH13" s="35">
        <f>IF(C13&lt;AO13,1,0)</f>
        <v>0</v>
      </c>
      <c r="CI13" s="35">
        <f>IF(AND(C13&lt;&gt;0,OR(AN13="",AO13="")),1,0)</f>
        <v>0</v>
      </c>
      <c r="CJ13" s="12"/>
      <c r="CK13" s="12"/>
      <c r="CL13" s="12"/>
    </row>
    <row r="14" spans="1:90" ht="16.149999999999999" customHeight="1" x14ac:dyDescent="0.2">
      <c r="A14" s="652"/>
      <c r="B14" s="36" t="s">
        <v>31</v>
      </c>
      <c r="C14" s="37">
        <f t="shared" si="0"/>
        <v>34</v>
      </c>
      <c r="D14" s="38">
        <f t="shared" si="1"/>
        <v>10</v>
      </c>
      <c r="E14" s="39">
        <f t="shared" si="2"/>
        <v>24</v>
      </c>
      <c r="F14" s="40">
        <v>1</v>
      </c>
      <c r="G14" s="41">
        <v>0</v>
      </c>
      <c r="H14" s="40">
        <v>1</v>
      </c>
      <c r="I14" s="41">
        <v>1</v>
      </c>
      <c r="J14" s="40">
        <v>0</v>
      </c>
      <c r="K14" s="42">
        <v>1</v>
      </c>
      <c r="L14" s="40">
        <v>1</v>
      </c>
      <c r="M14" s="42">
        <v>2</v>
      </c>
      <c r="N14" s="40">
        <v>0</v>
      </c>
      <c r="O14" s="42">
        <v>0</v>
      </c>
      <c r="P14" s="40">
        <v>0</v>
      </c>
      <c r="Q14" s="42">
        <v>2</v>
      </c>
      <c r="R14" s="40">
        <v>1</v>
      </c>
      <c r="S14" s="42">
        <v>1</v>
      </c>
      <c r="T14" s="40">
        <v>0</v>
      </c>
      <c r="U14" s="42">
        <v>2</v>
      </c>
      <c r="V14" s="40">
        <v>0</v>
      </c>
      <c r="W14" s="42">
        <v>1</v>
      </c>
      <c r="X14" s="40">
        <v>1</v>
      </c>
      <c r="Y14" s="42">
        <v>2</v>
      </c>
      <c r="Z14" s="40">
        <v>0</v>
      </c>
      <c r="AA14" s="42">
        <v>5</v>
      </c>
      <c r="AB14" s="40">
        <v>0</v>
      </c>
      <c r="AC14" s="42">
        <v>2</v>
      </c>
      <c r="AD14" s="40">
        <v>1</v>
      </c>
      <c r="AE14" s="42">
        <v>2</v>
      </c>
      <c r="AF14" s="40">
        <v>3</v>
      </c>
      <c r="AG14" s="42">
        <v>1</v>
      </c>
      <c r="AH14" s="40">
        <v>1</v>
      </c>
      <c r="AI14" s="42">
        <v>2</v>
      </c>
      <c r="AJ14" s="40">
        <v>0</v>
      </c>
      <c r="AK14" s="42">
        <v>0</v>
      </c>
      <c r="AL14" s="43">
        <v>0</v>
      </c>
      <c r="AM14" s="42">
        <v>0</v>
      </c>
      <c r="AN14" s="41">
        <v>34</v>
      </c>
      <c r="AO14" s="41">
        <v>0</v>
      </c>
      <c r="AP14" s="31" t="str">
        <f t="shared" ref="AP14:AP27" si="3">CA14&amp;CB14&amp;CC14</f>
        <v/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18"/>
      <c r="BC14" s="18"/>
      <c r="BD14" s="18"/>
      <c r="CA14" s="33" t="str">
        <f t="shared" ref="CA14:CA22" si="4">IF(CG14=1,"* El número de Beneficiarios NO DEBE ser mayor que el Total. ","")</f>
        <v/>
      </c>
      <c r="CB14" s="34" t="str">
        <f t="shared" ref="CB14:CB22" si="5">IF(CH14=1,"* Los Niños, Niñas, Adolescentes y Jóvenes de Programa SENAME NO DEBE ser mayor que el Total. ","")</f>
        <v/>
      </c>
      <c r="CC14" s="33" t="str">
        <f t="shared" ref="CC14:CC22" si="6">IF(CI14=1,"* No olvide digitar la columna Beneficiarios y/o Niños, Niñas, Adolescentes y Jóvenes de Programa SENAME (Digite CEROS si no tiene). ","")</f>
        <v/>
      </c>
      <c r="CD14" s="33"/>
      <c r="CE14" s="33"/>
      <c r="CF14" s="33"/>
      <c r="CG14" s="35">
        <f t="shared" ref="CG14:CG22" si="7">IF(C14&lt;AN14,1,0)</f>
        <v>0</v>
      </c>
      <c r="CH14" s="35">
        <f t="shared" ref="CH14:CH22" si="8">IF(C14&lt;AO14,1,0)</f>
        <v>0</v>
      </c>
      <c r="CI14" s="35">
        <f t="shared" ref="CI14:CI22" si="9">IF(AND(C14&lt;&gt;0,OR(AN14="",AO14="")),1,0)</f>
        <v>0</v>
      </c>
      <c r="CJ14" s="12"/>
      <c r="CK14" s="12"/>
      <c r="CL14" s="12"/>
    </row>
    <row r="15" spans="1:90" ht="16.149999999999999" customHeight="1" x14ac:dyDescent="0.2">
      <c r="A15" s="652"/>
      <c r="B15" s="36" t="s">
        <v>32</v>
      </c>
      <c r="C15" s="37">
        <f t="shared" si="0"/>
        <v>135</v>
      </c>
      <c r="D15" s="38">
        <f t="shared" si="1"/>
        <v>66</v>
      </c>
      <c r="E15" s="39">
        <f t="shared" si="2"/>
        <v>69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2">
        <v>0</v>
      </c>
      <c r="L15" s="40">
        <v>0</v>
      </c>
      <c r="M15" s="42">
        <v>1</v>
      </c>
      <c r="N15" s="40">
        <v>1</v>
      </c>
      <c r="O15" s="42">
        <v>0</v>
      </c>
      <c r="P15" s="40">
        <v>8</v>
      </c>
      <c r="Q15" s="42">
        <v>3</v>
      </c>
      <c r="R15" s="40">
        <v>6</v>
      </c>
      <c r="S15" s="42">
        <v>2</v>
      </c>
      <c r="T15" s="40">
        <v>9</v>
      </c>
      <c r="U15" s="42">
        <v>1</v>
      </c>
      <c r="V15" s="40">
        <v>6</v>
      </c>
      <c r="W15" s="42">
        <v>4</v>
      </c>
      <c r="X15" s="40">
        <v>8</v>
      </c>
      <c r="Y15" s="42">
        <v>8</v>
      </c>
      <c r="Z15" s="40">
        <v>6</v>
      </c>
      <c r="AA15" s="42">
        <v>13</v>
      </c>
      <c r="AB15" s="40">
        <v>12</v>
      </c>
      <c r="AC15" s="42">
        <v>19</v>
      </c>
      <c r="AD15" s="40">
        <v>7</v>
      </c>
      <c r="AE15" s="42">
        <v>5</v>
      </c>
      <c r="AF15" s="40">
        <v>2</v>
      </c>
      <c r="AG15" s="42">
        <v>11</v>
      </c>
      <c r="AH15" s="40">
        <v>1</v>
      </c>
      <c r="AI15" s="42">
        <v>0</v>
      </c>
      <c r="AJ15" s="40">
        <v>0</v>
      </c>
      <c r="AK15" s="42">
        <v>1</v>
      </c>
      <c r="AL15" s="43">
        <v>0</v>
      </c>
      <c r="AM15" s="42">
        <v>1</v>
      </c>
      <c r="AN15" s="41">
        <v>135</v>
      </c>
      <c r="AO15" s="41">
        <v>0</v>
      </c>
      <c r="AP15" s="31" t="str">
        <f t="shared" si="3"/>
        <v/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18"/>
      <c r="BC15" s="18"/>
      <c r="BD15" s="18"/>
      <c r="CA15" s="33" t="str">
        <f t="shared" si="4"/>
        <v/>
      </c>
      <c r="CB15" s="34" t="str">
        <f t="shared" si="5"/>
        <v/>
      </c>
      <c r="CC15" s="33" t="str">
        <f t="shared" si="6"/>
        <v/>
      </c>
      <c r="CD15" s="33"/>
      <c r="CE15" s="33"/>
      <c r="CF15" s="33"/>
      <c r="CG15" s="35">
        <f t="shared" si="7"/>
        <v>0</v>
      </c>
      <c r="CH15" s="35">
        <f t="shared" si="8"/>
        <v>0</v>
      </c>
      <c r="CI15" s="35">
        <f t="shared" si="9"/>
        <v>0</v>
      </c>
      <c r="CJ15" s="12"/>
      <c r="CK15" s="12"/>
      <c r="CL15" s="12"/>
    </row>
    <row r="16" spans="1:90" ht="16.149999999999999" customHeight="1" x14ac:dyDescent="0.2">
      <c r="A16" s="652"/>
      <c r="B16" s="36" t="s">
        <v>33</v>
      </c>
      <c r="C16" s="37">
        <f t="shared" si="0"/>
        <v>0</v>
      </c>
      <c r="D16" s="38">
        <f t="shared" si="1"/>
        <v>0</v>
      </c>
      <c r="E16" s="39">
        <f t="shared" si="2"/>
        <v>0</v>
      </c>
      <c r="F16" s="40"/>
      <c r="G16" s="41"/>
      <c r="H16" s="40"/>
      <c r="I16" s="41"/>
      <c r="J16" s="40"/>
      <c r="K16" s="42"/>
      <c r="L16" s="40"/>
      <c r="M16" s="42"/>
      <c r="N16" s="40"/>
      <c r="O16" s="42"/>
      <c r="P16" s="40"/>
      <c r="Q16" s="42"/>
      <c r="R16" s="40"/>
      <c r="S16" s="42"/>
      <c r="T16" s="40"/>
      <c r="U16" s="42"/>
      <c r="V16" s="40"/>
      <c r="W16" s="42"/>
      <c r="X16" s="40"/>
      <c r="Y16" s="42"/>
      <c r="Z16" s="40"/>
      <c r="AA16" s="42"/>
      <c r="AB16" s="40"/>
      <c r="AC16" s="42"/>
      <c r="AD16" s="40"/>
      <c r="AE16" s="42"/>
      <c r="AF16" s="40"/>
      <c r="AG16" s="42"/>
      <c r="AH16" s="40"/>
      <c r="AI16" s="42"/>
      <c r="AJ16" s="40"/>
      <c r="AK16" s="42"/>
      <c r="AL16" s="43"/>
      <c r="AM16" s="42"/>
      <c r="AN16" s="41"/>
      <c r="AO16" s="41">
        <v>0</v>
      </c>
      <c r="AP16" s="31" t="str">
        <f t="shared" si="3"/>
        <v/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18"/>
      <c r="BC16" s="18"/>
      <c r="BD16" s="18"/>
      <c r="CA16" s="33" t="str">
        <f t="shared" si="4"/>
        <v/>
      </c>
      <c r="CB16" s="34" t="str">
        <f t="shared" si="5"/>
        <v/>
      </c>
      <c r="CC16" s="33" t="str">
        <f t="shared" si="6"/>
        <v/>
      </c>
      <c r="CD16" s="33"/>
      <c r="CE16" s="33"/>
      <c r="CF16" s="33"/>
      <c r="CG16" s="35">
        <f t="shared" si="7"/>
        <v>0</v>
      </c>
      <c r="CH16" s="35">
        <f t="shared" si="8"/>
        <v>0</v>
      </c>
      <c r="CI16" s="35">
        <f t="shared" si="9"/>
        <v>0</v>
      </c>
      <c r="CJ16" s="12"/>
      <c r="CK16" s="12"/>
      <c r="CL16" s="12"/>
    </row>
    <row r="17" spans="1:90" ht="16.149999999999999" customHeight="1" x14ac:dyDescent="0.2">
      <c r="A17" s="652"/>
      <c r="B17" s="36" t="s">
        <v>34</v>
      </c>
      <c r="C17" s="37">
        <f t="shared" si="0"/>
        <v>122</v>
      </c>
      <c r="D17" s="38">
        <f t="shared" si="1"/>
        <v>41</v>
      </c>
      <c r="E17" s="39">
        <f t="shared" si="2"/>
        <v>81</v>
      </c>
      <c r="F17" s="40">
        <v>0</v>
      </c>
      <c r="G17" s="41">
        <v>0</v>
      </c>
      <c r="H17" s="40">
        <v>0</v>
      </c>
      <c r="I17" s="41">
        <v>0</v>
      </c>
      <c r="J17" s="40">
        <v>0</v>
      </c>
      <c r="K17" s="42">
        <v>0</v>
      </c>
      <c r="L17" s="40">
        <v>1</v>
      </c>
      <c r="M17" s="42">
        <v>1</v>
      </c>
      <c r="N17" s="40">
        <v>5</v>
      </c>
      <c r="O17" s="42">
        <v>1</v>
      </c>
      <c r="P17" s="40">
        <v>6</v>
      </c>
      <c r="Q17" s="42">
        <v>8</v>
      </c>
      <c r="R17" s="40">
        <v>4</v>
      </c>
      <c r="S17" s="42">
        <v>5</v>
      </c>
      <c r="T17" s="40">
        <v>7</v>
      </c>
      <c r="U17" s="42">
        <v>7</v>
      </c>
      <c r="V17" s="40">
        <v>4</v>
      </c>
      <c r="W17" s="42">
        <v>7</v>
      </c>
      <c r="X17" s="40">
        <v>5</v>
      </c>
      <c r="Y17" s="42">
        <v>3</v>
      </c>
      <c r="Z17" s="40">
        <v>3</v>
      </c>
      <c r="AA17" s="42">
        <v>9</v>
      </c>
      <c r="AB17" s="40">
        <v>2</v>
      </c>
      <c r="AC17" s="42">
        <v>11</v>
      </c>
      <c r="AD17" s="40">
        <v>2</v>
      </c>
      <c r="AE17" s="42">
        <v>13</v>
      </c>
      <c r="AF17" s="40">
        <v>2</v>
      </c>
      <c r="AG17" s="42">
        <v>13</v>
      </c>
      <c r="AH17" s="40">
        <v>0</v>
      </c>
      <c r="AI17" s="42">
        <v>3</v>
      </c>
      <c r="AJ17" s="40">
        <v>0</v>
      </c>
      <c r="AK17" s="42">
        <v>0</v>
      </c>
      <c r="AL17" s="43">
        <v>0</v>
      </c>
      <c r="AM17" s="42">
        <v>0</v>
      </c>
      <c r="AN17" s="41">
        <v>122</v>
      </c>
      <c r="AO17" s="41">
        <v>0</v>
      </c>
      <c r="AP17" s="31" t="str">
        <f t="shared" si="3"/>
        <v/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18"/>
      <c r="BC17" s="18"/>
      <c r="BD17" s="18"/>
      <c r="CA17" s="33" t="str">
        <f t="shared" si="4"/>
        <v/>
      </c>
      <c r="CB17" s="34" t="str">
        <f t="shared" si="5"/>
        <v/>
      </c>
      <c r="CC17" s="33" t="str">
        <f t="shared" si="6"/>
        <v/>
      </c>
      <c r="CD17" s="33"/>
      <c r="CE17" s="33"/>
      <c r="CF17" s="33"/>
      <c r="CG17" s="35">
        <f t="shared" si="7"/>
        <v>0</v>
      </c>
      <c r="CH17" s="35">
        <f t="shared" si="8"/>
        <v>0</v>
      </c>
      <c r="CI17" s="35">
        <f t="shared" si="9"/>
        <v>0</v>
      </c>
      <c r="CJ17" s="12"/>
      <c r="CK17" s="12"/>
      <c r="CL17" s="12"/>
    </row>
    <row r="18" spans="1:90" ht="16.149999999999999" customHeight="1" x14ac:dyDescent="0.2">
      <c r="A18" s="652"/>
      <c r="B18" s="36" t="s">
        <v>35</v>
      </c>
      <c r="C18" s="37">
        <f t="shared" si="0"/>
        <v>0</v>
      </c>
      <c r="D18" s="38">
        <f t="shared" si="1"/>
        <v>0</v>
      </c>
      <c r="E18" s="39">
        <f t="shared" si="2"/>
        <v>0</v>
      </c>
      <c r="F18" s="40"/>
      <c r="G18" s="41"/>
      <c r="H18" s="40"/>
      <c r="I18" s="41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  <c r="X18" s="40"/>
      <c r="Y18" s="42"/>
      <c r="Z18" s="40"/>
      <c r="AA18" s="42"/>
      <c r="AB18" s="40"/>
      <c r="AC18" s="42"/>
      <c r="AD18" s="40"/>
      <c r="AE18" s="42"/>
      <c r="AF18" s="40"/>
      <c r="AG18" s="42"/>
      <c r="AH18" s="40"/>
      <c r="AI18" s="42"/>
      <c r="AJ18" s="40"/>
      <c r="AK18" s="42"/>
      <c r="AL18" s="43"/>
      <c r="AM18" s="42"/>
      <c r="AN18" s="41"/>
      <c r="AO18" s="41">
        <v>0</v>
      </c>
      <c r="AP18" s="31" t="str">
        <f t="shared" si="3"/>
        <v/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18"/>
      <c r="BC18" s="18"/>
      <c r="BD18" s="18"/>
      <c r="CA18" s="33" t="str">
        <f t="shared" si="4"/>
        <v/>
      </c>
      <c r="CB18" s="34" t="str">
        <f t="shared" si="5"/>
        <v/>
      </c>
      <c r="CC18" s="33" t="str">
        <f t="shared" si="6"/>
        <v/>
      </c>
      <c r="CD18" s="33"/>
      <c r="CE18" s="33"/>
      <c r="CF18" s="33"/>
      <c r="CG18" s="35">
        <f t="shared" si="7"/>
        <v>0</v>
      </c>
      <c r="CH18" s="35">
        <f t="shared" si="8"/>
        <v>0</v>
      </c>
      <c r="CI18" s="35">
        <f t="shared" si="9"/>
        <v>0</v>
      </c>
      <c r="CJ18" s="12"/>
      <c r="CK18" s="12"/>
      <c r="CL18" s="12"/>
    </row>
    <row r="19" spans="1:90" ht="16.149999999999999" customHeight="1" x14ac:dyDescent="0.2">
      <c r="A19" s="652"/>
      <c r="B19" s="36" t="s">
        <v>36</v>
      </c>
      <c r="C19" s="44">
        <f t="shared" si="0"/>
        <v>60</v>
      </c>
      <c r="D19" s="45">
        <f t="shared" si="1"/>
        <v>32</v>
      </c>
      <c r="E19" s="46">
        <f t="shared" si="2"/>
        <v>28</v>
      </c>
      <c r="F19" s="47">
        <v>2</v>
      </c>
      <c r="G19" s="48">
        <v>10</v>
      </c>
      <c r="H19" s="47">
        <v>9</v>
      </c>
      <c r="I19" s="48">
        <v>2</v>
      </c>
      <c r="J19" s="47">
        <v>7</v>
      </c>
      <c r="K19" s="49">
        <v>1</v>
      </c>
      <c r="L19" s="47">
        <v>6</v>
      </c>
      <c r="M19" s="49">
        <v>3</v>
      </c>
      <c r="N19" s="47">
        <v>2</v>
      </c>
      <c r="O19" s="49">
        <v>0</v>
      </c>
      <c r="P19" s="47">
        <v>0</v>
      </c>
      <c r="Q19" s="49">
        <v>0</v>
      </c>
      <c r="R19" s="47">
        <v>3</v>
      </c>
      <c r="S19" s="49">
        <v>4</v>
      </c>
      <c r="T19" s="47">
        <v>0</v>
      </c>
      <c r="U19" s="49">
        <v>0</v>
      </c>
      <c r="V19" s="47">
        <v>1</v>
      </c>
      <c r="W19" s="49">
        <v>1</v>
      </c>
      <c r="X19" s="47">
        <v>0</v>
      </c>
      <c r="Y19" s="49">
        <v>2</v>
      </c>
      <c r="Z19" s="47">
        <v>2</v>
      </c>
      <c r="AA19" s="49">
        <v>0</v>
      </c>
      <c r="AB19" s="47">
        <v>0</v>
      </c>
      <c r="AC19" s="49">
        <v>5</v>
      </c>
      <c r="AD19" s="47">
        <v>0</v>
      </c>
      <c r="AE19" s="49">
        <v>0</v>
      </c>
      <c r="AF19" s="47">
        <v>0</v>
      </c>
      <c r="AG19" s="49">
        <v>0</v>
      </c>
      <c r="AH19" s="47">
        <v>0</v>
      </c>
      <c r="AI19" s="49">
        <v>0</v>
      </c>
      <c r="AJ19" s="47">
        <v>0</v>
      </c>
      <c r="AK19" s="49">
        <v>0</v>
      </c>
      <c r="AL19" s="50">
        <v>0</v>
      </c>
      <c r="AM19" s="49">
        <v>0</v>
      </c>
      <c r="AN19" s="48">
        <v>60</v>
      </c>
      <c r="AO19" s="48">
        <v>0</v>
      </c>
      <c r="AP19" s="31" t="str">
        <f t="shared" si="3"/>
        <v/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18"/>
      <c r="BC19" s="18"/>
      <c r="BD19" s="18"/>
      <c r="CA19" s="33" t="str">
        <f t="shared" si="4"/>
        <v/>
      </c>
      <c r="CB19" s="34" t="str">
        <f t="shared" si="5"/>
        <v/>
      </c>
      <c r="CC19" s="33" t="str">
        <f t="shared" si="6"/>
        <v/>
      </c>
      <c r="CD19" s="33"/>
      <c r="CE19" s="33"/>
      <c r="CF19" s="33"/>
      <c r="CG19" s="35">
        <f t="shared" si="7"/>
        <v>0</v>
      </c>
      <c r="CH19" s="35">
        <f t="shared" si="8"/>
        <v>0</v>
      </c>
      <c r="CI19" s="35">
        <f t="shared" si="9"/>
        <v>0</v>
      </c>
      <c r="CJ19" s="12"/>
      <c r="CK19" s="12"/>
      <c r="CL19" s="12"/>
    </row>
    <row r="20" spans="1:90" ht="25.15" customHeight="1" x14ac:dyDescent="0.2">
      <c r="A20" s="652"/>
      <c r="B20" s="36" t="s">
        <v>37</v>
      </c>
      <c r="C20" s="44">
        <f t="shared" si="0"/>
        <v>0</v>
      </c>
      <c r="D20" s="45">
        <f t="shared" si="1"/>
        <v>0</v>
      </c>
      <c r="E20" s="46">
        <f t="shared" si="2"/>
        <v>0</v>
      </c>
      <c r="F20" s="47"/>
      <c r="G20" s="48"/>
      <c r="H20" s="47"/>
      <c r="I20" s="48"/>
      <c r="J20" s="47"/>
      <c r="K20" s="49"/>
      <c r="L20" s="47"/>
      <c r="M20" s="49"/>
      <c r="N20" s="47"/>
      <c r="O20" s="49"/>
      <c r="P20" s="47"/>
      <c r="Q20" s="49"/>
      <c r="R20" s="47"/>
      <c r="S20" s="49"/>
      <c r="T20" s="47"/>
      <c r="U20" s="49"/>
      <c r="V20" s="47"/>
      <c r="W20" s="49"/>
      <c r="X20" s="47"/>
      <c r="Y20" s="49"/>
      <c r="Z20" s="47"/>
      <c r="AA20" s="49"/>
      <c r="AB20" s="47"/>
      <c r="AC20" s="49"/>
      <c r="AD20" s="47"/>
      <c r="AE20" s="49"/>
      <c r="AF20" s="47"/>
      <c r="AG20" s="49"/>
      <c r="AH20" s="47"/>
      <c r="AI20" s="49"/>
      <c r="AJ20" s="47"/>
      <c r="AK20" s="49"/>
      <c r="AL20" s="50"/>
      <c r="AM20" s="49"/>
      <c r="AN20" s="48"/>
      <c r="AO20" s="48"/>
      <c r="AP20" s="31" t="str">
        <f t="shared" si="3"/>
        <v/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18"/>
      <c r="BC20" s="18"/>
      <c r="BD20" s="18"/>
      <c r="CA20" s="33" t="str">
        <f t="shared" si="4"/>
        <v/>
      </c>
      <c r="CB20" s="34" t="str">
        <f t="shared" si="5"/>
        <v/>
      </c>
      <c r="CC20" s="33" t="str">
        <f t="shared" si="6"/>
        <v/>
      </c>
      <c r="CD20" s="33"/>
      <c r="CE20" s="33"/>
      <c r="CF20" s="33"/>
      <c r="CG20" s="35">
        <f t="shared" si="7"/>
        <v>0</v>
      </c>
      <c r="CH20" s="35">
        <f t="shared" si="8"/>
        <v>0</v>
      </c>
      <c r="CI20" s="35">
        <f t="shared" si="9"/>
        <v>0</v>
      </c>
      <c r="CJ20" s="12"/>
      <c r="CK20" s="12"/>
      <c r="CL20" s="12"/>
    </row>
    <row r="21" spans="1:90" ht="16.149999999999999" customHeight="1" x14ac:dyDescent="0.2">
      <c r="A21" s="652"/>
      <c r="B21" s="36" t="s">
        <v>38</v>
      </c>
      <c r="C21" s="44">
        <f t="shared" si="0"/>
        <v>0</v>
      </c>
      <c r="D21" s="45">
        <f t="shared" si="1"/>
        <v>0</v>
      </c>
      <c r="E21" s="46">
        <f t="shared" si="2"/>
        <v>0</v>
      </c>
      <c r="F21" s="47"/>
      <c r="G21" s="48"/>
      <c r="H21" s="47"/>
      <c r="I21" s="48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49"/>
      <c r="X21" s="47"/>
      <c r="Y21" s="49"/>
      <c r="Z21" s="47"/>
      <c r="AA21" s="49"/>
      <c r="AB21" s="47"/>
      <c r="AC21" s="49"/>
      <c r="AD21" s="47"/>
      <c r="AE21" s="49"/>
      <c r="AF21" s="47"/>
      <c r="AG21" s="49"/>
      <c r="AH21" s="47"/>
      <c r="AI21" s="49"/>
      <c r="AJ21" s="47"/>
      <c r="AK21" s="49"/>
      <c r="AL21" s="50"/>
      <c r="AM21" s="49"/>
      <c r="AN21" s="48"/>
      <c r="AO21" s="48"/>
      <c r="AP21" s="31" t="str">
        <f t="shared" si="3"/>
        <v/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18"/>
      <c r="BC21" s="18"/>
      <c r="BD21" s="18"/>
      <c r="CA21" s="33" t="str">
        <f t="shared" si="4"/>
        <v/>
      </c>
      <c r="CB21" s="34" t="str">
        <f t="shared" si="5"/>
        <v/>
      </c>
      <c r="CC21" s="33" t="str">
        <f t="shared" si="6"/>
        <v/>
      </c>
      <c r="CD21" s="33"/>
      <c r="CE21" s="33"/>
      <c r="CF21" s="33"/>
      <c r="CG21" s="35">
        <f t="shared" si="7"/>
        <v>0</v>
      </c>
      <c r="CH21" s="35">
        <f t="shared" si="8"/>
        <v>0</v>
      </c>
      <c r="CI21" s="35">
        <f t="shared" si="9"/>
        <v>0</v>
      </c>
      <c r="CJ21" s="12"/>
      <c r="CK21" s="12"/>
      <c r="CL21" s="12"/>
    </row>
    <row r="22" spans="1:90" ht="36" customHeight="1" x14ac:dyDescent="0.2">
      <c r="A22" s="652"/>
      <c r="B22" s="36" t="s">
        <v>39</v>
      </c>
      <c r="C22" s="44">
        <f t="shared" si="0"/>
        <v>0</v>
      </c>
      <c r="D22" s="51">
        <f t="shared" si="1"/>
        <v>0</v>
      </c>
      <c r="E22" s="46">
        <f t="shared" si="2"/>
        <v>0</v>
      </c>
      <c r="F22" s="47"/>
      <c r="G22" s="48"/>
      <c r="H22" s="47"/>
      <c r="I22" s="48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9"/>
      <c r="AB22" s="47"/>
      <c r="AC22" s="49"/>
      <c r="AD22" s="47"/>
      <c r="AE22" s="49"/>
      <c r="AF22" s="47"/>
      <c r="AG22" s="49"/>
      <c r="AH22" s="47"/>
      <c r="AI22" s="49"/>
      <c r="AJ22" s="47"/>
      <c r="AK22" s="49"/>
      <c r="AL22" s="50"/>
      <c r="AM22" s="49"/>
      <c r="AN22" s="48"/>
      <c r="AO22" s="48"/>
      <c r="AP22" s="31" t="str">
        <f t="shared" si="3"/>
        <v/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18"/>
      <c r="BC22" s="18"/>
      <c r="BD22" s="18"/>
      <c r="CA22" s="33" t="str">
        <f t="shared" si="4"/>
        <v/>
      </c>
      <c r="CB22" s="34" t="str">
        <f t="shared" si="5"/>
        <v/>
      </c>
      <c r="CC22" s="33" t="str">
        <f t="shared" si="6"/>
        <v/>
      </c>
      <c r="CD22" s="33"/>
      <c r="CE22" s="33"/>
      <c r="CF22" s="33"/>
      <c r="CG22" s="35">
        <f t="shared" si="7"/>
        <v>0</v>
      </c>
      <c r="CH22" s="35">
        <f t="shared" si="8"/>
        <v>0</v>
      </c>
      <c r="CI22" s="35">
        <f t="shared" si="9"/>
        <v>0</v>
      </c>
      <c r="CJ22" s="12"/>
      <c r="CK22" s="12"/>
      <c r="CL22" s="12"/>
    </row>
    <row r="23" spans="1:90" ht="16.149999999999999" customHeight="1" x14ac:dyDescent="0.2">
      <c r="A23" s="651"/>
      <c r="B23" s="395" t="s">
        <v>40</v>
      </c>
      <c r="C23" s="396">
        <f>SUM(D23+E23)</f>
        <v>351</v>
      </c>
      <c r="D23" s="397">
        <f>SUM(F23+H23+J23+L23+N23+P23+R23+T23+V23+X23+Z23+AB23+AD23+AF23+AH23+AJ23+AL23)</f>
        <v>149</v>
      </c>
      <c r="E23" s="398">
        <f>SUM(G23+I23+K23+M23+O23+Q23+S23+U23+W23+Y23+AA23+AC23+AE23+AG23+AI23+AK23+AM23)</f>
        <v>202</v>
      </c>
      <c r="F23" s="399">
        <f>SUM(F13:F22)</f>
        <v>3</v>
      </c>
      <c r="G23" s="400">
        <f t="shared" ref="G23:AO23" si="10">SUM(G13:G22)</f>
        <v>10</v>
      </c>
      <c r="H23" s="399">
        <f t="shared" si="10"/>
        <v>10</v>
      </c>
      <c r="I23" s="400">
        <f t="shared" si="10"/>
        <v>3</v>
      </c>
      <c r="J23" s="399">
        <f t="shared" si="10"/>
        <v>7</v>
      </c>
      <c r="K23" s="401">
        <f t="shared" si="10"/>
        <v>2</v>
      </c>
      <c r="L23" s="399">
        <f t="shared" si="10"/>
        <v>8</v>
      </c>
      <c r="M23" s="401">
        <f t="shared" si="10"/>
        <v>7</v>
      </c>
      <c r="N23" s="399">
        <f t="shared" si="10"/>
        <v>8</v>
      </c>
      <c r="O23" s="401">
        <f t="shared" si="10"/>
        <v>1</v>
      </c>
      <c r="P23" s="399">
        <f t="shared" si="10"/>
        <v>14</v>
      </c>
      <c r="Q23" s="401">
        <f t="shared" si="10"/>
        <v>13</v>
      </c>
      <c r="R23" s="399">
        <f t="shared" si="10"/>
        <v>14</v>
      </c>
      <c r="S23" s="401">
        <f t="shared" si="10"/>
        <v>12</v>
      </c>
      <c r="T23" s="399">
        <f t="shared" si="10"/>
        <v>16</v>
      </c>
      <c r="U23" s="401">
        <f t="shared" si="10"/>
        <v>10</v>
      </c>
      <c r="V23" s="399">
        <f t="shared" si="10"/>
        <v>11</v>
      </c>
      <c r="W23" s="401">
        <f t="shared" si="10"/>
        <v>13</v>
      </c>
      <c r="X23" s="399">
        <f t="shared" si="10"/>
        <v>14</v>
      </c>
      <c r="Y23" s="401">
        <f t="shared" si="10"/>
        <v>15</v>
      </c>
      <c r="Z23" s="399">
        <f t="shared" si="10"/>
        <v>11</v>
      </c>
      <c r="AA23" s="401">
        <f t="shared" si="10"/>
        <v>27</v>
      </c>
      <c r="AB23" s="399">
        <f t="shared" si="10"/>
        <v>14</v>
      </c>
      <c r="AC23" s="401">
        <f t="shared" si="10"/>
        <v>37</v>
      </c>
      <c r="AD23" s="399">
        <f t="shared" si="10"/>
        <v>10</v>
      </c>
      <c r="AE23" s="401">
        <f t="shared" si="10"/>
        <v>20</v>
      </c>
      <c r="AF23" s="399">
        <f t="shared" si="10"/>
        <v>7</v>
      </c>
      <c r="AG23" s="401">
        <f t="shared" si="10"/>
        <v>25</v>
      </c>
      <c r="AH23" s="399">
        <f t="shared" si="10"/>
        <v>2</v>
      </c>
      <c r="AI23" s="401">
        <f t="shared" si="10"/>
        <v>5</v>
      </c>
      <c r="AJ23" s="399">
        <f t="shared" si="10"/>
        <v>0</v>
      </c>
      <c r="AK23" s="401">
        <f t="shared" si="10"/>
        <v>1</v>
      </c>
      <c r="AL23" s="402">
        <f t="shared" si="10"/>
        <v>0</v>
      </c>
      <c r="AM23" s="401">
        <f t="shared" si="10"/>
        <v>1</v>
      </c>
      <c r="AN23" s="400">
        <f t="shared" si="10"/>
        <v>351</v>
      </c>
      <c r="AO23" s="400">
        <f t="shared" si="10"/>
        <v>0</v>
      </c>
      <c r="AP23" s="3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CA23" s="33"/>
      <c r="CB23" s="34"/>
      <c r="CC23" s="33"/>
      <c r="CD23" s="33"/>
      <c r="CE23" s="33"/>
      <c r="CF23" s="33"/>
      <c r="CG23" s="35"/>
      <c r="CH23" s="35"/>
      <c r="CI23" s="35"/>
      <c r="CJ23" s="12"/>
      <c r="CK23" s="12"/>
      <c r="CL23" s="12"/>
    </row>
    <row r="24" spans="1:90" ht="19.5" customHeight="1" x14ac:dyDescent="0.2">
      <c r="A24" s="713" t="s">
        <v>41</v>
      </c>
      <c r="B24" s="714"/>
      <c r="C24" s="403">
        <f>SUM(D24+E24)</f>
        <v>25</v>
      </c>
      <c r="D24" s="404">
        <f>SUM(F24+H24+J24+L24+N24+P24+R24+T24+V24+X24+Z24+AB24+AD24+AF24+AH24+AJ24+AL24)</f>
        <v>15</v>
      </c>
      <c r="E24" s="398">
        <f>SUM(G24+I24+K24+M24+O24+Q24+S24+U24+W24+Y24+AA24+AC24+AE24+AG24+AI24+AK24+AM24)</f>
        <v>10</v>
      </c>
      <c r="F24" s="405">
        <v>0</v>
      </c>
      <c r="G24" s="406">
        <v>0</v>
      </c>
      <c r="H24" s="405">
        <v>0</v>
      </c>
      <c r="I24" s="406">
        <v>0</v>
      </c>
      <c r="J24" s="405">
        <v>0</v>
      </c>
      <c r="K24" s="407">
        <v>0</v>
      </c>
      <c r="L24" s="405">
        <v>0</v>
      </c>
      <c r="M24" s="407">
        <v>0</v>
      </c>
      <c r="N24" s="405">
        <v>1</v>
      </c>
      <c r="O24" s="407">
        <v>0</v>
      </c>
      <c r="P24" s="405">
        <v>1</v>
      </c>
      <c r="Q24" s="407">
        <v>1</v>
      </c>
      <c r="R24" s="405">
        <v>1</v>
      </c>
      <c r="S24" s="407">
        <v>3</v>
      </c>
      <c r="T24" s="405">
        <v>3</v>
      </c>
      <c r="U24" s="407">
        <v>1</v>
      </c>
      <c r="V24" s="405">
        <v>0</v>
      </c>
      <c r="W24" s="407">
        <v>0</v>
      </c>
      <c r="X24" s="405">
        <v>1</v>
      </c>
      <c r="Y24" s="407">
        <v>3</v>
      </c>
      <c r="Z24" s="405">
        <v>3</v>
      </c>
      <c r="AA24" s="407">
        <v>0</v>
      </c>
      <c r="AB24" s="405">
        <v>0</v>
      </c>
      <c r="AC24" s="407">
        <v>0</v>
      </c>
      <c r="AD24" s="405">
        <v>4</v>
      </c>
      <c r="AE24" s="407">
        <v>2</v>
      </c>
      <c r="AF24" s="405">
        <v>1</v>
      </c>
      <c r="AG24" s="407">
        <v>0</v>
      </c>
      <c r="AH24" s="405">
        <v>0</v>
      </c>
      <c r="AI24" s="407">
        <v>0</v>
      </c>
      <c r="AJ24" s="405">
        <v>0</v>
      </c>
      <c r="AK24" s="407">
        <v>0</v>
      </c>
      <c r="AL24" s="408">
        <v>0</v>
      </c>
      <c r="AM24" s="407">
        <v>0</v>
      </c>
      <c r="AN24" s="406">
        <v>25</v>
      </c>
      <c r="AO24" s="406">
        <v>0</v>
      </c>
      <c r="AP24" s="31" t="str">
        <f t="shared" si="3"/>
        <v/>
      </c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18"/>
      <c r="BC24" s="18"/>
      <c r="BD24" s="18"/>
      <c r="CA24" s="33" t="str">
        <f t="shared" ref="CA24:CA27" si="11">IF(CG24=1,"* El número de Beneficiarios NO DEBE ser mayor que el Total. ","")</f>
        <v/>
      </c>
      <c r="CB24" s="34" t="str">
        <f t="shared" ref="CB24:CB27" si="12">IF(CH24=1,"* Los Niños, Niñas, Adolescentes y Jóvenes de Programa SENAME NO DEBE ser mayor que el Total. ","")</f>
        <v/>
      </c>
      <c r="CC24" s="33" t="str">
        <f t="shared" ref="CC24:CC27" si="13">IF(CI24=1,"* No olvide digitar la columna Beneficiarios y/o Niños, Niñas, Adolescentes y Jóvenes de Programa SENAME (Digite CEROS si no tiene). ","")</f>
        <v/>
      </c>
      <c r="CD24" s="33"/>
      <c r="CE24" s="33"/>
      <c r="CF24" s="33"/>
      <c r="CG24" s="35">
        <f t="shared" ref="CG24:CG27" si="14">IF(C24&lt;AN24,1,0)</f>
        <v>0</v>
      </c>
      <c r="CH24" s="35">
        <f t="shared" ref="CH24:CH27" si="15">IF(C24&lt;AO24,1,0)</f>
        <v>0</v>
      </c>
      <c r="CI24" s="35">
        <f t="shared" ref="CI24:CI27" si="16">IF(AND(C24&lt;&gt;0,OR(AN24="",AO24="")),1,0)</f>
        <v>0</v>
      </c>
      <c r="CJ24" s="12"/>
      <c r="CK24" s="12"/>
      <c r="CL24" s="12"/>
    </row>
    <row r="25" spans="1:90" ht="19.5" customHeight="1" x14ac:dyDescent="0.2">
      <c r="A25" s="629" t="s">
        <v>42</v>
      </c>
      <c r="B25" s="423" t="s">
        <v>31</v>
      </c>
      <c r="C25" s="409">
        <f t="shared" si="0"/>
        <v>18</v>
      </c>
      <c r="D25" s="410">
        <f t="shared" si="1"/>
        <v>6</v>
      </c>
      <c r="E25" s="447">
        <f>SUM(G25+I25+K25+M25+O25+Q25+S25+U25+W25+Y25+AA25+AC25+AE25+AG25+AI25+AK25+AM25)</f>
        <v>12</v>
      </c>
      <c r="F25" s="411">
        <v>2</v>
      </c>
      <c r="G25" s="448">
        <v>2</v>
      </c>
      <c r="H25" s="411">
        <v>0</v>
      </c>
      <c r="I25" s="448">
        <v>1</v>
      </c>
      <c r="J25" s="411">
        <v>0</v>
      </c>
      <c r="K25" s="412">
        <v>0</v>
      </c>
      <c r="L25" s="411">
        <v>1</v>
      </c>
      <c r="M25" s="412">
        <v>2</v>
      </c>
      <c r="N25" s="411">
        <v>0</v>
      </c>
      <c r="O25" s="412">
        <v>0</v>
      </c>
      <c r="P25" s="411">
        <v>1</v>
      </c>
      <c r="Q25" s="412">
        <v>0</v>
      </c>
      <c r="R25" s="411">
        <v>0</v>
      </c>
      <c r="S25" s="412">
        <v>1</v>
      </c>
      <c r="T25" s="411">
        <v>1</v>
      </c>
      <c r="U25" s="412">
        <v>1</v>
      </c>
      <c r="V25" s="411">
        <v>0</v>
      </c>
      <c r="W25" s="412">
        <v>2</v>
      </c>
      <c r="X25" s="411">
        <v>0</v>
      </c>
      <c r="Y25" s="412">
        <v>1</v>
      </c>
      <c r="Z25" s="411">
        <v>0</v>
      </c>
      <c r="AA25" s="412">
        <v>1</v>
      </c>
      <c r="AB25" s="411">
        <v>0</v>
      </c>
      <c r="AC25" s="412">
        <v>0</v>
      </c>
      <c r="AD25" s="411">
        <v>1</v>
      </c>
      <c r="AE25" s="412">
        <v>1</v>
      </c>
      <c r="AF25" s="411">
        <v>0</v>
      </c>
      <c r="AG25" s="412">
        <v>0</v>
      </c>
      <c r="AH25" s="411">
        <v>0</v>
      </c>
      <c r="AI25" s="412">
        <v>0</v>
      </c>
      <c r="AJ25" s="411">
        <v>0</v>
      </c>
      <c r="AK25" s="412">
        <v>0</v>
      </c>
      <c r="AL25" s="449">
        <v>0</v>
      </c>
      <c r="AM25" s="412">
        <v>0</v>
      </c>
      <c r="AN25" s="448">
        <v>18</v>
      </c>
      <c r="AO25" s="448">
        <v>0</v>
      </c>
      <c r="AP25" s="31" t="str">
        <f t="shared" si="3"/>
        <v/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18"/>
      <c r="BC25" s="18"/>
      <c r="BD25" s="18"/>
      <c r="CA25" s="33" t="str">
        <f t="shared" si="11"/>
        <v/>
      </c>
      <c r="CB25" s="34" t="str">
        <f t="shared" si="12"/>
        <v/>
      </c>
      <c r="CC25" s="33" t="str">
        <f t="shared" si="13"/>
        <v/>
      </c>
      <c r="CD25" s="33"/>
      <c r="CE25" s="33"/>
      <c r="CF25" s="33"/>
      <c r="CG25" s="35">
        <f t="shared" si="14"/>
        <v>0</v>
      </c>
      <c r="CH25" s="35">
        <f t="shared" si="15"/>
        <v>0</v>
      </c>
      <c r="CI25" s="35">
        <f t="shared" si="16"/>
        <v>0</v>
      </c>
      <c r="CJ25" s="12"/>
      <c r="CK25" s="12"/>
      <c r="CL25" s="12"/>
    </row>
    <row r="26" spans="1:90" ht="19.5" customHeight="1" x14ac:dyDescent="0.2">
      <c r="A26" s="712" t="s">
        <v>43</v>
      </c>
      <c r="B26" s="354" t="s">
        <v>31</v>
      </c>
      <c r="C26" s="24">
        <f t="shared" si="0"/>
        <v>172</v>
      </c>
      <c r="D26" s="25">
        <f t="shared" si="1"/>
        <v>49</v>
      </c>
      <c r="E26" s="355">
        <f t="shared" si="2"/>
        <v>123</v>
      </c>
      <c r="F26" s="27">
        <v>0</v>
      </c>
      <c r="G26" s="346">
        <v>2</v>
      </c>
      <c r="H26" s="27">
        <v>1</v>
      </c>
      <c r="I26" s="346">
        <v>1</v>
      </c>
      <c r="J26" s="27">
        <v>1</v>
      </c>
      <c r="K26" s="29">
        <v>2</v>
      </c>
      <c r="L26" s="27">
        <v>3</v>
      </c>
      <c r="M26" s="29">
        <v>4</v>
      </c>
      <c r="N26" s="27">
        <v>7</v>
      </c>
      <c r="O26" s="29">
        <v>11</v>
      </c>
      <c r="P26" s="27">
        <v>5</v>
      </c>
      <c r="Q26" s="29">
        <v>9</v>
      </c>
      <c r="R26" s="27">
        <v>6</v>
      </c>
      <c r="S26" s="29">
        <v>5</v>
      </c>
      <c r="T26" s="27">
        <v>7</v>
      </c>
      <c r="U26" s="29">
        <v>11</v>
      </c>
      <c r="V26" s="27">
        <v>2</v>
      </c>
      <c r="W26" s="29">
        <v>21</v>
      </c>
      <c r="X26" s="27">
        <v>6</v>
      </c>
      <c r="Y26" s="29">
        <v>12</v>
      </c>
      <c r="Z26" s="27">
        <v>3</v>
      </c>
      <c r="AA26" s="29">
        <v>12</v>
      </c>
      <c r="AB26" s="27">
        <v>4</v>
      </c>
      <c r="AC26" s="29">
        <v>11</v>
      </c>
      <c r="AD26" s="27">
        <v>3</v>
      </c>
      <c r="AE26" s="29">
        <v>8</v>
      </c>
      <c r="AF26" s="27">
        <v>0</v>
      </c>
      <c r="AG26" s="29">
        <v>8</v>
      </c>
      <c r="AH26" s="27">
        <v>1</v>
      </c>
      <c r="AI26" s="29">
        <v>6</v>
      </c>
      <c r="AJ26" s="27">
        <v>0</v>
      </c>
      <c r="AK26" s="29">
        <v>0</v>
      </c>
      <c r="AL26" s="394">
        <v>0</v>
      </c>
      <c r="AM26" s="29">
        <v>0</v>
      </c>
      <c r="AN26" s="346">
        <v>172</v>
      </c>
      <c r="AO26" s="346">
        <v>0</v>
      </c>
      <c r="AP26" s="31" t="str">
        <f t="shared" si="3"/>
        <v/>
      </c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18"/>
      <c r="BC26" s="18"/>
      <c r="BD26" s="18"/>
      <c r="CA26" s="33" t="str">
        <f t="shared" si="11"/>
        <v/>
      </c>
      <c r="CB26" s="34" t="str">
        <f t="shared" si="12"/>
        <v/>
      </c>
      <c r="CC26" s="33" t="str">
        <f t="shared" si="13"/>
        <v/>
      </c>
      <c r="CD26" s="33"/>
      <c r="CE26" s="33"/>
      <c r="CF26" s="33"/>
      <c r="CG26" s="35">
        <f t="shared" si="14"/>
        <v>0</v>
      </c>
      <c r="CH26" s="35">
        <f t="shared" si="15"/>
        <v>0</v>
      </c>
      <c r="CI26" s="35">
        <f t="shared" si="16"/>
        <v>0</v>
      </c>
      <c r="CJ26" s="12"/>
      <c r="CK26" s="12"/>
      <c r="CL26" s="12"/>
    </row>
    <row r="27" spans="1:90" ht="19.5" customHeight="1" x14ac:dyDescent="0.2">
      <c r="A27" s="651"/>
      <c r="B27" s="71" t="s">
        <v>44</v>
      </c>
      <c r="C27" s="72">
        <f t="shared" si="0"/>
        <v>0</v>
      </c>
      <c r="D27" s="73">
        <f t="shared" si="1"/>
        <v>0</v>
      </c>
      <c r="E27" s="74">
        <f t="shared" si="2"/>
        <v>0</v>
      </c>
      <c r="F27" s="75">
        <v>0</v>
      </c>
      <c r="G27" s="76">
        <v>0</v>
      </c>
      <c r="H27" s="75">
        <v>0</v>
      </c>
      <c r="I27" s="77">
        <v>0</v>
      </c>
      <c r="J27" s="75">
        <v>0</v>
      </c>
      <c r="K27" s="77">
        <v>0</v>
      </c>
      <c r="L27" s="75">
        <v>0</v>
      </c>
      <c r="M27" s="77">
        <v>0</v>
      </c>
      <c r="N27" s="75">
        <v>0</v>
      </c>
      <c r="O27" s="78">
        <v>0</v>
      </c>
      <c r="P27" s="75">
        <v>0</v>
      </c>
      <c r="Q27" s="76">
        <v>0</v>
      </c>
      <c r="R27" s="79">
        <v>0</v>
      </c>
      <c r="S27" s="77">
        <v>0</v>
      </c>
      <c r="T27" s="75">
        <v>0</v>
      </c>
      <c r="U27" s="77">
        <v>0</v>
      </c>
      <c r="V27" s="75">
        <v>0</v>
      </c>
      <c r="W27" s="77">
        <v>0</v>
      </c>
      <c r="X27" s="75">
        <v>0</v>
      </c>
      <c r="Y27" s="76">
        <v>0</v>
      </c>
      <c r="Z27" s="75">
        <v>0</v>
      </c>
      <c r="AA27" s="76">
        <v>0</v>
      </c>
      <c r="AB27" s="75">
        <v>0</v>
      </c>
      <c r="AC27" s="77">
        <v>0</v>
      </c>
      <c r="AD27" s="75">
        <v>0</v>
      </c>
      <c r="AE27" s="76">
        <v>0</v>
      </c>
      <c r="AF27" s="75">
        <v>0</v>
      </c>
      <c r="AG27" s="76">
        <v>0</v>
      </c>
      <c r="AH27" s="75">
        <v>0</v>
      </c>
      <c r="AI27" s="77">
        <v>0</v>
      </c>
      <c r="AJ27" s="75">
        <v>0</v>
      </c>
      <c r="AK27" s="77">
        <v>0</v>
      </c>
      <c r="AL27" s="80">
        <v>0</v>
      </c>
      <c r="AM27" s="77">
        <v>0</v>
      </c>
      <c r="AN27" s="78">
        <v>0</v>
      </c>
      <c r="AO27" s="78">
        <v>0</v>
      </c>
      <c r="AP27" s="31" t="str">
        <f t="shared" si="3"/>
        <v/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18"/>
      <c r="BC27" s="18"/>
      <c r="BD27" s="18"/>
      <c r="CA27" s="33" t="str">
        <f t="shared" si="11"/>
        <v/>
      </c>
      <c r="CB27" s="34" t="str">
        <f t="shared" si="12"/>
        <v/>
      </c>
      <c r="CC27" s="33" t="str">
        <f t="shared" si="13"/>
        <v/>
      </c>
      <c r="CD27" s="33"/>
      <c r="CE27" s="33"/>
      <c r="CF27" s="33"/>
      <c r="CG27" s="35">
        <f t="shared" si="14"/>
        <v>0</v>
      </c>
      <c r="CH27" s="35">
        <f t="shared" si="15"/>
        <v>0</v>
      </c>
      <c r="CI27" s="35">
        <f t="shared" si="16"/>
        <v>0</v>
      </c>
      <c r="CJ27" s="12"/>
      <c r="CK27" s="12"/>
      <c r="CL27" s="12"/>
    </row>
    <row r="28" spans="1:90" ht="31.15" customHeight="1" x14ac:dyDescent="0.2">
      <c r="A28" s="81" t="s">
        <v>45</v>
      </c>
      <c r="B28" s="14"/>
      <c r="C28" s="82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16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CG28" s="12"/>
      <c r="CH28" s="12"/>
      <c r="CI28" s="12"/>
      <c r="CJ28" s="12"/>
      <c r="CK28" s="12"/>
      <c r="CL28" s="12"/>
    </row>
    <row r="29" spans="1:90" ht="16.149999999999999" customHeight="1" x14ac:dyDescent="0.2">
      <c r="A29" s="712" t="s">
        <v>3</v>
      </c>
      <c r="B29" s="712" t="s">
        <v>46</v>
      </c>
      <c r="C29" s="706" t="s">
        <v>47</v>
      </c>
      <c r="D29" s="707"/>
      <c r="E29" s="708"/>
      <c r="F29" s="706" t="s">
        <v>9</v>
      </c>
      <c r="G29" s="708"/>
      <c r="H29" s="706" t="s">
        <v>10</v>
      </c>
      <c r="I29" s="708"/>
      <c r="J29" s="706" t="s">
        <v>11</v>
      </c>
      <c r="K29" s="708"/>
      <c r="L29" s="706" t="s">
        <v>12</v>
      </c>
      <c r="M29" s="708"/>
      <c r="N29" s="706" t="s">
        <v>13</v>
      </c>
      <c r="O29" s="708"/>
      <c r="P29" s="709" t="s">
        <v>14</v>
      </c>
      <c r="Q29" s="710"/>
      <c r="R29" s="715" t="s">
        <v>15</v>
      </c>
      <c r="S29" s="715"/>
      <c r="T29" s="709" t="s">
        <v>16</v>
      </c>
      <c r="U29" s="710"/>
      <c r="V29" s="709" t="s">
        <v>17</v>
      </c>
      <c r="W29" s="710"/>
      <c r="X29" s="709" t="s">
        <v>18</v>
      </c>
      <c r="Y29" s="710"/>
      <c r="Z29" s="709" t="s">
        <v>19</v>
      </c>
      <c r="AA29" s="710"/>
      <c r="AB29" s="709" t="s">
        <v>20</v>
      </c>
      <c r="AC29" s="710"/>
      <c r="AD29" s="709" t="s">
        <v>21</v>
      </c>
      <c r="AE29" s="710"/>
      <c r="AF29" s="709" t="s">
        <v>22</v>
      </c>
      <c r="AG29" s="710"/>
      <c r="AH29" s="709" t="s">
        <v>23</v>
      </c>
      <c r="AI29" s="710"/>
      <c r="AJ29" s="709" t="s">
        <v>24</v>
      </c>
      <c r="AK29" s="710"/>
      <c r="AL29" s="709" t="s">
        <v>25</v>
      </c>
      <c r="AM29" s="710"/>
      <c r="AN29" s="83"/>
      <c r="AO29" s="84"/>
      <c r="AP29" s="85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CG29" s="12"/>
      <c r="CH29" s="12"/>
      <c r="CI29" s="12"/>
      <c r="CJ29" s="12"/>
      <c r="CK29" s="12"/>
      <c r="CL29" s="12"/>
    </row>
    <row r="30" spans="1:90" ht="16.149999999999999" customHeight="1" x14ac:dyDescent="0.2">
      <c r="A30" s="651"/>
      <c r="B30" s="651"/>
      <c r="C30" s="353" t="s">
        <v>26</v>
      </c>
      <c r="D30" s="413" t="s">
        <v>27</v>
      </c>
      <c r="E30" s="623" t="s">
        <v>28</v>
      </c>
      <c r="F30" s="353" t="s">
        <v>27</v>
      </c>
      <c r="G30" s="623" t="s">
        <v>28</v>
      </c>
      <c r="H30" s="353" t="s">
        <v>27</v>
      </c>
      <c r="I30" s="623" t="s">
        <v>28</v>
      </c>
      <c r="J30" s="353" t="s">
        <v>27</v>
      </c>
      <c r="K30" s="623" t="s">
        <v>28</v>
      </c>
      <c r="L30" s="353" t="s">
        <v>27</v>
      </c>
      <c r="M30" s="623" t="s">
        <v>28</v>
      </c>
      <c r="N30" s="353" t="s">
        <v>27</v>
      </c>
      <c r="O30" s="623" t="s">
        <v>28</v>
      </c>
      <c r="P30" s="353" t="s">
        <v>27</v>
      </c>
      <c r="Q30" s="623" t="s">
        <v>28</v>
      </c>
      <c r="R30" s="353" t="s">
        <v>27</v>
      </c>
      <c r="S30" s="630" t="s">
        <v>28</v>
      </c>
      <c r="T30" s="353" t="s">
        <v>27</v>
      </c>
      <c r="U30" s="623" t="s">
        <v>28</v>
      </c>
      <c r="V30" s="353" t="s">
        <v>27</v>
      </c>
      <c r="W30" s="623" t="s">
        <v>28</v>
      </c>
      <c r="X30" s="353" t="s">
        <v>27</v>
      </c>
      <c r="Y30" s="623" t="s">
        <v>28</v>
      </c>
      <c r="Z30" s="353" t="s">
        <v>27</v>
      </c>
      <c r="AA30" s="623" t="s">
        <v>28</v>
      </c>
      <c r="AB30" s="353" t="s">
        <v>27</v>
      </c>
      <c r="AC30" s="623" t="s">
        <v>28</v>
      </c>
      <c r="AD30" s="353" t="s">
        <v>27</v>
      </c>
      <c r="AE30" s="623" t="s">
        <v>28</v>
      </c>
      <c r="AF30" s="353" t="s">
        <v>27</v>
      </c>
      <c r="AG30" s="623" t="s">
        <v>28</v>
      </c>
      <c r="AH30" s="353" t="s">
        <v>27</v>
      </c>
      <c r="AI30" s="623" t="s">
        <v>28</v>
      </c>
      <c r="AJ30" s="353" t="s">
        <v>27</v>
      </c>
      <c r="AK30" s="623" t="s">
        <v>28</v>
      </c>
      <c r="AL30" s="353" t="s">
        <v>27</v>
      </c>
      <c r="AM30" s="623" t="s">
        <v>28</v>
      </c>
      <c r="AN30" s="414"/>
      <c r="AO30" s="415"/>
      <c r="AP30" s="416"/>
      <c r="AQ30" s="417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CG30" s="12"/>
      <c r="CH30" s="12"/>
      <c r="CI30" s="12"/>
      <c r="CJ30" s="12"/>
      <c r="CK30" s="12"/>
      <c r="CL30" s="12"/>
    </row>
    <row r="31" spans="1:90" ht="16.149999999999999" customHeight="1" x14ac:dyDescent="0.2">
      <c r="A31" s="418" t="s">
        <v>48</v>
      </c>
      <c r="B31" s="406"/>
      <c r="C31" s="399">
        <f>SUM(D31+E31)</f>
        <v>0</v>
      </c>
      <c r="D31" s="419">
        <f>SUM(F31+H31+J31+L31+N31+P31+R31+T31+V31+X31+Z31+AB31+AD31+AF31+AH31+AJ31+AL31)</f>
        <v>0</v>
      </c>
      <c r="E31" s="400">
        <f>SUM(G31+I31+K31+M31+O31+Q31+S31+U31+W31+Y31+AA31+AC31+AE31+AG31+AI31+AK31+AM31)</f>
        <v>0</v>
      </c>
      <c r="F31" s="75"/>
      <c r="G31" s="76"/>
      <c r="H31" s="75"/>
      <c r="I31" s="77"/>
      <c r="J31" s="75"/>
      <c r="K31" s="77"/>
      <c r="L31" s="75"/>
      <c r="M31" s="77"/>
      <c r="N31" s="75"/>
      <c r="O31" s="78"/>
      <c r="P31" s="75"/>
      <c r="Q31" s="76"/>
      <c r="R31" s="79"/>
      <c r="S31" s="77"/>
      <c r="T31" s="75"/>
      <c r="U31" s="77"/>
      <c r="V31" s="75"/>
      <c r="W31" s="77"/>
      <c r="X31" s="75"/>
      <c r="Y31" s="76"/>
      <c r="Z31" s="75"/>
      <c r="AA31" s="76"/>
      <c r="AB31" s="75"/>
      <c r="AC31" s="77"/>
      <c r="AD31" s="75"/>
      <c r="AE31" s="76"/>
      <c r="AF31" s="75"/>
      <c r="AG31" s="76"/>
      <c r="AH31" s="75"/>
      <c r="AI31" s="77"/>
      <c r="AJ31" s="75"/>
      <c r="AK31" s="77"/>
      <c r="AL31" s="80"/>
      <c r="AM31" s="77"/>
      <c r="AN31" s="95"/>
      <c r="AO31" s="420"/>
      <c r="AP31" s="421"/>
      <c r="AQ31" s="417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CG31" s="12"/>
      <c r="CH31" s="12"/>
      <c r="CI31" s="12"/>
      <c r="CJ31" s="12"/>
      <c r="CK31" s="12"/>
      <c r="CL31" s="12"/>
    </row>
    <row r="32" spans="1:90" ht="31.15" customHeight="1" x14ac:dyDescent="0.2">
      <c r="A32" s="7" t="s">
        <v>49</v>
      </c>
      <c r="B32" s="8"/>
      <c r="C32" s="8"/>
      <c r="D32" s="8"/>
      <c r="E32" s="8"/>
      <c r="F32" s="8"/>
      <c r="G32" s="8"/>
      <c r="H32" s="8"/>
      <c r="I32" s="9"/>
      <c r="J32" s="8"/>
      <c r="K32" s="14"/>
      <c r="L32" s="14"/>
      <c r="M32" s="16"/>
      <c r="N32" s="5"/>
      <c r="O32" s="5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7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CG32" s="12"/>
      <c r="CH32" s="12"/>
      <c r="CI32" s="12"/>
      <c r="CJ32" s="12"/>
      <c r="CK32" s="12"/>
      <c r="CL32" s="12"/>
    </row>
    <row r="33" spans="1:90" ht="31.15" customHeight="1" x14ac:dyDescent="0.2">
      <c r="A33" s="98" t="s">
        <v>50</v>
      </c>
      <c r="B33" s="14"/>
      <c r="C33" s="14"/>
      <c r="D33" s="8"/>
      <c r="E33" s="8"/>
      <c r="F33" s="8"/>
      <c r="G33" s="8"/>
      <c r="H33" s="8"/>
      <c r="I33" s="8"/>
      <c r="J33" s="8"/>
      <c r="K33" s="8"/>
      <c r="L33" s="99"/>
      <c r="M33" s="5"/>
      <c r="N33" s="5"/>
      <c r="O33" s="5"/>
      <c r="P33" s="5"/>
      <c r="Q33" s="5"/>
      <c r="R33" s="5"/>
      <c r="S33" s="5"/>
      <c r="T33" s="5"/>
      <c r="U33" s="5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7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CG33" s="12"/>
      <c r="CH33" s="12"/>
      <c r="CI33" s="12"/>
      <c r="CJ33" s="12"/>
      <c r="CK33" s="12"/>
      <c r="CL33" s="12"/>
    </row>
    <row r="34" spans="1:90" ht="16.149999999999999" customHeight="1" x14ac:dyDescent="0.2">
      <c r="A34" s="702" t="s">
        <v>3</v>
      </c>
      <c r="B34" s="712" t="s">
        <v>4</v>
      </c>
      <c r="C34" s="712" t="s">
        <v>5</v>
      </c>
      <c r="D34" s="100"/>
      <c r="E34" s="100"/>
      <c r="F34" s="100"/>
      <c r="G34" s="100"/>
      <c r="H34" s="100"/>
      <c r="I34" s="100"/>
      <c r="J34" s="100"/>
      <c r="K34" s="100"/>
      <c r="L34" s="101"/>
      <c r="M34" s="102"/>
      <c r="N34" s="5"/>
      <c r="O34" s="5"/>
      <c r="P34" s="5"/>
      <c r="Q34" s="5"/>
      <c r="R34" s="5"/>
      <c r="S34" s="5"/>
      <c r="T34" s="5"/>
      <c r="U34" s="5"/>
      <c r="V34" s="11"/>
      <c r="W34" s="5"/>
      <c r="X34" s="422"/>
      <c r="Y34" s="420"/>
      <c r="Z34" s="420"/>
      <c r="AA34" s="420"/>
      <c r="AB34" s="420"/>
      <c r="AC34" s="420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CG34" s="12"/>
      <c r="CH34" s="12"/>
      <c r="CI34" s="12"/>
      <c r="CJ34" s="12"/>
      <c r="CK34" s="12"/>
      <c r="CL34" s="12"/>
    </row>
    <row r="35" spans="1:90" ht="16.149999999999999" customHeight="1" x14ac:dyDescent="0.2">
      <c r="A35" s="634"/>
      <c r="B35" s="651"/>
      <c r="C35" s="651"/>
      <c r="D35" s="104"/>
      <c r="E35" s="100"/>
      <c r="F35" s="100"/>
      <c r="G35" s="100"/>
      <c r="H35" s="100"/>
      <c r="I35" s="100"/>
      <c r="J35" s="100"/>
      <c r="K35" s="100"/>
      <c r="L35" s="101"/>
      <c r="M35" s="102"/>
      <c r="N35" s="5"/>
      <c r="O35" s="5"/>
      <c r="P35" s="5"/>
      <c r="Q35" s="5"/>
      <c r="R35" s="5"/>
      <c r="S35" s="5"/>
      <c r="T35" s="5"/>
      <c r="U35" s="5"/>
      <c r="V35" s="11"/>
      <c r="W35" s="5"/>
      <c r="X35" s="422"/>
      <c r="Y35" s="420"/>
      <c r="Z35" s="420"/>
      <c r="AA35" s="420"/>
      <c r="AB35" s="420"/>
      <c r="AC35" s="420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CG35" s="12"/>
      <c r="CH35" s="12"/>
      <c r="CI35" s="12"/>
      <c r="CJ35" s="12"/>
      <c r="CK35" s="12"/>
      <c r="CL35" s="12"/>
    </row>
    <row r="36" spans="1:90" ht="16.149999999999999" customHeight="1" x14ac:dyDescent="0.2">
      <c r="A36" s="712" t="s">
        <v>51</v>
      </c>
      <c r="B36" s="423" t="s">
        <v>44</v>
      </c>
      <c r="C36" s="424">
        <v>0</v>
      </c>
      <c r="D36" s="104"/>
      <c r="E36" s="100"/>
      <c r="F36" s="100"/>
      <c r="G36" s="100"/>
      <c r="H36" s="5"/>
      <c r="I36" s="100"/>
      <c r="J36" s="100"/>
      <c r="K36" s="5"/>
      <c r="L36" s="101"/>
      <c r="M36" s="102"/>
      <c r="N36" s="5"/>
      <c r="O36" s="5"/>
      <c r="P36" s="5"/>
      <c r="Q36" s="5"/>
      <c r="R36" s="5"/>
      <c r="S36" s="5"/>
      <c r="T36" s="5"/>
      <c r="U36" s="5"/>
      <c r="V36" s="11"/>
      <c r="W36" s="5"/>
      <c r="X36" s="422"/>
      <c r="Y36" s="420"/>
      <c r="Z36" s="420"/>
      <c r="AA36" s="420"/>
      <c r="AB36" s="420"/>
      <c r="AC36" s="420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CG36" s="12"/>
      <c r="CH36" s="12"/>
      <c r="CI36" s="12"/>
      <c r="CJ36" s="12"/>
      <c r="CK36" s="12"/>
      <c r="CL36" s="12"/>
    </row>
    <row r="37" spans="1:90" ht="16.149999999999999" customHeight="1" x14ac:dyDescent="0.2">
      <c r="A37" s="651"/>
      <c r="B37" s="105" t="s">
        <v>52</v>
      </c>
      <c r="C37" s="106">
        <v>0</v>
      </c>
      <c r="D37" s="104"/>
      <c r="E37" s="100"/>
      <c r="F37" s="100"/>
      <c r="G37" s="100"/>
      <c r="H37" s="100"/>
      <c r="I37" s="100"/>
      <c r="J37" s="100"/>
      <c r="K37" s="100"/>
      <c r="L37" s="101"/>
      <c r="M37" s="102"/>
      <c r="N37" s="5"/>
      <c r="O37" s="5"/>
      <c r="P37" s="5"/>
      <c r="Q37" s="5"/>
      <c r="R37" s="5"/>
      <c r="S37" s="5"/>
      <c r="T37" s="5"/>
      <c r="U37" s="5"/>
      <c r="V37" s="11"/>
      <c r="W37" s="5"/>
      <c r="X37" s="422"/>
      <c r="Y37" s="420"/>
      <c r="Z37" s="420"/>
      <c r="AA37" s="420"/>
      <c r="AB37" s="420"/>
      <c r="AC37" s="420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CG37" s="12"/>
      <c r="CH37" s="12"/>
      <c r="CI37" s="12"/>
      <c r="CJ37" s="12"/>
      <c r="CK37" s="12"/>
      <c r="CL37" s="12"/>
    </row>
    <row r="38" spans="1:90" ht="16.149999999999999" customHeight="1" x14ac:dyDescent="0.2">
      <c r="A38" s="712" t="s">
        <v>53</v>
      </c>
      <c r="B38" s="423" t="s">
        <v>44</v>
      </c>
      <c r="C38" s="424">
        <v>0</v>
      </c>
      <c r="D38" s="104"/>
      <c r="E38" s="100"/>
      <c r="F38" s="100"/>
      <c r="G38" s="100"/>
      <c r="H38" s="100"/>
      <c r="I38" s="100"/>
      <c r="J38" s="100"/>
      <c r="K38" s="100"/>
      <c r="L38" s="101"/>
      <c r="M38" s="102"/>
      <c r="N38" s="5"/>
      <c r="O38" s="5"/>
      <c r="P38" s="5"/>
      <c r="Q38" s="5"/>
      <c r="R38" s="5"/>
      <c r="S38" s="5"/>
      <c r="T38" s="5"/>
      <c r="U38" s="5"/>
      <c r="V38" s="11"/>
      <c r="W38" s="5"/>
      <c r="X38" s="422"/>
      <c r="Y38" s="420"/>
      <c r="Z38" s="420"/>
      <c r="AA38" s="420"/>
      <c r="AB38" s="420"/>
      <c r="AC38" s="420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149999999999999" customHeight="1" x14ac:dyDescent="0.2">
      <c r="A39" s="651"/>
      <c r="B39" s="107" t="s">
        <v>52</v>
      </c>
      <c r="C39" s="108">
        <v>12</v>
      </c>
      <c r="D39" s="109"/>
      <c r="E39" s="100"/>
      <c r="F39" s="100"/>
      <c r="G39" s="100"/>
      <c r="H39" s="100"/>
      <c r="I39" s="100"/>
      <c r="J39" s="100"/>
      <c r="K39" s="100"/>
      <c r="L39" s="101"/>
      <c r="M39" s="102"/>
      <c r="N39" s="5"/>
      <c r="O39" s="5"/>
      <c r="P39" s="5"/>
      <c r="Q39" s="5"/>
      <c r="R39" s="5"/>
      <c r="S39" s="5"/>
      <c r="T39" s="5"/>
      <c r="U39" s="5"/>
      <c r="V39" s="11"/>
      <c r="W39" s="5"/>
      <c r="X39" s="422"/>
      <c r="Y39" s="420"/>
      <c r="Z39" s="420"/>
      <c r="AA39" s="420"/>
      <c r="AB39" s="420"/>
      <c r="AC39" s="42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31.15" customHeight="1" x14ac:dyDescent="0.2">
      <c r="A40" s="81" t="s">
        <v>54</v>
      </c>
      <c r="B40" s="425"/>
      <c r="C40" s="425"/>
      <c r="D40" s="111"/>
      <c r="E40" s="111"/>
      <c r="F40" s="111"/>
      <c r="G40" s="111"/>
      <c r="H40" s="111"/>
      <c r="I40" s="111"/>
      <c r="J40" s="111"/>
      <c r="K40" s="111"/>
      <c r="L40" s="112"/>
      <c r="M40" s="113"/>
      <c r="N40" s="114"/>
      <c r="O40" s="115"/>
      <c r="P40" s="115"/>
      <c r="Q40" s="115"/>
      <c r="R40" s="115"/>
      <c r="S40" s="115"/>
      <c r="T40" s="115"/>
      <c r="U40" s="115"/>
      <c r="V40" s="116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7"/>
      <c r="AO40" s="118"/>
      <c r="AP40" s="1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CG40" s="12"/>
      <c r="CH40" s="12"/>
      <c r="CI40" s="12"/>
      <c r="CJ40" s="12"/>
      <c r="CK40" s="12"/>
      <c r="CL40" s="12"/>
    </row>
    <row r="41" spans="1:90" ht="16.149999999999999" customHeight="1" x14ac:dyDescent="0.2">
      <c r="A41" s="716" t="s">
        <v>55</v>
      </c>
      <c r="B41" s="717"/>
      <c r="C41" s="718" t="s">
        <v>5</v>
      </c>
      <c r="D41" s="719"/>
      <c r="E41" s="720"/>
      <c r="F41" s="706" t="s">
        <v>56</v>
      </c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5" t="s">
        <v>7</v>
      </c>
      <c r="AO41" s="119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CG41" s="12"/>
      <c r="CH41" s="12"/>
      <c r="CI41" s="12"/>
      <c r="CJ41" s="12"/>
      <c r="CK41" s="12"/>
      <c r="CL41" s="12"/>
    </row>
    <row r="42" spans="1:90" ht="16.149999999999999" customHeight="1" x14ac:dyDescent="0.2">
      <c r="A42" s="658"/>
      <c r="B42" s="659"/>
      <c r="C42" s="665"/>
      <c r="D42" s="666"/>
      <c r="E42" s="667"/>
      <c r="F42" s="706" t="s">
        <v>9</v>
      </c>
      <c r="G42" s="708"/>
      <c r="H42" s="707" t="s">
        <v>10</v>
      </c>
      <c r="I42" s="708"/>
      <c r="J42" s="721" t="s">
        <v>11</v>
      </c>
      <c r="K42" s="722"/>
      <c r="L42" s="706" t="s">
        <v>12</v>
      </c>
      <c r="M42" s="708"/>
      <c r="N42" s="706" t="s">
        <v>13</v>
      </c>
      <c r="O42" s="708"/>
      <c r="P42" s="709" t="s">
        <v>14</v>
      </c>
      <c r="Q42" s="710"/>
      <c r="R42" s="709" t="s">
        <v>15</v>
      </c>
      <c r="S42" s="710"/>
      <c r="T42" s="709" t="s">
        <v>16</v>
      </c>
      <c r="U42" s="710"/>
      <c r="V42" s="709" t="s">
        <v>17</v>
      </c>
      <c r="W42" s="710"/>
      <c r="X42" s="709" t="s">
        <v>18</v>
      </c>
      <c r="Y42" s="710"/>
      <c r="Z42" s="709" t="s">
        <v>19</v>
      </c>
      <c r="AA42" s="710"/>
      <c r="AB42" s="709" t="s">
        <v>20</v>
      </c>
      <c r="AC42" s="710"/>
      <c r="AD42" s="709" t="s">
        <v>21</v>
      </c>
      <c r="AE42" s="710"/>
      <c r="AF42" s="709" t="s">
        <v>22</v>
      </c>
      <c r="AG42" s="710"/>
      <c r="AH42" s="709" t="s">
        <v>23</v>
      </c>
      <c r="AI42" s="710"/>
      <c r="AJ42" s="709" t="s">
        <v>24</v>
      </c>
      <c r="AK42" s="710"/>
      <c r="AL42" s="715" t="s">
        <v>25</v>
      </c>
      <c r="AM42" s="710"/>
      <c r="AN42" s="644"/>
      <c r="AO42" s="119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CG42" s="12"/>
      <c r="CH42" s="12"/>
      <c r="CI42" s="12"/>
      <c r="CJ42" s="12"/>
      <c r="CK42" s="12"/>
      <c r="CL42" s="12"/>
    </row>
    <row r="43" spans="1:90" ht="16.149999999999999" customHeight="1" x14ac:dyDescent="0.2">
      <c r="A43" s="660"/>
      <c r="B43" s="661"/>
      <c r="C43" s="426" t="s">
        <v>26</v>
      </c>
      <c r="D43" s="427" t="s">
        <v>27</v>
      </c>
      <c r="E43" s="615" t="s">
        <v>28</v>
      </c>
      <c r="F43" s="353" t="s">
        <v>27</v>
      </c>
      <c r="G43" s="623" t="s">
        <v>28</v>
      </c>
      <c r="H43" s="353" t="s">
        <v>27</v>
      </c>
      <c r="I43" s="623" t="s">
        <v>28</v>
      </c>
      <c r="J43" s="353" t="s">
        <v>27</v>
      </c>
      <c r="K43" s="623" t="s">
        <v>28</v>
      </c>
      <c r="L43" s="353" t="s">
        <v>27</v>
      </c>
      <c r="M43" s="623" t="s">
        <v>28</v>
      </c>
      <c r="N43" s="353" t="s">
        <v>27</v>
      </c>
      <c r="O43" s="623" t="s">
        <v>28</v>
      </c>
      <c r="P43" s="353" t="s">
        <v>27</v>
      </c>
      <c r="Q43" s="623" t="s">
        <v>28</v>
      </c>
      <c r="R43" s="353" t="s">
        <v>27</v>
      </c>
      <c r="S43" s="623" t="s">
        <v>28</v>
      </c>
      <c r="T43" s="353" t="s">
        <v>27</v>
      </c>
      <c r="U43" s="623" t="s">
        <v>28</v>
      </c>
      <c r="V43" s="353" t="s">
        <v>27</v>
      </c>
      <c r="W43" s="623" t="s">
        <v>28</v>
      </c>
      <c r="X43" s="353" t="s">
        <v>27</v>
      </c>
      <c r="Y43" s="623" t="s">
        <v>28</v>
      </c>
      <c r="Z43" s="353" t="s">
        <v>27</v>
      </c>
      <c r="AA43" s="623" t="s">
        <v>28</v>
      </c>
      <c r="AB43" s="353" t="s">
        <v>27</v>
      </c>
      <c r="AC43" s="623" t="s">
        <v>28</v>
      </c>
      <c r="AD43" s="353" t="s">
        <v>27</v>
      </c>
      <c r="AE43" s="623" t="s">
        <v>28</v>
      </c>
      <c r="AF43" s="353" t="s">
        <v>27</v>
      </c>
      <c r="AG43" s="623" t="s">
        <v>28</v>
      </c>
      <c r="AH43" s="353" t="s">
        <v>27</v>
      </c>
      <c r="AI43" s="623" t="s">
        <v>28</v>
      </c>
      <c r="AJ43" s="353" t="s">
        <v>27</v>
      </c>
      <c r="AK43" s="623" t="s">
        <v>28</v>
      </c>
      <c r="AL43" s="428" t="s">
        <v>27</v>
      </c>
      <c r="AM43" s="623" t="s">
        <v>28</v>
      </c>
      <c r="AN43" s="640"/>
      <c r="AO43" s="124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CG43" s="12"/>
      <c r="CH43" s="12"/>
      <c r="CI43" s="12"/>
      <c r="CJ43" s="12"/>
      <c r="CK43" s="12"/>
      <c r="CL43" s="12"/>
    </row>
    <row r="44" spans="1:90" ht="20.25" customHeight="1" x14ac:dyDescent="0.2">
      <c r="A44" s="624" t="s">
        <v>57</v>
      </c>
      <c r="B44" s="429" t="s">
        <v>58</v>
      </c>
      <c r="C44" s="403">
        <f>SUM(D44+E44)</f>
        <v>0</v>
      </c>
      <c r="D44" s="404">
        <f>SUM(F44+H44+J44+L44+N44+P44+R44+T44+V44+X44+Z44+AB44+AD44+AF44+AH44+AJ44+AL44)</f>
        <v>0</v>
      </c>
      <c r="E44" s="398">
        <f>SUM(G44+I44+K44+M44+O44+Q44+S44+U44+W44+Y44+AA44+AC44+AE44+AG44+AI44+AK44+AM44)</f>
        <v>0</v>
      </c>
      <c r="F44" s="405"/>
      <c r="G44" s="407"/>
      <c r="H44" s="405"/>
      <c r="I44" s="407"/>
      <c r="J44" s="405"/>
      <c r="K44" s="407"/>
      <c r="L44" s="405"/>
      <c r="M44" s="407"/>
      <c r="N44" s="405"/>
      <c r="O44" s="407"/>
      <c r="P44" s="408"/>
      <c r="Q44" s="407"/>
      <c r="R44" s="408"/>
      <c r="S44" s="407"/>
      <c r="T44" s="408"/>
      <c r="U44" s="407"/>
      <c r="V44" s="408"/>
      <c r="W44" s="407"/>
      <c r="X44" s="408"/>
      <c r="Y44" s="407"/>
      <c r="Z44" s="408"/>
      <c r="AA44" s="407"/>
      <c r="AB44" s="408"/>
      <c r="AC44" s="407"/>
      <c r="AD44" s="408"/>
      <c r="AE44" s="407"/>
      <c r="AF44" s="408"/>
      <c r="AG44" s="407"/>
      <c r="AH44" s="408"/>
      <c r="AI44" s="407"/>
      <c r="AJ44" s="408"/>
      <c r="AK44" s="407"/>
      <c r="AL44" s="430"/>
      <c r="AM44" s="407"/>
      <c r="AN44" s="431"/>
      <c r="AO44" s="31" t="str">
        <f>CA44&amp;CB44</f>
        <v/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18"/>
      <c r="BB44" s="18"/>
      <c r="CA44" s="33" t="str">
        <f>IF(CG44=1,"* El número de Beneficiarios NO DEBE ser mayor que el total. ","")</f>
        <v/>
      </c>
      <c r="CB44" s="34" t="str">
        <f>IF(CH44=1,"* No olvide digitar la columna Beneficiarios. ","")</f>
        <v/>
      </c>
      <c r="CC44" s="33"/>
      <c r="CD44" s="33"/>
      <c r="CE44" s="33"/>
      <c r="CF44" s="33"/>
      <c r="CG44" s="35">
        <f>IF(C44&lt;AN44,1,0)</f>
        <v>0</v>
      </c>
      <c r="CH44" s="35">
        <f>IF(AND(C44&lt;&gt;0,AN44=""),1,0)</f>
        <v>0</v>
      </c>
      <c r="CI44" s="12"/>
      <c r="CJ44" s="12"/>
      <c r="CK44" s="12"/>
      <c r="CL44" s="12"/>
    </row>
    <row r="45" spans="1:90" ht="20.25" customHeight="1" x14ac:dyDescent="0.2">
      <c r="A45" s="628" t="s">
        <v>59</v>
      </c>
      <c r="B45" s="432" t="s">
        <v>58</v>
      </c>
      <c r="C45" s="72">
        <f>SUM(D45+E45)</f>
        <v>0</v>
      </c>
      <c r="D45" s="73">
        <f>SUM(F45+H45+J45+L45+N45+P45+R45+T45+V45+X45+Z45+AB45+AD45+AF45+AH45+AJ45+AL45)</f>
        <v>0</v>
      </c>
      <c r="E45" s="131">
        <f>SUM(G45+I45+K45+M45+O45+Q45+S45+U45+W45+Y45+AA45+AC45+AE45+AG45+AI45+AK45+AM45)</f>
        <v>0</v>
      </c>
      <c r="F45" s="132"/>
      <c r="G45" s="133"/>
      <c r="H45" s="132"/>
      <c r="I45" s="133"/>
      <c r="J45" s="132"/>
      <c r="K45" s="133"/>
      <c r="L45" s="132"/>
      <c r="M45" s="133"/>
      <c r="N45" s="132"/>
      <c r="O45" s="133"/>
      <c r="P45" s="79"/>
      <c r="Q45" s="133"/>
      <c r="R45" s="79"/>
      <c r="S45" s="133"/>
      <c r="T45" s="79"/>
      <c r="U45" s="133"/>
      <c r="V45" s="79"/>
      <c r="W45" s="133"/>
      <c r="X45" s="79"/>
      <c r="Y45" s="133"/>
      <c r="Z45" s="79"/>
      <c r="AA45" s="133"/>
      <c r="AB45" s="79"/>
      <c r="AC45" s="133"/>
      <c r="AD45" s="79"/>
      <c r="AE45" s="133"/>
      <c r="AF45" s="79"/>
      <c r="AG45" s="133"/>
      <c r="AH45" s="79"/>
      <c r="AI45" s="133"/>
      <c r="AJ45" s="79"/>
      <c r="AK45" s="133"/>
      <c r="AL45" s="134"/>
      <c r="AM45" s="133"/>
      <c r="AN45" s="135"/>
      <c r="AO45" s="31" t="str">
        <f>CA45&amp;CB45</f>
        <v/>
      </c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18"/>
      <c r="BB45" s="18"/>
      <c r="CA45" s="33" t="str">
        <f>IF(CG45=1,"* El número de Beneficiarios NO DEBE ser mayor que el total. ","")</f>
        <v/>
      </c>
      <c r="CB45" s="34" t="str">
        <f>IF(CH45=1,"* No olvide digitar la columna Beneficiarios. ","")</f>
        <v/>
      </c>
      <c r="CC45" s="33"/>
      <c r="CD45" s="33"/>
      <c r="CE45" s="33"/>
      <c r="CF45" s="33"/>
      <c r="CG45" s="35">
        <f>IF(C45&lt;AN45,1,0)</f>
        <v>0</v>
      </c>
      <c r="CH45" s="35">
        <f>IF(AND(C45&lt;&gt;0,AN45=""),1,0)</f>
        <v>0</v>
      </c>
      <c r="CI45" s="12"/>
      <c r="CJ45" s="12"/>
      <c r="CK45" s="12"/>
      <c r="CL45" s="12"/>
    </row>
    <row r="46" spans="1:90" ht="31.15" customHeight="1" x14ac:dyDescent="0.2">
      <c r="A46" s="723" t="s">
        <v>60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136"/>
      <c r="O46" s="117"/>
      <c r="P46" s="117"/>
      <c r="Q46" s="117"/>
      <c r="R46" s="117"/>
      <c r="S46" s="117"/>
      <c r="T46" s="117"/>
      <c r="U46" s="117"/>
      <c r="V46" s="13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38"/>
      <c r="AP46" s="1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CG46" s="12"/>
      <c r="CH46" s="12"/>
      <c r="CI46" s="12"/>
      <c r="CJ46" s="12"/>
      <c r="CK46" s="12"/>
      <c r="CL46" s="12"/>
    </row>
    <row r="47" spans="1:90" ht="16.149999999999999" customHeight="1" x14ac:dyDescent="0.2">
      <c r="A47" s="716" t="s">
        <v>3</v>
      </c>
      <c r="B47" s="717"/>
      <c r="C47" s="719" t="s">
        <v>5</v>
      </c>
      <c r="D47" s="719"/>
      <c r="E47" s="720"/>
      <c r="F47" s="721" t="s">
        <v>56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2"/>
      <c r="AN47" s="705" t="s">
        <v>7</v>
      </c>
      <c r="AO47" s="138"/>
      <c r="AP47" s="433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CG47" s="12"/>
      <c r="CH47" s="12"/>
      <c r="CI47" s="12"/>
      <c r="CJ47" s="12"/>
      <c r="CK47" s="12"/>
      <c r="CL47" s="12"/>
    </row>
    <row r="48" spans="1:90" ht="16.149999999999999" customHeight="1" x14ac:dyDescent="0.2">
      <c r="A48" s="658"/>
      <c r="B48" s="659"/>
      <c r="C48" s="666"/>
      <c r="D48" s="666"/>
      <c r="E48" s="667"/>
      <c r="F48" s="725" t="s">
        <v>9</v>
      </c>
      <c r="G48" s="725"/>
      <c r="H48" s="706" t="s">
        <v>10</v>
      </c>
      <c r="I48" s="708"/>
      <c r="J48" s="721" t="s">
        <v>11</v>
      </c>
      <c r="K48" s="722"/>
      <c r="L48" s="706" t="s">
        <v>12</v>
      </c>
      <c r="M48" s="708"/>
      <c r="N48" s="706" t="s">
        <v>13</v>
      </c>
      <c r="O48" s="708"/>
      <c r="P48" s="709" t="s">
        <v>14</v>
      </c>
      <c r="Q48" s="710"/>
      <c r="R48" s="709" t="s">
        <v>15</v>
      </c>
      <c r="S48" s="710"/>
      <c r="T48" s="709" t="s">
        <v>16</v>
      </c>
      <c r="U48" s="710"/>
      <c r="V48" s="709" t="s">
        <v>17</v>
      </c>
      <c r="W48" s="710"/>
      <c r="X48" s="709" t="s">
        <v>18</v>
      </c>
      <c r="Y48" s="710"/>
      <c r="Z48" s="709" t="s">
        <v>19</v>
      </c>
      <c r="AA48" s="710"/>
      <c r="AB48" s="709" t="s">
        <v>20</v>
      </c>
      <c r="AC48" s="710"/>
      <c r="AD48" s="709" t="s">
        <v>21</v>
      </c>
      <c r="AE48" s="710"/>
      <c r="AF48" s="709" t="s">
        <v>22</v>
      </c>
      <c r="AG48" s="710"/>
      <c r="AH48" s="709" t="s">
        <v>23</v>
      </c>
      <c r="AI48" s="710"/>
      <c r="AJ48" s="709" t="s">
        <v>24</v>
      </c>
      <c r="AK48" s="710"/>
      <c r="AL48" s="709" t="s">
        <v>25</v>
      </c>
      <c r="AM48" s="710"/>
      <c r="AN48" s="644"/>
      <c r="AO48" s="138"/>
      <c r="AP48" s="433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CG48" s="12"/>
      <c r="CH48" s="12"/>
      <c r="CI48" s="12"/>
      <c r="CJ48" s="12"/>
      <c r="CK48" s="12"/>
      <c r="CL48" s="12"/>
    </row>
    <row r="49" spans="1:90" ht="16.149999999999999" customHeight="1" x14ac:dyDescent="0.2">
      <c r="A49" s="660"/>
      <c r="B49" s="661"/>
      <c r="C49" s="434" t="s">
        <v>26</v>
      </c>
      <c r="D49" s="435" t="s">
        <v>27</v>
      </c>
      <c r="E49" s="142" t="s">
        <v>28</v>
      </c>
      <c r="F49" s="391" t="s">
        <v>27</v>
      </c>
      <c r="G49" s="627" t="s">
        <v>28</v>
      </c>
      <c r="H49" s="391" t="s">
        <v>27</v>
      </c>
      <c r="I49" s="627" t="s">
        <v>28</v>
      </c>
      <c r="J49" s="391" t="s">
        <v>27</v>
      </c>
      <c r="K49" s="627" t="s">
        <v>28</v>
      </c>
      <c r="L49" s="391" t="s">
        <v>27</v>
      </c>
      <c r="M49" s="627" t="s">
        <v>28</v>
      </c>
      <c r="N49" s="391" t="s">
        <v>27</v>
      </c>
      <c r="O49" s="627" t="s">
        <v>28</v>
      </c>
      <c r="P49" s="391" t="s">
        <v>27</v>
      </c>
      <c r="Q49" s="627" t="s">
        <v>28</v>
      </c>
      <c r="R49" s="391" t="s">
        <v>27</v>
      </c>
      <c r="S49" s="627" t="s">
        <v>28</v>
      </c>
      <c r="T49" s="391" t="s">
        <v>27</v>
      </c>
      <c r="U49" s="627" t="s">
        <v>28</v>
      </c>
      <c r="V49" s="391" t="s">
        <v>27</v>
      </c>
      <c r="W49" s="627" t="s">
        <v>28</v>
      </c>
      <c r="X49" s="391" t="s">
        <v>27</v>
      </c>
      <c r="Y49" s="627" t="s">
        <v>28</v>
      </c>
      <c r="Z49" s="391" t="s">
        <v>27</v>
      </c>
      <c r="AA49" s="627" t="s">
        <v>28</v>
      </c>
      <c r="AB49" s="391" t="s">
        <v>27</v>
      </c>
      <c r="AC49" s="627" t="s">
        <v>28</v>
      </c>
      <c r="AD49" s="391" t="s">
        <v>27</v>
      </c>
      <c r="AE49" s="627" t="s">
        <v>28</v>
      </c>
      <c r="AF49" s="391" t="s">
        <v>27</v>
      </c>
      <c r="AG49" s="627" t="s">
        <v>28</v>
      </c>
      <c r="AH49" s="391" t="s">
        <v>27</v>
      </c>
      <c r="AI49" s="627" t="s">
        <v>28</v>
      </c>
      <c r="AJ49" s="391" t="s">
        <v>27</v>
      </c>
      <c r="AK49" s="627" t="s">
        <v>28</v>
      </c>
      <c r="AL49" s="144" t="s">
        <v>27</v>
      </c>
      <c r="AM49" s="145" t="s">
        <v>28</v>
      </c>
      <c r="AN49" s="640"/>
      <c r="AO49" s="138"/>
      <c r="AP49" s="433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CG49" s="12"/>
      <c r="CH49" s="12"/>
      <c r="CI49" s="12"/>
      <c r="CJ49" s="12"/>
      <c r="CK49" s="12"/>
      <c r="CL49" s="12"/>
    </row>
    <row r="50" spans="1:90" ht="16.149999999999999" customHeight="1" x14ac:dyDescent="0.2">
      <c r="A50" s="728" t="s">
        <v>61</v>
      </c>
      <c r="B50" s="344" t="s">
        <v>30</v>
      </c>
      <c r="C50" s="24">
        <f t="shared" ref="C50:C71" si="17">SUM(D50+E50)</f>
        <v>0</v>
      </c>
      <c r="D50" s="25">
        <f>SUM(H50+J50+L50+N50+P50+R50+T50+V50+X50+Z50+AB50+AD50+AF50+AH50+AJ50+AL50)</f>
        <v>0</v>
      </c>
      <c r="E50" s="355">
        <f t="shared" ref="D50:E55" si="18">SUM(I50+K50+M50+O50+Q50+S50+U50+W50+Y50+AA50+AC50+AE50+AG50+AI50+AK50+AM50)</f>
        <v>0</v>
      </c>
      <c r="F50" s="147"/>
      <c r="G50" s="436"/>
      <c r="H50" s="27"/>
      <c r="I50" s="346"/>
      <c r="J50" s="27"/>
      <c r="K50" s="29"/>
      <c r="L50" s="27"/>
      <c r="M50" s="29"/>
      <c r="N50" s="27"/>
      <c r="O50" s="29"/>
      <c r="P50" s="394"/>
      <c r="Q50" s="29"/>
      <c r="R50" s="394"/>
      <c r="S50" s="29"/>
      <c r="T50" s="394"/>
      <c r="U50" s="29"/>
      <c r="V50" s="394"/>
      <c r="W50" s="29"/>
      <c r="X50" s="394"/>
      <c r="Y50" s="29"/>
      <c r="Z50" s="394"/>
      <c r="AA50" s="29"/>
      <c r="AB50" s="394"/>
      <c r="AC50" s="29"/>
      <c r="AD50" s="394"/>
      <c r="AE50" s="29"/>
      <c r="AF50" s="394"/>
      <c r="AG50" s="29"/>
      <c r="AH50" s="394"/>
      <c r="AI50" s="29"/>
      <c r="AJ50" s="394"/>
      <c r="AK50" s="29"/>
      <c r="AL50" s="394"/>
      <c r="AM50" s="29"/>
      <c r="AN50" s="437"/>
      <c r="AO50" s="31" t="str">
        <f t="shared" ref="AO50:AO71" si="19">CA50&amp;CB50</f>
        <v/>
      </c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18"/>
      <c r="BB50" s="18"/>
      <c r="CA50" s="33" t="str">
        <f>IF(CG50=1,"* El número de Beneficiarios NO DEBE ser mayor que el total. ","")</f>
        <v/>
      </c>
      <c r="CB50" s="34" t="str">
        <f>IF(CH50=1,"* No olvide digitar la columna Beneficiarios. ","")</f>
        <v/>
      </c>
      <c r="CG50" s="35">
        <f>IF(C50&lt;AN50,1,0)</f>
        <v>0</v>
      </c>
      <c r="CH50" s="35">
        <f>IF(AND(C50&lt;&gt;0,AN50=""),1,0)</f>
        <v>0</v>
      </c>
      <c r="CI50" s="12"/>
      <c r="CJ50" s="12"/>
      <c r="CK50" s="12"/>
      <c r="CL50" s="12"/>
    </row>
    <row r="51" spans="1:90" ht="16.149999999999999" customHeight="1" x14ac:dyDescent="0.2">
      <c r="A51" s="676"/>
      <c r="B51" s="617" t="s">
        <v>44</v>
      </c>
      <c r="C51" s="37">
        <f t="shared" si="17"/>
        <v>0</v>
      </c>
      <c r="D51" s="38">
        <f t="shared" si="18"/>
        <v>0</v>
      </c>
      <c r="E51" s="39">
        <f t="shared" si="18"/>
        <v>0</v>
      </c>
      <c r="F51" s="151"/>
      <c r="G51" s="152"/>
      <c r="H51" s="40"/>
      <c r="I51" s="41"/>
      <c r="J51" s="40"/>
      <c r="K51" s="42"/>
      <c r="L51" s="40"/>
      <c r="M51" s="42"/>
      <c r="N51" s="40"/>
      <c r="O51" s="42"/>
      <c r="P51" s="43"/>
      <c r="Q51" s="42"/>
      <c r="R51" s="43"/>
      <c r="S51" s="42"/>
      <c r="T51" s="43"/>
      <c r="U51" s="42"/>
      <c r="V51" s="43"/>
      <c r="W51" s="42"/>
      <c r="X51" s="43"/>
      <c r="Y51" s="42"/>
      <c r="Z51" s="43"/>
      <c r="AA51" s="42"/>
      <c r="AB51" s="43"/>
      <c r="AC51" s="42"/>
      <c r="AD51" s="43"/>
      <c r="AE51" s="42"/>
      <c r="AF51" s="43"/>
      <c r="AG51" s="42"/>
      <c r="AH51" s="43"/>
      <c r="AI51" s="42"/>
      <c r="AJ51" s="43"/>
      <c r="AK51" s="42"/>
      <c r="AL51" s="43"/>
      <c r="AM51" s="42"/>
      <c r="AN51" s="153"/>
      <c r="AO51" s="31" t="str">
        <f t="shared" si="19"/>
        <v/>
      </c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18"/>
      <c r="BB51" s="18"/>
      <c r="CA51" s="33" t="str">
        <f t="shared" ref="CA51:CA71" si="20">IF(CG51=1,"* El número de Beneficiarios NO DEBE ser mayor que el total. ","")</f>
        <v/>
      </c>
      <c r="CB51" s="34" t="str">
        <f t="shared" ref="CB51:CB71" si="21">IF(CH51=1,"* No olvide digitar la columna Beneficiarios. ","")</f>
        <v/>
      </c>
      <c r="CG51" s="35">
        <f t="shared" ref="CG51:CG71" si="22">IF(C51&lt;AN51,1,0)</f>
        <v>0</v>
      </c>
      <c r="CH51" s="35">
        <f t="shared" ref="CH51:CH71" si="23">IF(AND(C51&lt;&gt;0,AN51=""),1,0)</f>
        <v>0</v>
      </c>
      <c r="CI51" s="12"/>
      <c r="CJ51" s="12"/>
      <c r="CK51" s="12"/>
      <c r="CL51" s="12"/>
    </row>
    <row r="52" spans="1:90" ht="16.149999999999999" customHeight="1" x14ac:dyDescent="0.2">
      <c r="A52" s="676"/>
      <c r="B52" s="617" t="s">
        <v>31</v>
      </c>
      <c r="C52" s="37">
        <f t="shared" si="17"/>
        <v>0</v>
      </c>
      <c r="D52" s="38">
        <f t="shared" si="18"/>
        <v>0</v>
      </c>
      <c r="E52" s="39">
        <f t="shared" si="18"/>
        <v>0</v>
      </c>
      <c r="F52" s="151"/>
      <c r="G52" s="152"/>
      <c r="H52" s="40"/>
      <c r="I52" s="41"/>
      <c r="J52" s="40"/>
      <c r="K52" s="42"/>
      <c r="L52" s="40"/>
      <c r="M52" s="42"/>
      <c r="N52" s="40"/>
      <c r="O52" s="42"/>
      <c r="P52" s="43"/>
      <c r="Q52" s="42"/>
      <c r="R52" s="43"/>
      <c r="S52" s="42"/>
      <c r="T52" s="43"/>
      <c r="U52" s="42"/>
      <c r="V52" s="43"/>
      <c r="W52" s="42"/>
      <c r="X52" s="43"/>
      <c r="Y52" s="42"/>
      <c r="Z52" s="43"/>
      <c r="AA52" s="42"/>
      <c r="AB52" s="43"/>
      <c r="AC52" s="42"/>
      <c r="AD52" s="43"/>
      <c r="AE52" s="42"/>
      <c r="AF52" s="43"/>
      <c r="AG52" s="42"/>
      <c r="AH52" s="43"/>
      <c r="AI52" s="42"/>
      <c r="AJ52" s="43"/>
      <c r="AK52" s="42"/>
      <c r="AL52" s="43"/>
      <c r="AM52" s="42"/>
      <c r="AN52" s="153"/>
      <c r="AO52" s="31" t="str">
        <f t="shared" si="19"/>
        <v/>
      </c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18"/>
      <c r="BB52" s="18"/>
      <c r="CA52" s="33" t="str">
        <f t="shared" si="20"/>
        <v/>
      </c>
      <c r="CB52" s="34" t="str">
        <f t="shared" si="21"/>
        <v/>
      </c>
      <c r="CG52" s="35">
        <f t="shared" si="22"/>
        <v>0</v>
      </c>
      <c r="CH52" s="35">
        <f t="shared" si="23"/>
        <v>0</v>
      </c>
      <c r="CI52" s="12"/>
      <c r="CJ52" s="12"/>
      <c r="CK52" s="12"/>
      <c r="CL52" s="12"/>
    </row>
    <row r="53" spans="1:90" ht="16.149999999999999" customHeight="1" x14ac:dyDescent="0.2">
      <c r="A53" s="676"/>
      <c r="B53" s="617" t="s">
        <v>62</v>
      </c>
      <c r="C53" s="37">
        <f t="shared" si="17"/>
        <v>0</v>
      </c>
      <c r="D53" s="38">
        <f t="shared" si="18"/>
        <v>0</v>
      </c>
      <c r="E53" s="39">
        <f t="shared" si="18"/>
        <v>0</v>
      </c>
      <c r="F53" s="151"/>
      <c r="G53" s="152"/>
      <c r="H53" s="40"/>
      <c r="I53" s="41"/>
      <c r="J53" s="40"/>
      <c r="K53" s="42"/>
      <c r="L53" s="40"/>
      <c r="M53" s="42"/>
      <c r="N53" s="40"/>
      <c r="O53" s="42"/>
      <c r="P53" s="43"/>
      <c r="Q53" s="42"/>
      <c r="R53" s="43"/>
      <c r="S53" s="42"/>
      <c r="T53" s="43"/>
      <c r="U53" s="42"/>
      <c r="V53" s="43"/>
      <c r="W53" s="42"/>
      <c r="X53" s="43"/>
      <c r="Y53" s="42"/>
      <c r="Z53" s="43"/>
      <c r="AA53" s="42"/>
      <c r="AB53" s="43"/>
      <c r="AC53" s="42"/>
      <c r="AD53" s="43"/>
      <c r="AE53" s="42"/>
      <c r="AF53" s="43"/>
      <c r="AG53" s="42"/>
      <c r="AH53" s="43"/>
      <c r="AI53" s="42"/>
      <c r="AJ53" s="43"/>
      <c r="AK53" s="42"/>
      <c r="AL53" s="43"/>
      <c r="AM53" s="42"/>
      <c r="AN53" s="153"/>
      <c r="AO53" s="31" t="str">
        <f t="shared" si="19"/>
        <v/>
      </c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8"/>
      <c r="BB53" s="18"/>
      <c r="CA53" s="33" t="str">
        <f t="shared" si="20"/>
        <v/>
      </c>
      <c r="CB53" s="34" t="str">
        <f t="shared" si="21"/>
        <v/>
      </c>
      <c r="CG53" s="35">
        <f t="shared" si="22"/>
        <v>0</v>
      </c>
      <c r="CH53" s="35">
        <f t="shared" si="23"/>
        <v>0</v>
      </c>
      <c r="CI53" s="12"/>
      <c r="CJ53" s="12"/>
      <c r="CK53" s="12"/>
      <c r="CL53" s="12"/>
    </row>
    <row r="54" spans="1:90" ht="16.149999999999999" customHeight="1" x14ac:dyDescent="0.2">
      <c r="A54" s="676"/>
      <c r="B54" s="617" t="s">
        <v>34</v>
      </c>
      <c r="C54" s="37">
        <f t="shared" si="17"/>
        <v>0</v>
      </c>
      <c r="D54" s="38">
        <f t="shared" si="18"/>
        <v>0</v>
      </c>
      <c r="E54" s="39">
        <f t="shared" si="18"/>
        <v>0</v>
      </c>
      <c r="F54" s="151"/>
      <c r="G54" s="152"/>
      <c r="H54" s="40"/>
      <c r="I54" s="41"/>
      <c r="J54" s="40"/>
      <c r="K54" s="42"/>
      <c r="L54" s="40"/>
      <c r="M54" s="42"/>
      <c r="N54" s="40"/>
      <c r="O54" s="42"/>
      <c r="P54" s="43"/>
      <c r="Q54" s="42"/>
      <c r="R54" s="43"/>
      <c r="S54" s="42"/>
      <c r="T54" s="43"/>
      <c r="U54" s="42"/>
      <c r="V54" s="43"/>
      <c r="W54" s="42"/>
      <c r="X54" s="43"/>
      <c r="Y54" s="42"/>
      <c r="Z54" s="43"/>
      <c r="AA54" s="42"/>
      <c r="AB54" s="43"/>
      <c r="AC54" s="42"/>
      <c r="AD54" s="43"/>
      <c r="AE54" s="42"/>
      <c r="AF54" s="43"/>
      <c r="AG54" s="42"/>
      <c r="AH54" s="43"/>
      <c r="AI54" s="42"/>
      <c r="AJ54" s="43"/>
      <c r="AK54" s="42"/>
      <c r="AL54" s="43"/>
      <c r="AM54" s="42"/>
      <c r="AN54" s="153"/>
      <c r="AO54" s="31" t="str">
        <f t="shared" si="19"/>
        <v/>
      </c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18"/>
      <c r="BB54" s="18"/>
      <c r="CA54" s="33" t="str">
        <f t="shared" si="20"/>
        <v/>
      </c>
      <c r="CB54" s="34" t="str">
        <f t="shared" si="21"/>
        <v/>
      </c>
      <c r="CG54" s="35">
        <f t="shared" si="22"/>
        <v>0</v>
      </c>
      <c r="CH54" s="35">
        <f t="shared" si="23"/>
        <v>0</v>
      </c>
      <c r="CI54" s="12"/>
      <c r="CJ54" s="12"/>
      <c r="CK54" s="12"/>
      <c r="CL54" s="12"/>
    </row>
    <row r="55" spans="1:90" ht="16.149999999999999" customHeight="1" x14ac:dyDescent="0.2">
      <c r="A55" s="677"/>
      <c r="B55" s="618" t="s">
        <v>35</v>
      </c>
      <c r="C55" s="155">
        <f t="shared" si="17"/>
        <v>0</v>
      </c>
      <c r="D55" s="51">
        <f t="shared" si="18"/>
        <v>0</v>
      </c>
      <c r="E55" s="156">
        <f t="shared" si="18"/>
        <v>0</v>
      </c>
      <c r="F55" s="157"/>
      <c r="G55" s="158"/>
      <c r="H55" s="75"/>
      <c r="I55" s="78"/>
      <c r="J55" s="75"/>
      <c r="K55" s="77"/>
      <c r="L55" s="75"/>
      <c r="M55" s="77"/>
      <c r="N55" s="75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159"/>
      <c r="AO55" s="31" t="str">
        <f t="shared" si="19"/>
        <v/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18"/>
      <c r="BB55" s="18"/>
      <c r="CA55" s="33" t="str">
        <f t="shared" si="20"/>
        <v/>
      </c>
      <c r="CB55" s="34" t="str">
        <f t="shared" si="21"/>
        <v/>
      </c>
      <c r="CG55" s="35">
        <f t="shared" si="22"/>
        <v>0</v>
      </c>
      <c r="CH55" s="35">
        <f t="shared" si="23"/>
        <v>0</v>
      </c>
      <c r="CI55" s="12"/>
      <c r="CJ55" s="12"/>
      <c r="CK55" s="12"/>
      <c r="CL55" s="12"/>
    </row>
    <row r="56" spans="1:90" ht="16.149999999999999" customHeight="1" x14ac:dyDescent="0.2">
      <c r="A56" s="728" t="s">
        <v>63</v>
      </c>
      <c r="B56" s="344" t="s">
        <v>31</v>
      </c>
      <c r="C56" s="24">
        <f t="shared" si="17"/>
        <v>0</v>
      </c>
      <c r="D56" s="25">
        <f t="shared" ref="D56:E61" si="24">SUM(J56+L56+N56)</f>
        <v>0</v>
      </c>
      <c r="E56" s="355">
        <f t="shared" si="24"/>
        <v>0</v>
      </c>
      <c r="F56" s="147"/>
      <c r="G56" s="436"/>
      <c r="H56" s="147"/>
      <c r="I56" s="436"/>
      <c r="J56" s="27"/>
      <c r="K56" s="29"/>
      <c r="L56" s="27"/>
      <c r="M56" s="29"/>
      <c r="N56" s="27"/>
      <c r="O56" s="29"/>
      <c r="P56" s="438"/>
      <c r="Q56" s="161"/>
      <c r="R56" s="438"/>
      <c r="S56" s="161"/>
      <c r="T56" s="438"/>
      <c r="U56" s="161"/>
      <c r="V56" s="438"/>
      <c r="W56" s="161"/>
      <c r="X56" s="438"/>
      <c r="Y56" s="161"/>
      <c r="Z56" s="438"/>
      <c r="AA56" s="161"/>
      <c r="AB56" s="438"/>
      <c r="AC56" s="161"/>
      <c r="AD56" s="438"/>
      <c r="AE56" s="161"/>
      <c r="AF56" s="438"/>
      <c r="AG56" s="161"/>
      <c r="AH56" s="438"/>
      <c r="AI56" s="161"/>
      <c r="AJ56" s="147"/>
      <c r="AK56" s="161"/>
      <c r="AL56" s="438"/>
      <c r="AM56" s="161"/>
      <c r="AN56" s="437"/>
      <c r="AO56" s="31" t="str">
        <f t="shared" si="19"/>
        <v/>
      </c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18"/>
      <c r="BB56" s="18"/>
      <c r="CA56" s="33" t="str">
        <f t="shared" si="20"/>
        <v/>
      </c>
      <c r="CB56" s="34" t="str">
        <f t="shared" si="21"/>
        <v/>
      </c>
      <c r="CG56" s="35">
        <f t="shared" si="22"/>
        <v>0</v>
      </c>
      <c r="CH56" s="35">
        <f t="shared" si="23"/>
        <v>0</v>
      </c>
      <c r="CI56" s="12"/>
      <c r="CJ56" s="12"/>
      <c r="CK56" s="12"/>
      <c r="CL56" s="12"/>
    </row>
    <row r="57" spans="1:90" ht="16.149999999999999" customHeight="1" x14ac:dyDescent="0.2">
      <c r="A57" s="677"/>
      <c r="B57" s="618" t="s">
        <v>34</v>
      </c>
      <c r="C57" s="155">
        <f t="shared" si="17"/>
        <v>0</v>
      </c>
      <c r="D57" s="51">
        <f t="shared" si="24"/>
        <v>0</v>
      </c>
      <c r="E57" s="156">
        <f t="shared" si="24"/>
        <v>0</v>
      </c>
      <c r="F57" s="157"/>
      <c r="G57" s="158"/>
      <c r="H57" s="157"/>
      <c r="I57" s="158"/>
      <c r="J57" s="75"/>
      <c r="K57" s="77"/>
      <c r="L57" s="75"/>
      <c r="M57" s="77"/>
      <c r="N57" s="75"/>
      <c r="O57" s="77"/>
      <c r="P57" s="162"/>
      <c r="Q57" s="163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3"/>
      <c r="AH57" s="162"/>
      <c r="AI57" s="163"/>
      <c r="AJ57" s="157"/>
      <c r="AK57" s="163"/>
      <c r="AL57" s="162"/>
      <c r="AM57" s="163"/>
      <c r="AN57" s="159"/>
      <c r="AO57" s="31" t="str">
        <f t="shared" si="19"/>
        <v/>
      </c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18"/>
      <c r="BB57" s="18"/>
      <c r="CA57" s="33" t="str">
        <f t="shared" si="20"/>
        <v/>
      </c>
      <c r="CB57" s="34" t="str">
        <f t="shared" si="21"/>
        <v/>
      </c>
      <c r="CG57" s="35">
        <f t="shared" si="22"/>
        <v>0</v>
      </c>
      <c r="CH57" s="35">
        <f t="shared" si="23"/>
        <v>0</v>
      </c>
      <c r="CI57" s="12"/>
      <c r="CJ57" s="12"/>
      <c r="CK57" s="12"/>
      <c r="CL57" s="12"/>
    </row>
    <row r="58" spans="1:90" ht="16.149999999999999" customHeight="1" x14ac:dyDescent="0.2">
      <c r="A58" s="728" t="s">
        <v>64</v>
      </c>
      <c r="B58" s="344" t="s">
        <v>30</v>
      </c>
      <c r="C58" s="24">
        <f t="shared" si="17"/>
        <v>0</v>
      </c>
      <c r="D58" s="25">
        <f t="shared" si="24"/>
        <v>0</v>
      </c>
      <c r="E58" s="355">
        <f t="shared" si="24"/>
        <v>0</v>
      </c>
      <c r="F58" s="147"/>
      <c r="G58" s="436"/>
      <c r="H58" s="147"/>
      <c r="I58" s="436"/>
      <c r="J58" s="27"/>
      <c r="K58" s="29"/>
      <c r="L58" s="27"/>
      <c r="M58" s="29"/>
      <c r="N58" s="27"/>
      <c r="O58" s="29"/>
      <c r="P58" s="438"/>
      <c r="Q58" s="161"/>
      <c r="R58" s="438"/>
      <c r="S58" s="161"/>
      <c r="T58" s="438"/>
      <c r="U58" s="161"/>
      <c r="V58" s="438"/>
      <c r="W58" s="161"/>
      <c r="X58" s="438"/>
      <c r="Y58" s="161"/>
      <c r="Z58" s="438"/>
      <c r="AA58" s="161"/>
      <c r="AB58" s="438"/>
      <c r="AC58" s="161"/>
      <c r="AD58" s="438"/>
      <c r="AE58" s="161"/>
      <c r="AF58" s="438"/>
      <c r="AG58" s="161"/>
      <c r="AH58" s="438"/>
      <c r="AI58" s="161"/>
      <c r="AJ58" s="147"/>
      <c r="AK58" s="161"/>
      <c r="AL58" s="438"/>
      <c r="AM58" s="161"/>
      <c r="AN58" s="437"/>
      <c r="AO58" s="31" t="str">
        <f t="shared" si="19"/>
        <v/>
      </c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18"/>
      <c r="BB58" s="18"/>
      <c r="CA58" s="33" t="str">
        <f t="shared" si="20"/>
        <v/>
      </c>
      <c r="CB58" s="34" t="str">
        <f t="shared" si="21"/>
        <v/>
      </c>
      <c r="CG58" s="35">
        <f t="shared" si="22"/>
        <v>0</v>
      </c>
      <c r="CH58" s="35">
        <f t="shared" si="23"/>
        <v>0</v>
      </c>
      <c r="CI58" s="12"/>
      <c r="CJ58" s="12"/>
      <c r="CK58" s="12"/>
      <c r="CL58" s="12"/>
    </row>
    <row r="59" spans="1:90" ht="16.149999999999999" customHeight="1" x14ac:dyDescent="0.2">
      <c r="A59" s="676"/>
      <c r="B59" s="617" t="s">
        <v>44</v>
      </c>
      <c r="C59" s="37">
        <f t="shared" si="17"/>
        <v>0</v>
      </c>
      <c r="D59" s="38">
        <f t="shared" si="24"/>
        <v>0</v>
      </c>
      <c r="E59" s="39">
        <f t="shared" si="24"/>
        <v>0</v>
      </c>
      <c r="F59" s="151"/>
      <c r="G59" s="152"/>
      <c r="H59" s="151"/>
      <c r="I59" s="152"/>
      <c r="J59" s="40"/>
      <c r="K59" s="42"/>
      <c r="L59" s="40"/>
      <c r="M59" s="42"/>
      <c r="N59" s="40"/>
      <c r="O59" s="42"/>
      <c r="P59" s="164"/>
      <c r="Q59" s="165"/>
      <c r="R59" s="164"/>
      <c r="S59" s="165"/>
      <c r="T59" s="164"/>
      <c r="U59" s="165"/>
      <c r="V59" s="164"/>
      <c r="W59" s="165"/>
      <c r="X59" s="164"/>
      <c r="Y59" s="165"/>
      <c r="Z59" s="164"/>
      <c r="AA59" s="165"/>
      <c r="AB59" s="164"/>
      <c r="AC59" s="165"/>
      <c r="AD59" s="164"/>
      <c r="AE59" s="165"/>
      <c r="AF59" s="164"/>
      <c r="AG59" s="165"/>
      <c r="AH59" s="164"/>
      <c r="AI59" s="165"/>
      <c r="AJ59" s="151"/>
      <c r="AK59" s="165"/>
      <c r="AL59" s="164"/>
      <c r="AM59" s="165"/>
      <c r="AN59" s="153"/>
      <c r="AO59" s="31" t="str">
        <f t="shared" si="19"/>
        <v/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18"/>
      <c r="BB59" s="18"/>
      <c r="CA59" s="33" t="str">
        <f t="shared" si="20"/>
        <v/>
      </c>
      <c r="CB59" s="34" t="str">
        <f t="shared" si="21"/>
        <v/>
      </c>
      <c r="CG59" s="35">
        <f t="shared" si="22"/>
        <v>0</v>
      </c>
      <c r="CH59" s="35">
        <f t="shared" si="23"/>
        <v>0</v>
      </c>
      <c r="CI59" s="12"/>
      <c r="CJ59" s="12"/>
      <c r="CK59" s="12"/>
      <c r="CL59" s="12"/>
    </row>
    <row r="60" spans="1:90" ht="16.149999999999999" customHeight="1" x14ac:dyDescent="0.2">
      <c r="A60" s="676"/>
      <c r="B60" s="617" t="s">
        <v>31</v>
      </c>
      <c r="C60" s="37">
        <f t="shared" si="17"/>
        <v>0</v>
      </c>
      <c r="D60" s="38">
        <f t="shared" si="24"/>
        <v>0</v>
      </c>
      <c r="E60" s="39">
        <f t="shared" si="24"/>
        <v>0</v>
      </c>
      <c r="F60" s="151"/>
      <c r="G60" s="152"/>
      <c r="H60" s="151"/>
      <c r="I60" s="152"/>
      <c r="J60" s="40"/>
      <c r="K60" s="42"/>
      <c r="L60" s="40"/>
      <c r="M60" s="42"/>
      <c r="N60" s="40"/>
      <c r="O60" s="42"/>
      <c r="P60" s="164"/>
      <c r="Q60" s="165"/>
      <c r="R60" s="164"/>
      <c r="S60" s="165"/>
      <c r="T60" s="164"/>
      <c r="U60" s="165"/>
      <c r="V60" s="164"/>
      <c r="W60" s="165"/>
      <c r="X60" s="164"/>
      <c r="Y60" s="165"/>
      <c r="Z60" s="164"/>
      <c r="AA60" s="165"/>
      <c r="AB60" s="164"/>
      <c r="AC60" s="165"/>
      <c r="AD60" s="164"/>
      <c r="AE60" s="165"/>
      <c r="AF60" s="164"/>
      <c r="AG60" s="165"/>
      <c r="AH60" s="164"/>
      <c r="AI60" s="165"/>
      <c r="AJ60" s="151"/>
      <c r="AK60" s="165"/>
      <c r="AL60" s="164"/>
      <c r="AM60" s="165"/>
      <c r="AN60" s="153"/>
      <c r="AO60" s="31" t="str">
        <f t="shared" si="19"/>
        <v/>
      </c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18"/>
      <c r="BB60" s="18"/>
      <c r="CA60" s="33" t="str">
        <f t="shared" si="20"/>
        <v/>
      </c>
      <c r="CB60" s="34" t="str">
        <f t="shared" si="21"/>
        <v/>
      </c>
      <c r="CG60" s="35">
        <f t="shared" si="22"/>
        <v>0</v>
      </c>
      <c r="CH60" s="35">
        <f t="shared" si="23"/>
        <v>0</v>
      </c>
      <c r="CI60" s="12"/>
      <c r="CJ60" s="12"/>
      <c r="CK60" s="12"/>
      <c r="CL60" s="12"/>
    </row>
    <row r="61" spans="1:90" ht="16.149999999999999" customHeight="1" x14ac:dyDescent="0.2">
      <c r="A61" s="677"/>
      <c r="B61" s="618" t="s">
        <v>34</v>
      </c>
      <c r="C61" s="155">
        <f t="shared" si="17"/>
        <v>0</v>
      </c>
      <c r="D61" s="51">
        <f t="shared" si="24"/>
        <v>0</v>
      </c>
      <c r="E61" s="156">
        <f t="shared" si="24"/>
        <v>0</v>
      </c>
      <c r="F61" s="157"/>
      <c r="G61" s="158"/>
      <c r="H61" s="157"/>
      <c r="I61" s="158"/>
      <c r="J61" s="75"/>
      <c r="K61" s="77"/>
      <c r="L61" s="75"/>
      <c r="M61" s="77"/>
      <c r="N61" s="75"/>
      <c r="O61" s="77"/>
      <c r="P61" s="162"/>
      <c r="Q61" s="163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3"/>
      <c r="AH61" s="162"/>
      <c r="AI61" s="163"/>
      <c r="AJ61" s="157"/>
      <c r="AK61" s="163"/>
      <c r="AL61" s="162"/>
      <c r="AM61" s="163"/>
      <c r="AN61" s="159"/>
      <c r="AO61" s="31" t="str">
        <f t="shared" si="19"/>
        <v/>
      </c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18"/>
      <c r="BB61" s="18"/>
      <c r="CA61" s="33" t="str">
        <f t="shared" si="20"/>
        <v/>
      </c>
      <c r="CB61" s="34" t="str">
        <f t="shared" si="21"/>
        <v/>
      </c>
      <c r="CG61" s="35">
        <f t="shared" si="22"/>
        <v>0</v>
      </c>
      <c r="CH61" s="35">
        <f t="shared" si="23"/>
        <v>0</v>
      </c>
      <c r="CI61" s="12"/>
      <c r="CJ61" s="12"/>
      <c r="CK61" s="12"/>
      <c r="CL61" s="12"/>
    </row>
    <row r="62" spans="1:90" ht="16.149999999999999" customHeight="1" x14ac:dyDescent="0.2">
      <c r="A62" s="728" t="s">
        <v>65</v>
      </c>
      <c r="B62" s="344" t="s">
        <v>30</v>
      </c>
      <c r="C62" s="24">
        <f t="shared" si="17"/>
        <v>0</v>
      </c>
      <c r="D62" s="25">
        <f t="shared" ref="D62:D71" si="25">SUM(J62+L62+N62+P62+R62+T62+V62+X62+Z62+AB62+AD62+AF62+AH62+AJ62+AL62)</f>
        <v>0</v>
      </c>
      <c r="E62" s="355">
        <f t="shared" ref="E62:E71" si="26">SUM(K62+M62+O62+Q62+S62+U62+W62+Y62+AA62+AC62+AE62+AG62+AI62+AK62+AM62)</f>
        <v>0</v>
      </c>
      <c r="F62" s="147"/>
      <c r="G62" s="436"/>
      <c r="H62" s="147"/>
      <c r="I62" s="161"/>
      <c r="J62" s="27"/>
      <c r="K62" s="29"/>
      <c r="L62" s="27"/>
      <c r="M62" s="29"/>
      <c r="N62" s="27"/>
      <c r="O62" s="29"/>
      <c r="P62" s="27"/>
      <c r="Q62" s="29"/>
      <c r="R62" s="27"/>
      <c r="S62" s="29"/>
      <c r="T62" s="27"/>
      <c r="U62" s="29"/>
      <c r="V62" s="27"/>
      <c r="W62" s="29"/>
      <c r="X62" s="27"/>
      <c r="Y62" s="29"/>
      <c r="Z62" s="27"/>
      <c r="AA62" s="29"/>
      <c r="AB62" s="27"/>
      <c r="AC62" s="29"/>
      <c r="AD62" s="27"/>
      <c r="AE62" s="29"/>
      <c r="AF62" s="27"/>
      <c r="AG62" s="29"/>
      <c r="AH62" s="27"/>
      <c r="AI62" s="29"/>
      <c r="AJ62" s="27"/>
      <c r="AK62" s="29"/>
      <c r="AL62" s="27"/>
      <c r="AM62" s="29"/>
      <c r="AN62" s="437"/>
      <c r="AO62" s="31" t="str">
        <f t="shared" si="19"/>
        <v/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18"/>
      <c r="BB62" s="18"/>
      <c r="CA62" s="33" t="str">
        <f t="shared" si="20"/>
        <v/>
      </c>
      <c r="CB62" s="34" t="str">
        <f t="shared" si="21"/>
        <v/>
      </c>
      <c r="CG62" s="35">
        <f t="shared" si="22"/>
        <v>0</v>
      </c>
      <c r="CH62" s="35">
        <f t="shared" si="23"/>
        <v>0</v>
      </c>
      <c r="CI62" s="12"/>
      <c r="CJ62" s="12"/>
      <c r="CK62" s="12"/>
      <c r="CL62" s="12"/>
    </row>
    <row r="63" spans="1:90" ht="16.149999999999999" customHeight="1" x14ac:dyDescent="0.2">
      <c r="A63" s="677"/>
      <c r="B63" s="617" t="s">
        <v>44</v>
      </c>
      <c r="C63" s="44">
        <f t="shared" si="17"/>
        <v>0</v>
      </c>
      <c r="D63" s="45">
        <f t="shared" si="25"/>
        <v>0</v>
      </c>
      <c r="E63" s="156">
        <f t="shared" si="26"/>
        <v>0</v>
      </c>
      <c r="F63" s="157"/>
      <c r="G63" s="158"/>
      <c r="H63" s="157"/>
      <c r="I63" s="163"/>
      <c r="J63" s="75"/>
      <c r="K63" s="77"/>
      <c r="L63" s="75"/>
      <c r="M63" s="77"/>
      <c r="N63" s="75"/>
      <c r="O63" s="77"/>
      <c r="P63" s="75"/>
      <c r="Q63" s="77"/>
      <c r="R63" s="75"/>
      <c r="S63" s="77"/>
      <c r="T63" s="75"/>
      <c r="U63" s="77"/>
      <c r="V63" s="75"/>
      <c r="W63" s="77"/>
      <c r="X63" s="75"/>
      <c r="Y63" s="77"/>
      <c r="Z63" s="75"/>
      <c r="AA63" s="77"/>
      <c r="AB63" s="75"/>
      <c r="AC63" s="77"/>
      <c r="AD63" s="75"/>
      <c r="AE63" s="77"/>
      <c r="AF63" s="75"/>
      <c r="AG63" s="77"/>
      <c r="AH63" s="75"/>
      <c r="AI63" s="77"/>
      <c r="AJ63" s="75"/>
      <c r="AK63" s="77"/>
      <c r="AL63" s="75"/>
      <c r="AM63" s="77"/>
      <c r="AN63" s="159"/>
      <c r="AO63" s="31" t="str">
        <f t="shared" si="19"/>
        <v/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18"/>
      <c r="BB63" s="18"/>
      <c r="CA63" s="33" t="str">
        <f t="shared" si="20"/>
        <v/>
      </c>
      <c r="CB63" s="34" t="str">
        <f t="shared" si="21"/>
        <v/>
      </c>
      <c r="CG63" s="35">
        <f t="shared" si="22"/>
        <v>0</v>
      </c>
      <c r="CH63" s="35">
        <f t="shared" si="23"/>
        <v>0</v>
      </c>
      <c r="CI63" s="12"/>
      <c r="CJ63" s="12"/>
      <c r="CK63" s="12"/>
      <c r="CL63" s="12"/>
    </row>
    <row r="64" spans="1:90" ht="16.149999999999999" customHeight="1" x14ac:dyDescent="0.2">
      <c r="A64" s="728" t="s">
        <v>66</v>
      </c>
      <c r="B64" s="344" t="s">
        <v>30</v>
      </c>
      <c r="C64" s="24">
        <f t="shared" si="17"/>
        <v>0</v>
      </c>
      <c r="D64" s="25">
        <f t="shared" si="25"/>
        <v>0</v>
      </c>
      <c r="E64" s="355">
        <f t="shared" si="26"/>
        <v>0</v>
      </c>
      <c r="F64" s="147"/>
      <c r="G64" s="436"/>
      <c r="H64" s="147"/>
      <c r="I64" s="436"/>
      <c r="J64" s="27"/>
      <c r="K64" s="29"/>
      <c r="L64" s="27"/>
      <c r="M64" s="29"/>
      <c r="N64" s="27"/>
      <c r="O64" s="29"/>
      <c r="P64" s="27"/>
      <c r="Q64" s="29"/>
      <c r="R64" s="27"/>
      <c r="S64" s="29"/>
      <c r="T64" s="27"/>
      <c r="U64" s="29"/>
      <c r="V64" s="27"/>
      <c r="W64" s="29"/>
      <c r="X64" s="27"/>
      <c r="Y64" s="29"/>
      <c r="Z64" s="27"/>
      <c r="AA64" s="29"/>
      <c r="AB64" s="27"/>
      <c r="AC64" s="29"/>
      <c r="AD64" s="27"/>
      <c r="AE64" s="29"/>
      <c r="AF64" s="27"/>
      <c r="AG64" s="29"/>
      <c r="AH64" s="27"/>
      <c r="AI64" s="29"/>
      <c r="AJ64" s="27"/>
      <c r="AK64" s="29"/>
      <c r="AL64" s="27"/>
      <c r="AM64" s="29"/>
      <c r="AN64" s="437"/>
      <c r="AO64" s="31" t="str">
        <f t="shared" si="19"/>
        <v/>
      </c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18"/>
      <c r="BB64" s="18"/>
      <c r="CA64" s="33" t="str">
        <f t="shared" si="20"/>
        <v/>
      </c>
      <c r="CB64" s="34" t="str">
        <f t="shared" si="21"/>
        <v/>
      </c>
      <c r="CG64" s="35">
        <f t="shared" si="22"/>
        <v>0</v>
      </c>
      <c r="CH64" s="35">
        <f t="shared" si="23"/>
        <v>0</v>
      </c>
      <c r="CI64" s="12"/>
      <c r="CJ64" s="12"/>
      <c r="CK64" s="12"/>
      <c r="CL64" s="12"/>
    </row>
    <row r="65" spans="1:90" ht="16.149999999999999" customHeight="1" x14ac:dyDescent="0.2">
      <c r="A65" s="677"/>
      <c r="B65" s="618" t="s">
        <v>44</v>
      </c>
      <c r="C65" s="155">
        <f t="shared" si="17"/>
        <v>0</v>
      </c>
      <c r="D65" s="51">
        <f t="shared" si="25"/>
        <v>0</v>
      </c>
      <c r="E65" s="156">
        <f t="shared" si="26"/>
        <v>0</v>
      </c>
      <c r="F65" s="157"/>
      <c r="G65" s="158"/>
      <c r="H65" s="157"/>
      <c r="I65" s="158"/>
      <c r="J65" s="75"/>
      <c r="K65" s="77"/>
      <c r="L65" s="75"/>
      <c r="M65" s="77"/>
      <c r="N65" s="75"/>
      <c r="O65" s="77"/>
      <c r="P65" s="75"/>
      <c r="Q65" s="77"/>
      <c r="R65" s="75"/>
      <c r="S65" s="77"/>
      <c r="T65" s="75"/>
      <c r="U65" s="77"/>
      <c r="V65" s="75"/>
      <c r="W65" s="77"/>
      <c r="X65" s="75"/>
      <c r="Y65" s="77"/>
      <c r="Z65" s="75"/>
      <c r="AA65" s="77"/>
      <c r="AB65" s="75"/>
      <c r="AC65" s="77"/>
      <c r="AD65" s="75"/>
      <c r="AE65" s="77"/>
      <c r="AF65" s="75"/>
      <c r="AG65" s="77"/>
      <c r="AH65" s="75"/>
      <c r="AI65" s="77"/>
      <c r="AJ65" s="75"/>
      <c r="AK65" s="77"/>
      <c r="AL65" s="75"/>
      <c r="AM65" s="77"/>
      <c r="AN65" s="159"/>
      <c r="AO65" s="31" t="str">
        <f t="shared" si="19"/>
        <v/>
      </c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18"/>
      <c r="BB65" s="18"/>
      <c r="CA65" s="33" t="str">
        <f t="shared" si="20"/>
        <v/>
      </c>
      <c r="CB65" s="34" t="str">
        <f t="shared" si="21"/>
        <v/>
      </c>
      <c r="CG65" s="35">
        <f t="shared" si="22"/>
        <v>0</v>
      </c>
      <c r="CH65" s="35">
        <f t="shared" si="23"/>
        <v>0</v>
      </c>
      <c r="CI65" s="12"/>
      <c r="CJ65" s="12"/>
      <c r="CK65" s="12"/>
      <c r="CL65" s="12"/>
    </row>
    <row r="66" spans="1:90" ht="16.149999999999999" customHeight="1" x14ac:dyDescent="0.2">
      <c r="A66" s="728" t="s">
        <v>67</v>
      </c>
      <c r="B66" s="344" t="s">
        <v>30</v>
      </c>
      <c r="C66" s="24">
        <f t="shared" si="17"/>
        <v>0</v>
      </c>
      <c r="D66" s="25">
        <f t="shared" si="25"/>
        <v>0</v>
      </c>
      <c r="E66" s="355">
        <f t="shared" si="26"/>
        <v>0</v>
      </c>
      <c r="F66" s="147"/>
      <c r="G66" s="436"/>
      <c r="H66" s="147"/>
      <c r="I66" s="436"/>
      <c r="J66" s="27"/>
      <c r="K66" s="29"/>
      <c r="L66" s="27"/>
      <c r="M66" s="29"/>
      <c r="N66" s="27"/>
      <c r="O66" s="29"/>
      <c r="P66" s="27"/>
      <c r="Q66" s="29"/>
      <c r="R66" s="27"/>
      <c r="S66" s="29"/>
      <c r="T66" s="27"/>
      <c r="U66" s="29"/>
      <c r="V66" s="27"/>
      <c r="W66" s="29"/>
      <c r="X66" s="27"/>
      <c r="Y66" s="29"/>
      <c r="Z66" s="27"/>
      <c r="AA66" s="29"/>
      <c r="AB66" s="27"/>
      <c r="AC66" s="29"/>
      <c r="AD66" s="27"/>
      <c r="AE66" s="29"/>
      <c r="AF66" s="27"/>
      <c r="AG66" s="29"/>
      <c r="AH66" s="27"/>
      <c r="AI66" s="29"/>
      <c r="AJ66" s="27"/>
      <c r="AK66" s="29"/>
      <c r="AL66" s="27"/>
      <c r="AM66" s="29"/>
      <c r="AN66" s="437"/>
      <c r="AO66" s="31" t="str">
        <f t="shared" si="19"/>
        <v/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18"/>
      <c r="BB66" s="18"/>
      <c r="CA66" s="33" t="str">
        <f t="shared" si="20"/>
        <v/>
      </c>
      <c r="CB66" s="34" t="str">
        <f t="shared" si="21"/>
        <v/>
      </c>
      <c r="CG66" s="35">
        <f t="shared" si="22"/>
        <v>0</v>
      </c>
      <c r="CH66" s="35">
        <f t="shared" si="23"/>
        <v>0</v>
      </c>
      <c r="CI66" s="12"/>
      <c r="CJ66" s="12"/>
      <c r="CK66" s="12"/>
      <c r="CL66" s="12"/>
    </row>
    <row r="67" spans="1:90" ht="16.149999999999999" customHeight="1" x14ac:dyDescent="0.2">
      <c r="A67" s="676"/>
      <c r="B67" s="617" t="s">
        <v>44</v>
      </c>
      <c r="C67" s="37">
        <f t="shared" si="17"/>
        <v>0</v>
      </c>
      <c r="D67" s="38">
        <f t="shared" si="25"/>
        <v>0</v>
      </c>
      <c r="E67" s="39">
        <f t="shared" si="26"/>
        <v>0</v>
      </c>
      <c r="F67" s="151"/>
      <c r="G67" s="152"/>
      <c r="H67" s="151"/>
      <c r="I67" s="152"/>
      <c r="J67" s="40"/>
      <c r="K67" s="42"/>
      <c r="L67" s="40"/>
      <c r="M67" s="42"/>
      <c r="N67" s="40"/>
      <c r="O67" s="42"/>
      <c r="P67" s="40"/>
      <c r="Q67" s="42"/>
      <c r="R67" s="40"/>
      <c r="S67" s="42"/>
      <c r="T67" s="40"/>
      <c r="U67" s="42"/>
      <c r="V67" s="40"/>
      <c r="W67" s="42"/>
      <c r="X67" s="40"/>
      <c r="Y67" s="42"/>
      <c r="Z67" s="40"/>
      <c r="AA67" s="42"/>
      <c r="AB67" s="40"/>
      <c r="AC67" s="42"/>
      <c r="AD67" s="40"/>
      <c r="AE67" s="42"/>
      <c r="AF67" s="40"/>
      <c r="AG67" s="42"/>
      <c r="AH67" s="40"/>
      <c r="AI67" s="42"/>
      <c r="AJ67" s="40"/>
      <c r="AK67" s="42"/>
      <c r="AL67" s="40"/>
      <c r="AM67" s="42"/>
      <c r="AN67" s="153"/>
      <c r="AO67" s="31" t="str">
        <f t="shared" si="19"/>
        <v/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8"/>
      <c r="BB67" s="18"/>
      <c r="CA67" s="33" t="str">
        <f t="shared" si="20"/>
        <v/>
      </c>
      <c r="CB67" s="34" t="str">
        <f t="shared" si="21"/>
        <v/>
      </c>
      <c r="CG67" s="35">
        <f t="shared" si="22"/>
        <v>0</v>
      </c>
      <c r="CH67" s="35">
        <f t="shared" si="23"/>
        <v>0</v>
      </c>
      <c r="CI67" s="12"/>
      <c r="CJ67" s="12"/>
      <c r="CK67" s="12"/>
      <c r="CL67" s="12"/>
    </row>
    <row r="68" spans="1:90" ht="16.149999999999999" customHeight="1" x14ac:dyDescent="0.2">
      <c r="A68" s="676"/>
      <c r="B68" s="617" t="s">
        <v>31</v>
      </c>
      <c r="C68" s="37">
        <f t="shared" si="17"/>
        <v>0</v>
      </c>
      <c r="D68" s="38">
        <f t="shared" si="25"/>
        <v>0</v>
      </c>
      <c r="E68" s="39">
        <f t="shared" si="26"/>
        <v>0</v>
      </c>
      <c r="F68" s="151"/>
      <c r="G68" s="152"/>
      <c r="H68" s="151"/>
      <c r="I68" s="152"/>
      <c r="J68" s="40"/>
      <c r="K68" s="42"/>
      <c r="L68" s="40"/>
      <c r="M68" s="42"/>
      <c r="N68" s="40"/>
      <c r="O68" s="42"/>
      <c r="P68" s="40"/>
      <c r="Q68" s="42"/>
      <c r="R68" s="40"/>
      <c r="S68" s="42"/>
      <c r="T68" s="40"/>
      <c r="U68" s="42"/>
      <c r="V68" s="40"/>
      <c r="W68" s="42"/>
      <c r="X68" s="40"/>
      <c r="Y68" s="42"/>
      <c r="Z68" s="40"/>
      <c r="AA68" s="42"/>
      <c r="AB68" s="40"/>
      <c r="AC68" s="42"/>
      <c r="AD68" s="40"/>
      <c r="AE68" s="42"/>
      <c r="AF68" s="40"/>
      <c r="AG68" s="42"/>
      <c r="AH68" s="40"/>
      <c r="AI68" s="42"/>
      <c r="AJ68" s="40"/>
      <c r="AK68" s="42"/>
      <c r="AL68" s="40"/>
      <c r="AM68" s="42"/>
      <c r="AN68" s="153"/>
      <c r="AO68" s="31" t="str">
        <f t="shared" si="19"/>
        <v/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8"/>
      <c r="BB68" s="18"/>
      <c r="CA68" s="33" t="str">
        <f t="shared" si="20"/>
        <v/>
      </c>
      <c r="CB68" s="34" t="str">
        <f t="shared" si="21"/>
        <v/>
      </c>
      <c r="CG68" s="35">
        <f t="shared" si="22"/>
        <v>0</v>
      </c>
      <c r="CH68" s="35">
        <f t="shared" si="23"/>
        <v>0</v>
      </c>
      <c r="CI68" s="12"/>
      <c r="CJ68" s="12"/>
      <c r="CK68" s="12"/>
      <c r="CL68" s="12"/>
    </row>
    <row r="69" spans="1:90" ht="16.149999999999999" customHeight="1" x14ac:dyDescent="0.2">
      <c r="A69" s="676"/>
      <c r="B69" s="617" t="s">
        <v>62</v>
      </c>
      <c r="C69" s="37">
        <f t="shared" si="17"/>
        <v>0</v>
      </c>
      <c r="D69" s="38">
        <f t="shared" si="25"/>
        <v>0</v>
      </c>
      <c r="E69" s="39">
        <f t="shared" si="26"/>
        <v>0</v>
      </c>
      <c r="F69" s="151"/>
      <c r="G69" s="152"/>
      <c r="H69" s="151"/>
      <c r="I69" s="152"/>
      <c r="J69" s="40"/>
      <c r="K69" s="42"/>
      <c r="L69" s="40"/>
      <c r="M69" s="42"/>
      <c r="N69" s="40"/>
      <c r="O69" s="42"/>
      <c r="P69" s="40"/>
      <c r="Q69" s="42"/>
      <c r="R69" s="40"/>
      <c r="S69" s="42"/>
      <c r="T69" s="40"/>
      <c r="U69" s="42"/>
      <c r="V69" s="40"/>
      <c r="W69" s="42"/>
      <c r="X69" s="40"/>
      <c r="Y69" s="42"/>
      <c r="Z69" s="40"/>
      <c r="AA69" s="42"/>
      <c r="AB69" s="40"/>
      <c r="AC69" s="42"/>
      <c r="AD69" s="40"/>
      <c r="AE69" s="42"/>
      <c r="AF69" s="40"/>
      <c r="AG69" s="42"/>
      <c r="AH69" s="40"/>
      <c r="AI69" s="42"/>
      <c r="AJ69" s="40"/>
      <c r="AK69" s="42"/>
      <c r="AL69" s="40"/>
      <c r="AM69" s="42"/>
      <c r="AN69" s="153"/>
      <c r="AO69" s="31" t="str">
        <f t="shared" si="19"/>
        <v/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18"/>
      <c r="BB69" s="18"/>
      <c r="CA69" s="33" t="str">
        <f t="shared" si="20"/>
        <v/>
      </c>
      <c r="CB69" s="34" t="str">
        <f t="shared" si="21"/>
        <v/>
      </c>
      <c r="CG69" s="35">
        <f t="shared" si="22"/>
        <v>0</v>
      </c>
      <c r="CH69" s="35">
        <f t="shared" si="23"/>
        <v>0</v>
      </c>
      <c r="CI69" s="12"/>
      <c r="CJ69" s="12"/>
      <c r="CK69" s="12"/>
      <c r="CL69" s="12"/>
    </row>
    <row r="70" spans="1:90" ht="16.149999999999999" customHeight="1" x14ac:dyDescent="0.2">
      <c r="A70" s="676"/>
      <c r="B70" s="617" t="s">
        <v>34</v>
      </c>
      <c r="C70" s="37">
        <f t="shared" si="17"/>
        <v>0</v>
      </c>
      <c r="D70" s="38">
        <f t="shared" si="25"/>
        <v>0</v>
      </c>
      <c r="E70" s="39">
        <f t="shared" si="26"/>
        <v>0</v>
      </c>
      <c r="F70" s="151"/>
      <c r="G70" s="152"/>
      <c r="H70" s="151"/>
      <c r="I70" s="152"/>
      <c r="J70" s="40"/>
      <c r="K70" s="42"/>
      <c r="L70" s="40"/>
      <c r="M70" s="42"/>
      <c r="N70" s="40"/>
      <c r="O70" s="42"/>
      <c r="P70" s="40"/>
      <c r="Q70" s="42"/>
      <c r="R70" s="40"/>
      <c r="S70" s="42"/>
      <c r="T70" s="40"/>
      <c r="U70" s="42"/>
      <c r="V70" s="40"/>
      <c r="W70" s="42"/>
      <c r="X70" s="40"/>
      <c r="Y70" s="42"/>
      <c r="Z70" s="40"/>
      <c r="AA70" s="42"/>
      <c r="AB70" s="40"/>
      <c r="AC70" s="42"/>
      <c r="AD70" s="40"/>
      <c r="AE70" s="42"/>
      <c r="AF70" s="40"/>
      <c r="AG70" s="42"/>
      <c r="AH70" s="40"/>
      <c r="AI70" s="42"/>
      <c r="AJ70" s="40"/>
      <c r="AK70" s="42"/>
      <c r="AL70" s="40"/>
      <c r="AM70" s="42"/>
      <c r="AN70" s="153"/>
      <c r="AO70" s="31" t="str">
        <f t="shared" si="19"/>
        <v/>
      </c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18"/>
      <c r="BB70" s="18"/>
      <c r="CA70" s="33" t="str">
        <f t="shared" si="20"/>
        <v/>
      </c>
      <c r="CB70" s="34" t="str">
        <f t="shared" si="21"/>
        <v/>
      </c>
      <c r="CG70" s="35">
        <f t="shared" si="22"/>
        <v>0</v>
      </c>
      <c r="CH70" s="35">
        <f t="shared" si="23"/>
        <v>0</v>
      </c>
      <c r="CI70" s="12"/>
      <c r="CJ70" s="12"/>
      <c r="CK70" s="12"/>
      <c r="CL70" s="12"/>
    </row>
    <row r="71" spans="1:90" ht="16.149999999999999" customHeight="1" x14ac:dyDescent="0.2">
      <c r="A71" s="677"/>
      <c r="B71" s="618" t="s">
        <v>35</v>
      </c>
      <c r="C71" s="155">
        <f t="shared" si="17"/>
        <v>0</v>
      </c>
      <c r="D71" s="51">
        <f t="shared" si="25"/>
        <v>0</v>
      </c>
      <c r="E71" s="156">
        <f t="shared" si="26"/>
        <v>0</v>
      </c>
      <c r="F71" s="157"/>
      <c r="G71" s="158"/>
      <c r="H71" s="157"/>
      <c r="I71" s="158"/>
      <c r="J71" s="75"/>
      <c r="K71" s="77"/>
      <c r="L71" s="75"/>
      <c r="M71" s="77"/>
      <c r="N71" s="75"/>
      <c r="O71" s="77"/>
      <c r="P71" s="75"/>
      <c r="Q71" s="77"/>
      <c r="R71" s="75"/>
      <c r="S71" s="77"/>
      <c r="T71" s="75"/>
      <c r="U71" s="77"/>
      <c r="V71" s="75"/>
      <c r="W71" s="77"/>
      <c r="X71" s="75"/>
      <c r="Y71" s="77"/>
      <c r="Z71" s="75"/>
      <c r="AA71" s="77"/>
      <c r="AB71" s="75"/>
      <c r="AC71" s="77"/>
      <c r="AD71" s="75"/>
      <c r="AE71" s="77"/>
      <c r="AF71" s="75"/>
      <c r="AG71" s="77"/>
      <c r="AH71" s="75"/>
      <c r="AI71" s="77"/>
      <c r="AJ71" s="75"/>
      <c r="AK71" s="77"/>
      <c r="AL71" s="75"/>
      <c r="AM71" s="77"/>
      <c r="AN71" s="159"/>
      <c r="AO71" s="31" t="str">
        <f t="shared" si="19"/>
        <v/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8"/>
      <c r="BB71" s="18"/>
      <c r="CA71" s="33" t="str">
        <f t="shared" si="20"/>
        <v/>
      </c>
      <c r="CB71" s="34" t="str">
        <f t="shared" si="21"/>
        <v/>
      </c>
      <c r="CG71" s="35">
        <f t="shared" si="22"/>
        <v>0</v>
      </c>
      <c r="CH71" s="35">
        <f t="shared" si="23"/>
        <v>0</v>
      </c>
      <c r="CI71" s="12"/>
      <c r="CJ71" s="12"/>
      <c r="CK71" s="12"/>
      <c r="CL71" s="12"/>
    </row>
    <row r="72" spans="1:90" ht="31.15" customHeight="1" x14ac:dyDescent="0.2">
      <c r="A72" s="439" t="s">
        <v>68</v>
      </c>
      <c r="B72" s="440"/>
      <c r="C72" s="440"/>
      <c r="D72" s="168"/>
      <c r="E72" s="168"/>
      <c r="F72" s="168"/>
      <c r="G72" s="169"/>
      <c r="H72" s="169"/>
      <c r="I72" s="169"/>
      <c r="J72" s="169"/>
      <c r="K72" s="170"/>
      <c r="L72" s="170"/>
      <c r="M72" s="117"/>
      <c r="N72" s="137"/>
      <c r="O72" s="117"/>
      <c r="P72" s="117"/>
      <c r="Q72" s="117"/>
      <c r="R72" s="117"/>
      <c r="S72" s="117"/>
      <c r="T72" s="117"/>
      <c r="U72" s="117"/>
      <c r="V72" s="13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  <c r="AP72" s="1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CG72" s="12"/>
      <c r="CH72" s="12"/>
      <c r="CI72" s="12"/>
      <c r="CJ72" s="12"/>
      <c r="CK72" s="12"/>
      <c r="CL72" s="12"/>
    </row>
    <row r="73" spans="1:90" ht="31.15" customHeight="1" x14ac:dyDescent="0.2">
      <c r="A73" s="728" t="s">
        <v>69</v>
      </c>
      <c r="B73" s="728"/>
      <c r="C73" s="726" t="s">
        <v>70</v>
      </c>
      <c r="D73" s="726"/>
      <c r="E73" s="726" t="s">
        <v>71</v>
      </c>
      <c r="F73" s="727"/>
      <c r="G73" s="722" t="s">
        <v>72</v>
      </c>
      <c r="H73" s="726"/>
      <c r="I73" s="722" t="s">
        <v>73</v>
      </c>
      <c r="J73" s="726"/>
      <c r="K73" s="171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341"/>
      <c r="Y73" s="342"/>
      <c r="Z73" s="342"/>
      <c r="AA73" s="342"/>
      <c r="AB73" s="342"/>
      <c r="AC73" s="342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  <c r="AP73" s="1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CG73" s="12"/>
      <c r="CH73" s="12"/>
      <c r="CI73" s="12"/>
      <c r="CJ73" s="12"/>
      <c r="CK73" s="12"/>
      <c r="CL73" s="12"/>
    </row>
    <row r="74" spans="1:90" ht="31.15" customHeight="1" x14ac:dyDescent="0.2">
      <c r="A74" s="677"/>
      <c r="B74" s="677"/>
      <c r="C74" s="343" t="s">
        <v>74</v>
      </c>
      <c r="D74" s="441" t="s">
        <v>75</v>
      </c>
      <c r="E74" s="343" t="s">
        <v>74</v>
      </c>
      <c r="F74" s="442" t="s">
        <v>75</v>
      </c>
      <c r="G74" s="443" t="s">
        <v>74</v>
      </c>
      <c r="H74" s="441" t="s">
        <v>75</v>
      </c>
      <c r="I74" s="443" t="s">
        <v>74</v>
      </c>
      <c r="J74" s="441" t="s">
        <v>75</v>
      </c>
      <c r="K74" s="178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341"/>
      <c r="Y74" s="342"/>
      <c r="Z74" s="342"/>
      <c r="AA74" s="342"/>
      <c r="AB74" s="342"/>
      <c r="AC74" s="342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  <c r="AP74" s="1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CG74" s="12"/>
      <c r="CH74" s="12"/>
      <c r="CI74" s="12"/>
      <c r="CJ74" s="12"/>
      <c r="CK74" s="12"/>
      <c r="CL74" s="12"/>
    </row>
    <row r="75" spans="1:90" ht="16.149999999999999" customHeight="1" x14ac:dyDescent="0.2">
      <c r="A75" s="729" t="s">
        <v>76</v>
      </c>
      <c r="B75" s="729"/>
      <c r="C75" s="179"/>
      <c r="D75" s="180"/>
      <c r="E75" s="179"/>
      <c r="F75" s="181"/>
      <c r="G75" s="444"/>
      <c r="H75" s="180"/>
      <c r="I75" s="444"/>
      <c r="J75" s="180"/>
      <c r="K75" s="178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341"/>
      <c r="Y75" s="342"/>
      <c r="Z75" s="342"/>
      <c r="AA75" s="342"/>
      <c r="AB75" s="342"/>
      <c r="AC75" s="342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  <c r="AP75" s="1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CG75" s="12"/>
      <c r="CH75" s="12"/>
      <c r="CI75" s="12"/>
      <c r="CJ75" s="12"/>
      <c r="CK75" s="12"/>
      <c r="CL75" s="12"/>
    </row>
    <row r="76" spans="1:90" ht="16.149999999999999" customHeight="1" x14ac:dyDescent="0.2">
      <c r="A76" s="679" t="s">
        <v>77</v>
      </c>
      <c r="B76" s="679"/>
      <c r="C76" s="183"/>
      <c r="D76" s="184"/>
      <c r="E76" s="183"/>
      <c r="F76" s="185"/>
      <c r="G76" s="186"/>
      <c r="H76" s="184"/>
      <c r="I76" s="186"/>
      <c r="J76" s="184"/>
      <c r="K76" s="178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341"/>
      <c r="Y76" s="342"/>
      <c r="Z76" s="342"/>
      <c r="AA76" s="342"/>
      <c r="AB76" s="342"/>
      <c r="AC76" s="342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  <c r="AP76" s="1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CG76" s="12"/>
      <c r="CH76" s="12"/>
      <c r="CI76" s="12"/>
      <c r="CJ76" s="12"/>
      <c r="CK76" s="12"/>
      <c r="CL76" s="12"/>
    </row>
    <row r="77" spans="1:90" ht="16.149999999999999" customHeight="1" x14ac:dyDescent="0.2">
      <c r="A77" s="679" t="s">
        <v>78</v>
      </c>
      <c r="B77" s="679"/>
      <c r="C77" s="183"/>
      <c r="D77" s="184"/>
      <c r="E77" s="183"/>
      <c r="F77" s="185"/>
      <c r="G77" s="186"/>
      <c r="H77" s="184"/>
      <c r="I77" s="186"/>
      <c r="J77" s="184"/>
      <c r="K77" s="17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341"/>
      <c r="Y77" s="342"/>
      <c r="Z77" s="342"/>
      <c r="AA77" s="342"/>
      <c r="AB77" s="342"/>
      <c r="AC77" s="342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  <c r="AP77" s="1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CG77" s="12"/>
      <c r="CH77" s="12"/>
      <c r="CI77" s="12"/>
      <c r="CJ77" s="12"/>
      <c r="CK77" s="12"/>
      <c r="CL77" s="12"/>
    </row>
    <row r="78" spans="1:90" ht="16.149999999999999" customHeight="1" x14ac:dyDescent="0.2">
      <c r="A78" s="680" t="s">
        <v>79</v>
      </c>
      <c r="B78" s="680"/>
      <c r="C78" s="75"/>
      <c r="D78" s="163"/>
      <c r="E78" s="75"/>
      <c r="F78" s="187"/>
      <c r="G78" s="188"/>
      <c r="H78" s="163"/>
      <c r="I78" s="188"/>
      <c r="J78" s="163"/>
      <c r="K78" s="178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341"/>
      <c r="Y78" s="342"/>
      <c r="Z78" s="342"/>
      <c r="AA78" s="342"/>
      <c r="AB78" s="342"/>
      <c r="AC78" s="342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  <c r="AP78" s="1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CG78" s="12"/>
      <c r="CH78" s="12"/>
      <c r="CI78" s="12"/>
      <c r="CJ78" s="12"/>
      <c r="CK78" s="12"/>
      <c r="CL78" s="12"/>
    </row>
    <row r="79" spans="1:90" ht="31.15" customHeight="1" x14ac:dyDescent="0.2">
      <c r="A79" s="189" t="s">
        <v>80</v>
      </c>
      <c r="B79" s="170"/>
      <c r="C79" s="170"/>
      <c r="D79" s="170"/>
      <c r="E79" s="170"/>
      <c r="F79" s="170"/>
      <c r="G79" s="170"/>
      <c r="H79" s="170"/>
      <c r="I79" s="190"/>
      <c r="J79" s="170"/>
      <c r="K79" s="170"/>
      <c r="L79" s="170"/>
      <c r="M79" s="117"/>
      <c r="N79" s="117"/>
      <c r="O79" s="117"/>
      <c r="P79" s="117"/>
      <c r="Q79" s="117"/>
      <c r="R79" s="117"/>
      <c r="S79" s="117"/>
      <c r="T79" s="117"/>
      <c r="U79" s="117"/>
      <c r="V79" s="137"/>
      <c r="W79" s="117"/>
      <c r="X79" s="338"/>
      <c r="Y79" s="338"/>
      <c r="Z79" s="338"/>
      <c r="AA79" s="338"/>
      <c r="AB79" s="338"/>
      <c r="AC79" s="338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  <c r="AP79" s="1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CG79" s="12"/>
      <c r="CH79" s="12"/>
      <c r="CI79" s="12"/>
      <c r="CJ79" s="12"/>
      <c r="CK79" s="12"/>
      <c r="CL79" s="12"/>
    </row>
    <row r="80" spans="1:90" ht="31.15" customHeight="1" x14ac:dyDescent="0.2">
      <c r="A80" s="192" t="s">
        <v>81</v>
      </c>
      <c r="B80" s="193"/>
      <c r="C80" s="193"/>
      <c r="D80" s="193"/>
      <c r="E80" s="194"/>
      <c r="F80" s="194"/>
      <c r="G80" s="194"/>
      <c r="H80" s="194"/>
      <c r="I80" s="194"/>
      <c r="J80" s="194"/>
      <c r="K80" s="195"/>
      <c r="L80" s="194"/>
      <c r="M80" s="136"/>
      <c r="N80" s="136"/>
      <c r="O80" s="117"/>
      <c r="P80" s="117"/>
      <c r="Q80" s="117"/>
      <c r="R80" s="117"/>
      <c r="S80" s="117"/>
      <c r="T80" s="117"/>
      <c r="U80" s="117"/>
      <c r="V80" s="341"/>
      <c r="W80" s="588"/>
      <c r="X80" s="338"/>
      <c r="Y80" s="338"/>
      <c r="Z80" s="338"/>
      <c r="AA80" s="338"/>
      <c r="AB80" s="338"/>
      <c r="AC80" s="338"/>
      <c r="AD80" s="117"/>
      <c r="AE80" s="117"/>
      <c r="AF80" s="117"/>
      <c r="AG80" s="117"/>
      <c r="AH80" s="338"/>
      <c r="AI80" s="338"/>
      <c r="AJ80" s="338"/>
      <c r="AK80" s="338"/>
      <c r="AL80" s="117"/>
      <c r="AM80" s="117"/>
      <c r="AN80" s="117"/>
      <c r="AO80" s="117"/>
      <c r="AP80" s="117"/>
      <c r="CG80" s="12"/>
      <c r="CH80" s="12"/>
      <c r="CI80" s="12"/>
      <c r="CJ80" s="12"/>
      <c r="CK80" s="12"/>
      <c r="CL80" s="12"/>
    </row>
    <row r="81" spans="1:90" ht="24.6" customHeight="1" x14ac:dyDescent="0.2">
      <c r="A81" s="728" t="s">
        <v>82</v>
      </c>
      <c r="B81" s="728" t="s">
        <v>83</v>
      </c>
      <c r="C81" s="730" t="s">
        <v>84</v>
      </c>
      <c r="D81" s="720" t="s">
        <v>85</v>
      </c>
      <c r="E81" s="589"/>
      <c r="F81" s="590"/>
      <c r="G81" s="591"/>
      <c r="H81" s="591"/>
      <c r="I81" s="117"/>
      <c r="J81" s="117"/>
      <c r="K81" s="117"/>
      <c r="L81" s="117"/>
      <c r="M81" s="117"/>
      <c r="N81" s="117"/>
      <c r="O81" s="117"/>
      <c r="P81" s="117"/>
      <c r="Q81" s="137"/>
      <c r="R81" s="117"/>
      <c r="S81" s="117"/>
      <c r="T81" s="117"/>
      <c r="U81" s="200"/>
      <c r="V81" s="339"/>
      <c r="W81" s="339"/>
      <c r="X81" s="202"/>
      <c r="Y81" s="202"/>
      <c r="Z81" s="203"/>
      <c r="AA81" s="203"/>
      <c r="AB81" s="203"/>
      <c r="AC81" s="117"/>
      <c r="AD81" s="117"/>
      <c r="AE81" s="117"/>
      <c r="AF81" s="117"/>
      <c r="AG81" s="200"/>
      <c r="AH81" s="339"/>
      <c r="AI81" s="339"/>
      <c r="AJ81" s="339"/>
      <c r="AK81" s="340"/>
      <c r="CG81" s="12"/>
      <c r="CH81" s="12"/>
      <c r="CI81" s="12"/>
      <c r="CJ81" s="12"/>
      <c r="CK81" s="12"/>
      <c r="CL81" s="12"/>
    </row>
    <row r="82" spans="1:90" ht="24.6" customHeight="1" x14ac:dyDescent="0.2">
      <c r="A82" s="677"/>
      <c r="B82" s="677"/>
      <c r="C82" s="682"/>
      <c r="D82" s="667"/>
      <c r="E82" s="5"/>
      <c r="F82" s="117"/>
      <c r="G82" s="117"/>
      <c r="H82" s="205"/>
      <c r="I82" s="170"/>
      <c r="J82" s="170"/>
      <c r="K82" s="117"/>
      <c r="L82" s="117"/>
      <c r="M82" s="117"/>
      <c r="N82" s="117"/>
      <c r="O82" s="117"/>
      <c r="P82" s="117"/>
      <c r="Q82" s="117"/>
      <c r="R82" s="117"/>
      <c r="S82" s="137"/>
      <c r="T82" s="117"/>
      <c r="U82" s="117"/>
      <c r="V82" s="338"/>
      <c r="W82" s="339"/>
      <c r="X82" s="339"/>
      <c r="Y82" s="339"/>
      <c r="Z82" s="339"/>
      <c r="AA82" s="339"/>
      <c r="AB82" s="338"/>
      <c r="AC82" s="117"/>
      <c r="AD82" s="117"/>
      <c r="AE82" s="117"/>
      <c r="AF82" s="117"/>
      <c r="AG82" s="117"/>
      <c r="AH82" s="338"/>
      <c r="AI82" s="339"/>
      <c r="AJ82" s="339"/>
      <c r="AK82" s="340"/>
      <c r="CG82" s="12"/>
      <c r="CH82" s="12"/>
      <c r="CI82" s="12"/>
      <c r="CJ82" s="12"/>
      <c r="CK82" s="12"/>
      <c r="CL82" s="12"/>
    </row>
    <row r="83" spans="1:90" ht="16.149999999999999" customHeight="1" x14ac:dyDescent="0.2">
      <c r="A83" s="206" t="s">
        <v>86</v>
      </c>
      <c r="B83" s="445">
        <v>38</v>
      </c>
      <c r="C83" s="207">
        <v>15</v>
      </c>
      <c r="D83" s="356">
        <v>15</v>
      </c>
      <c r="E83" s="5"/>
      <c r="F83" s="117"/>
      <c r="G83" s="117"/>
      <c r="H83" s="205"/>
      <c r="I83" s="170"/>
      <c r="J83" s="170"/>
      <c r="K83" s="117"/>
      <c r="L83" s="117"/>
      <c r="M83" s="117"/>
      <c r="N83" s="117"/>
      <c r="O83" s="117"/>
      <c r="P83" s="117"/>
      <c r="Q83" s="117"/>
      <c r="R83" s="117"/>
      <c r="S83" s="137"/>
      <c r="T83" s="117"/>
      <c r="U83" s="117"/>
      <c r="V83" s="338"/>
      <c r="W83" s="339"/>
      <c r="X83" s="339"/>
      <c r="Y83" s="339"/>
      <c r="Z83" s="339"/>
      <c r="AA83" s="339"/>
      <c r="AB83" s="338"/>
      <c r="AC83" s="117"/>
      <c r="AD83" s="117"/>
      <c r="AE83" s="117"/>
      <c r="AF83" s="117"/>
      <c r="AG83" s="117"/>
      <c r="AH83" s="338"/>
      <c r="AI83" s="339"/>
      <c r="AJ83" s="339"/>
      <c r="AK83" s="340"/>
      <c r="CG83" s="12"/>
      <c r="CH83" s="12"/>
      <c r="CI83" s="12"/>
      <c r="CJ83" s="12"/>
      <c r="CK83" s="12"/>
      <c r="CL83" s="12"/>
    </row>
    <row r="84" spans="1:90" ht="27.75" customHeight="1" x14ac:dyDescent="0.2">
      <c r="A84" s="209" t="s">
        <v>87</v>
      </c>
      <c r="B84" s="210"/>
      <c r="C84" s="211"/>
      <c r="D84" s="212"/>
      <c r="E84" s="5"/>
      <c r="F84" s="117"/>
      <c r="G84" s="117"/>
      <c r="H84" s="205"/>
      <c r="I84" s="170"/>
      <c r="J84" s="170"/>
      <c r="K84" s="117"/>
      <c r="L84" s="117"/>
      <c r="M84" s="117"/>
      <c r="N84" s="117"/>
      <c r="O84" s="117"/>
      <c r="P84" s="117"/>
      <c r="Q84" s="117"/>
      <c r="R84" s="117"/>
      <c r="S84" s="137"/>
      <c r="T84" s="117"/>
      <c r="U84" s="117"/>
      <c r="V84" s="338"/>
      <c r="W84" s="339"/>
      <c r="X84" s="339"/>
      <c r="Y84" s="339"/>
      <c r="Z84" s="339"/>
      <c r="AA84" s="339"/>
      <c r="AB84" s="338"/>
      <c r="AC84" s="117"/>
      <c r="AD84" s="117"/>
      <c r="AE84" s="117"/>
      <c r="AF84" s="117"/>
      <c r="AG84" s="117"/>
      <c r="AH84" s="338"/>
      <c r="AI84" s="339"/>
      <c r="AJ84" s="339"/>
      <c r="AK84" s="340"/>
      <c r="CG84" s="12"/>
      <c r="CH84" s="12"/>
      <c r="CI84" s="12"/>
      <c r="CJ84" s="12"/>
      <c r="CK84" s="12"/>
      <c r="CL84" s="12"/>
    </row>
    <row r="85" spans="1:90" ht="27.75" customHeight="1" x14ac:dyDescent="0.2">
      <c r="A85" s="209" t="s">
        <v>88</v>
      </c>
      <c r="B85" s="210"/>
      <c r="C85" s="211"/>
      <c r="D85" s="212"/>
      <c r="E85" s="5"/>
      <c r="F85" s="117"/>
      <c r="G85" s="117"/>
      <c r="H85" s="205"/>
      <c r="I85" s="170"/>
      <c r="J85" s="170"/>
      <c r="K85" s="117"/>
      <c r="L85" s="117"/>
      <c r="M85" s="117"/>
      <c r="N85" s="117"/>
      <c r="O85" s="117"/>
      <c r="P85" s="117"/>
      <c r="Q85" s="117"/>
      <c r="R85" s="117"/>
      <c r="S85" s="137"/>
      <c r="T85" s="117"/>
      <c r="U85" s="117"/>
      <c r="V85" s="338"/>
      <c r="W85" s="339"/>
      <c r="X85" s="339"/>
      <c r="Y85" s="339"/>
      <c r="Z85" s="339"/>
      <c r="AA85" s="339"/>
      <c r="AB85" s="338"/>
      <c r="AC85" s="117"/>
      <c r="AD85" s="117"/>
      <c r="AE85" s="117"/>
      <c r="AF85" s="117"/>
      <c r="AG85" s="117"/>
      <c r="AH85" s="338"/>
      <c r="AI85" s="339"/>
      <c r="AJ85" s="339"/>
      <c r="AK85" s="340"/>
      <c r="CG85" s="12"/>
      <c r="CH85" s="12"/>
      <c r="CI85" s="12"/>
      <c r="CJ85" s="12"/>
      <c r="CK85" s="12"/>
      <c r="CL85" s="12"/>
    </row>
    <row r="86" spans="1:90" ht="18" customHeight="1" x14ac:dyDescent="0.2">
      <c r="A86" s="213" t="s">
        <v>89</v>
      </c>
      <c r="B86" s="210"/>
      <c r="C86" s="211"/>
      <c r="D86" s="212"/>
      <c r="E86" s="5"/>
      <c r="F86" s="117"/>
      <c r="G86" s="117"/>
      <c r="H86" s="205"/>
      <c r="I86" s="170"/>
      <c r="J86" s="170"/>
      <c r="K86" s="117"/>
      <c r="L86" s="117"/>
      <c r="M86" s="117"/>
      <c r="N86" s="117"/>
      <c r="O86" s="117"/>
      <c r="P86" s="117"/>
      <c r="Q86" s="117"/>
      <c r="R86" s="117"/>
      <c r="S86" s="137"/>
      <c r="T86" s="117"/>
      <c r="U86" s="117"/>
      <c r="V86" s="338"/>
      <c r="W86" s="339"/>
      <c r="X86" s="339"/>
      <c r="Y86" s="339"/>
      <c r="Z86" s="339"/>
      <c r="AA86" s="339"/>
      <c r="AB86" s="338"/>
      <c r="AC86" s="117"/>
      <c r="AD86" s="117"/>
      <c r="AE86" s="117"/>
      <c r="AF86" s="117"/>
      <c r="AG86" s="117"/>
      <c r="AH86" s="338"/>
      <c r="AI86" s="339"/>
      <c r="AJ86" s="339"/>
      <c r="AK86" s="340"/>
      <c r="CG86" s="12"/>
      <c r="CH86" s="12"/>
      <c r="CI86" s="12"/>
      <c r="CJ86" s="12"/>
      <c r="CK86" s="12"/>
      <c r="CL86" s="12"/>
    </row>
    <row r="87" spans="1:90" ht="27.75" customHeight="1" x14ac:dyDescent="0.2">
      <c r="A87" s="214" t="s">
        <v>90</v>
      </c>
      <c r="B87" s="210"/>
      <c r="C87" s="211"/>
      <c r="D87" s="212"/>
      <c r="E87" s="5"/>
      <c r="F87" s="117"/>
      <c r="G87" s="117"/>
      <c r="H87" s="205"/>
      <c r="I87" s="170"/>
      <c r="J87" s="170"/>
      <c r="K87" s="117"/>
      <c r="L87" s="117"/>
      <c r="M87" s="117"/>
      <c r="N87" s="117"/>
      <c r="O87" s="117"/>
      <c r="P87" s="117"/>
      <c r="Q87" s="117"/>
      <c r="R87" s="117"/>
      <c r="S87" s="137"/>
      <c r="T87" s="117"/>
      <c r="U87" s="117"/>
      <c r="V87" s="338"/>
      <c r="W87" s="339"/>
      <c r="X87" s="339"/>
      <c r="Y87" s="339"/>
      <c r="Z87" s="339"/>
      <c r="AA87" s="339"/>
      <c r="AB87" s="338"/>
      <c r="AC87" s="117"/>
      <c r="AD87" s="117"/>
      <c r="AE87" s="117"/>
      <c r="AF87" s="117"/>
      <c r="AG87" s="117"/>
      <c r="AH87" s="338"/>
      <c r="AI87" s="339"/>
      <c r="AJ87" s="339"/>
      <c r="AK87" s="340"/>
      <c r="CG87" s="12"/>
      <c r="CH87" s="12"/>
      <c r="CI87" s="12"/>
      <c r="CJ87" s="12"/>
      <c r="CK87" s="12"/>
      <c r="CL87" s="12"/>
    </row>
    <row r="88" spans="1:90" ht="27.75" customHeight="1" x14ac:dyDescent="0.2">
      <c r="A88" s="214" t="s">
        <v>91</v>
      </c>
      <c r="B88" s="215"/>
      <c r="C88" s="211"/>
      <c r="D88" s="212"/>
      <c r="E88" s="5"/>
      <c r="F88" s="117"/>
      <c r="G88" s="117"/>
      <c r="H88" s="205"/>
      <c r="I88" s="170"/>
      <c r="J88" s="170"/>
      <c r="K88" s="117"/>
      <c r="L88" s="117"/>
      <c r="M88" s="117"/>
      <c r="N88" s="117"/>
      <c r="O88" s="117"/>
      <c r="P88" s="117"/>
      <c r="Q88" s="117"/>
      <c r="R88" s="117"/>
      <c r="S88" s="137"/>
      <c r="T88" s="117"/>
      <c r="U88" s="117"/>
      <c r="V88" s="338"/>
      <c r="W88" s="339"/>
      <c r="X88" s="339"/>
      <c r="Y88" s="339"/>
      <c r="Z88" s="339"/>
      <c r="AA88" s="339"/>
      <c r="AB88" s="338"/>
      <c r="AC88" s="117"/>
      <c r="AD88" s="117"/>
      <c r="AE88" s="117"/>
      <c r="AF88" s="117"/>
      <c r="AG88" s="117"/>
      <c r="AH88" s="338"/>
      <c r="AI88" s="339"/>
      <c r="AJ88" s="592"/>
      <c r="AK88" s="593"/>
      <c r="CG88" s="12"/>
      <c r="CH88" s="12"/>
      <c r="CI88" s="12"/>
      <c r="CJ88" s="12"/>
      <c r="CK88" s="12"/>
      <c r="CL88" s="12"/>
    </row>
    <row r="89" spans="1:90" ht="27.75" customHeight="1" x14ac:dyDescent="0.2">
      <c r="A89" s="218" t="s">
        <v>92</v>
      </c>
      <c r="B89" s="219"/>
      <c r="C89" s="220"/>
      <c r="D89" s="221"/>
      <c r="E89" s="5"/>
      <c r="F89" s="117"/>
      <c r="G89" s="117"/>
      <c r="H89" s="205"/>
      <c r="I89" s="170"/>
      <c r="J89" s="170"/>
      <c r="K89" s="117"/>
      <c r="L89" s="117"/>
      <c r="M89" s="117"/>
      <c r="N89" s="117"/>
      <c r="O89" s="117"/>
      <c r="P89" s="117"/>
      <c r="Q89" s="117"/>
      <c r="R89" s="117"/>
      <c r="S89" s="137"/>
      <c r="T89" s="117"/>
      <c r="U89" s="117"/>
      <c r="V89" s="338"/>
      <c r="W89" s="339"/>
      <c r="X89" s="339"/>
      <c r="Y89" s="339"/>
      <c r="Z89" s="339"/>
      <c r="AA89" s="339"/>
      <c r="AB89" s="338"/>
      <c r="AC89" s="117"/>
      <c r="AD89" s="117"/>
      <c r="AE89" s="117"/>
      <c r="AF89" s="117"/>
      <c r="AG89" s="117"/>
      <c r="AH89" s="338"/>
      <c r="AI89" s="594"/>
      <c r="AJ89" s="339"/>
      <c r="AK89" s="340"/>
      <c r="AL89" s="340"/>
      <c r="AM89" s="340"/>
      <c r="AN89" s="340"/>
      <c r="AO89" s="340"/>
      <c r="AP89" s="340"/>
      <c r="AQ89" s="340"/>
      <c r="CG89" s="12"/>
      <c r="CH89" s="12"/>
      <c r="CI89" s="12"/>
      <c r="CJ89" s="12"/>
      <c r="CK89" s="12"/>
      <c r="CL89" s="12"/>
    </row>
    <row r="90" spans="1:90" ht="31.15" customHeight="1" x14ac:dyDescent="0.2">
      <c r="A90" s="223" t="s">
        <v>93</v>
      </c>
      <c r="B90" s="170"/>
      <c r="C90" s="170"/>
      <c r="D90" s="170"/>
      <c r="E90" s="8"/>
      <c r="F90" s="170"/>
      <c r="G90" s="170"/>
      <c r="H90" s="117"/>
      <c r="I90" s="117"/>
      <c r="J90" s="117"/>
      <c r="K90" s="20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341"/>
      <c r="W90" s="338"/>
      <c r="X90" s="338"/>
      <c r="Y90" s="338"/>
      <c r="Z90" s="338"/>
      <c r="AA90" s="338"/>
      <c r="AB90" s="338"/>
      <c r="AC90" s="117"/>
      <c r="AD90" s="117"/>
      <c r="AE90" s="117"/>
      <c r="AF90" s="117"/>
      <c r="AG90" s="117"/>
      <c r="AH90" s="117"/>
      <c r="AI90" s="117"/>
      <c r="AJ90" s="338"/>
      <c r="AK90" s="338"/>
      <c r="AL90" s="338"/>
      <c r="AM90" s="338"/>
      <c r="AN90" s="338"/>
      <c r="AO90" s="338"/>
      <c r="AP90" s="338"/>
      <c r="AQ90" s="340"/>
      <c r="CG90" s="12"/>
      <c r="CH90" s="12"/>
      <c r="CI90" s="12"/>
      <c r="CJ90" s="12"/>
      <c r="CK90" s="12"/>
      <c r="CL90" s="12"/>
    </row>
    <row r="91" spans="1:90" ht="16.149999999999999" customHeight="1" x14ac:dyDescent="0.2">
      <c r="A91" s="728" t="s">
        <v>94</v>
      </c>
      <c r="B91" s="728" t="s">
        <v>95</v>
      </c>
      <c r="C91" s="721" t="s">
        <v>96</v>
      </c>
      <c r="D91" s="722"/>
      <c r="E91" s="5"/>
      <c r="F91" s="117"/>
      <c r="G91" s="117"/>
      <c r="H91" s="117"/>
      <c r="I91" s="117"/>
      <c r="J91" s="205"/>
      <c r="K91" s="224"/>
      <c r="L91" s="170"/>
      <c r="M91" s="117"/>
      <c r="N91" s="117"/>
      <c r="O91" s="117"/>
      <c r="P91" s="117"/>
      <c r="Q91" s="117"/>
      <c r="R91" s="117"/>
      <c r="S91" s="117"/>
      <c r="T91" s="117"/>
      <c r="U91" s="137"/>
      <c r="V91" s="338"/>
      <c r="W91" s="338"/>
      <c r="X91" s="338"/>
      <c r="Y91" s="342"/>
      <c r="Z91" s="342"/>
      <c r="AA91" s="342"/>
      <c r="AB91" s="342"/>
      <c r="AC91" s="595"/>
      <c r="AD91" s="338"/>
      <c r="AE91" s="117"/>
      <c r="AF91" s="117"/>
      <c r="AG91" s="117"/>
      <c r="AH91" s="117"/>
      <c r="AI91" s="117"/>
      <c r="AJ91" s="338"/>
      <c r="AK91" s="342"/>
      <c r="AL91" s="342"/>
      <c r="AM91" s="342"/>
      <c r="AN91" s="342"/>
      <c r="AO91" s="342"/>
      <c r="AP91" s="342"/>
      <c r="AQ91" s="340"/>
      <c r="CG91" s="12"/>
      <c r="CH91" s="12"/>
      <c r="CI91" s="12"/>
      <c r="CJ91" s="12"/>
      <c r="CK91" s="12"/>
      <c r="CL91" s="12"/>
    </row>
    <row r="92" spans="1:90" ht="27.75" customHeight="1" x14ac:dyDescent="0.2">
      <c r="A92" s="677"/>
      <c r="B92" s="677"/>
      <c r="C92" s="343" t="s">
        <v>97</v>
      </c>
      <c r="D92" s="626" t="s">
        <v>98</v>
      </c>
      <c r="E92" s="5"/>
      <c r="F92" s="117"/>
      <c r="G92" s="117"/>
      <c r="H92" s="117"/>
      <c r="I92" s="117"/>
      <c r="J92" s="205"/>
      <c r="K92" s="224"/>
      <c r="L92" s="170"/>
      <c r="M92" s="117"/>
      <c r="N92" s="117"/>
      <c r="O92" s="117"/>
      <c r="P92" s="117"/>
      <c r="Q92" s="117"/>
      <c r="R92" s="117"/>
      <c r="S92" s="117"/>
      <c r="T92" s="117"/>
      <c r="U92" s="137"/>
      <c r="V92" s="338"/>
      <c r="W92" s="338"/>
      <c r="X92" s="338"/>
      <c r="Y92" s="342"/>
      <c r="Z92" s="342"/>
      <c r="AA92" s="342"/>
      <c r="AB92" s="342"/>
      <c r="AC92" s="595"/>
      <c r="AD92" s="338"/>
      <c r="AE92" s="117"/>
      <c r="AF92" s="117"/>
      <c r="AG92" s="117"/>
      <c r="AH92" s="117"/>
      <c r="AI92" s="117"/>
      <c r="AJ92" s="338"/>
      <c r="AK92" s="342"/>
      <c r="AL92" s="342"/>
      <c r="AM92" s="342"/>
      <c r="AN92" s="342"/>
      <c r="AO92" s="342"/>
      <c r="AP92" s="342"/>
      <c r="AQ92" s="340"/>
      <c r="CG92" s="12"/>
      <c r="CH92" s="12"/>
      <c r="CI92" s="12"/>
      <c r="CJ92" s="12"/>
      <c r="CK92" s="12"/>
      <c r="CL92" s="12"/>
    </row>
    <row r="93" spans="1:90" ht="16.149999999999999" customHeight="1" x14ac:dyDescent="0.2">
      <c r="A93" s="344" t="s">
        <v>99</v>
      </c>
      <c r="B93" s="345">
        <v>4</v>
      </c>
      <c r="C93" s="27"/>
      <c r="D93" s="346"/>
      <c r="E93" s="5"/>
      <c r="F93" s="117"/>
      <c r="G93" s="117"/>
      <c r="H93" s="117"/>
      <c r="I93" s="117"/>
      <c r="J93" s="205"/>
      <c r="K93" s="227"/>
      <c r="L93" s="170"/>
      <c r="M93" s="117"/>
      <c r="N93" s="117"/>
      <c r="O93" s="117"/>
      <c r="P93" s="117"/>
      <c r="Q93" s="117"/>
      <c r="R93" s="117"/>
      <c r="S93" s="117"/>
      <c r="T93" s="117"/>
      <c r="U93" s="137"/>
      <c r="V93" s="338"/>
      <c r="W93" s="338"/>
      <c r="X93" s="338"/>
      <c r="Y93" s="342"/>
      <c r="Z93" s="342"/>
      <c r="AA93" s="342"/>
      <c r="AB93" s="342"/>
      <c r="AC93" s="595"/>
      <c r="AD93" s="338"/>
      <c r="AE93" s="117"/>
      <c r="AF93" s="117"/>
      <c r="AG93" s="117"/>
      <c r="AH93" s="117"/>
      <c r="AI93" s="117"/>
      <c r="AJ93" s="338"/>
      <c r="AK93" s="342"/>
      <c r="AL93" s="342"/>
      <c r="AM93" s="342"/>
      <c r="AN93" s="342"/>
      <c r="AO93" s="342"/>
      <c r="AP93" s="342"/>
      <c r="AQ93" s="340"/>
      <c r="CG93" s="12"/>
      <c r="CH93" s="12"/>
      <c r="CI93" s="12"/>
      <c r="CJ93" s="12"/>
      <c r="CK93" s="12"/>
      <c r="CL93" s="12"/>
    </row>
    <row r="94" spans="1:90" ht="16.149999999999999" customHeight="1" x14ac:dyDescent="0.2">
      <c r="A94" s="617" t="s">
        <v>100</v>
      </c>
      <c r="B94" s="106"/>
      <c r="C94" s="40"/>
      <c r="D94" s="41"/>
      <c r="E94" s="5"/>
      <c r="F94" s="117"/>
      <c r="G94" s="117"/>
      <c r="H94" s="117"/>
      <c r="I94" s="117"/>
      <c r="J94" s="205"/>
      <c r="K94" s="227"/>
      <c r="L94" s="170"/>
      <c r="M94" s="117"/>
      <c r="N94" s="117"/>
      <c r="O94" s="117"/>
      <c r="P94" s="117"/>
      <c r="Q94" s="117"/>
      <c r="R94" s="117"/>
      <c r="S94" s="117"/>
      <c r="T94" s="117"/>
      <c r="U94" s="137"/>
      <c r="V94" s="338"/>
      <c r="W94" s="338"/>
      <c r="X94" s="338"/>
      <c r="Y94" s="342"/>
      <c r="Z94" s="342"/>
      <c r="AA94" s="342"/>
      <c r="AB94" s="342"/>
      <c r="AC94" s="595"/>
      <c r="AD94" s="338"/>
      <c r="AE94" s="117"/>
      <c r="AF94" s="117"/>
      <c r="AG94" s="117"/>
      <c r="AH94" s="117"/>
      <c r="AI94" s="117"/>
      <c r="AJ94" s="338"/>
      <c r="AK94" s="342"/>
      <c r="AL94" s="342"/>
      <c r="AM94" s="342"/>
      <c r="AN94" s="342"/>
      <c r="AO94" s="342"/>
      <c r="AP94" s="342"/>
      <c r="AQ94" s="340"/>
      <c r="CG94" s="12"/>
      <c r="CH94" s="12"/>
      <c r="CI94" s="12"/>
      <c r="CJ94" s="12"/>
      <c r="CK94" s="12"/>
      <c r="CL94" s="12"/>
    </row>
    <row r="95" spans="1:90" ht="16.149999999999999" customHeight="1" x14ac:dyDescent="0.2">
      <c r="A95" s="617" t="s">
        <v>101</v>
      </c>
      <c r="B95" s="106"/>
      <c r="C95" s="40"/>
      <c r="D95" s="41"/>
      <c r="E95" s="5"/>
      <c r="F95" s="117"/>
      <c r="G95" s="117"/>
      <c r="H95" s="117"/>
      <c r="I95" s="117"/>
      <c r="J95" s="117"/>
      <c r="K95" s="228"/>
      <c r="L95" s="170"/>
      <c r="M95" s="117"/>
      <c r="N95" s="117"/>
      <c r="O95" s="117"/>
      <c r="P95" s="117"/>
      <c r="Q95" s="117"/>
      <c r="R95" s="117"/>
      <c r="S95" s="117"/>
      <c r="T95" s="117"/>
      <c r="U95" s="137"/>
      <c r="V95" s="338"/>
      <c r="W95" s="338"/>
      <c r="X95" s="338"/>
      <c r="Y95" s="342"/>
      <c r="Z95" s="342"/>
      <c r="AA95" s="342"/>
      <c r="AB95" s="342"/>
      <c r="AC95" s="595"/>
      <c r="AD95" s="338"/>
      <c r="AE95" s="117"/>
      <c r="AF95" s="117"/>
      <c r="AG95" s="117"/>
      <c r="AH95" s="117"/>
      <c r="AI95" s="117"/>
      <c r="AJ95" s="338"/>
      <c r="AK95" s="342"/>
      <c r="AL95" s="342"/>
      <c r="AM95" s="342"/>
      <c r="AN95" s="342"/>
      <c r="AO95" s="342"/>
      <c r="AP95" s="342"/>
      <c r="AQ95" s="340"/>
      <c r="CG95" s="12"/>
      <c r="CH95" s="12"/>
      <c r="CI95" s="12"/>
      <c r="CJ95" s="12"/>
      <c r="CK95" s="12"/>
      <c r="CL95" s="12"/>
    </row>
    <row r="96" spans="1:90" ht="16.149999999999999" customHeight="1" x14ac:dyDescent="0.2">
      <c r="A96" s="617" t="s">
        <v>102</v>
      </c>
      <c r="B96" s="106"/>
      <c r="C96" s="40"/>
      <c r="D96" s="41"/>
      <c r="E96" s="5"/>
      <c r="F96" s="117"/>
      <c r="G96" s="117"/>
      <c r="H96" s="117"/>
      <c r="I96" s="117"/>
      <c r="J96" s="117"/>
      <c r="K96" s="228"/>
      <c r="L96" s="170"/>
      <c r="M96" s="117"/>
      <c r="N96" s="117"/>
      <c r="O96" s="117"/>
      <c r="P96" s="117"/>
      <c r="Q96" s="117"/>
      <c r="R96" s="117"/>
      <c r="S96" s="117"/>
      <c r="T96" s="117"/>
      <c r="U96" s="137"/>
      <c r="V96" s="338"/>
      <c r="W96" s="338"/>
      <c r="X96" s="338"/>
      <c r="Y96" s="342"/>
      <c r="Z96" s="342"/>
      <c r="AA96" s="342"/>
      <c r="AB96" s="342"/>
      <c r="AC96" s="595"/>
      <c r="AD96" s="338"/>
      <c r="AE96" s="117"/>
      <c r="AF96" s="117"/>
      <c r="AG96" s="117"/>
      <c r="AH96" s="117"/>
      <c r="AI96" s="117"/>
      <c r="AJ96" s="338"/>
      <c r="AK96" s="342"/>
      <c r="AL96" s="342"/>
      <c r="AM96" s="342"/>
      <c r="AN96" s="342"/>
      <c r="AO96" s="342"/>
      <c r="AP96" s="342"/>
      <c r="AQ96" s="340"/>
      <c r="CG96" s="12"/>
      <c r="CH96" s="12"/>
      <c r="CI96" s="12"/>
      <c r="CJ96" s="12"/>
      <c r="CK96" s="12"/>
      <c r="CL96" s="12"/>
    </row>
    <row r="97" spans="1:90" ht="16.149999999999999" customHeight="1" x14ac:dyDescent="0.2">
      <c r="A97" s="617" t="s">
        <v>103</v>
      </c>
      <c r="B97" s="106"/>
      <c r="C97" s="40"/>
      <c r="D97" s="41"/>
      <c r="E97" s="5"/>
      <c r="F97" s="117"/>
      <c r="G97" s="117"/>
      <c r="H97" s="117"/>
      <c r="I97" s="117"/>
      <c r="J97" s="117"/>
      <c r="K97" s="228"/>
      <c r="L97" s="170"/>
      <c r="M97" s="117"/>
      <c r="N97" s="117"/>
      <c r="O97" s="117"/>
      <c r="P97" s="117"/>
      <c r="Q97" s="117"/>
      <c r="R97" s="117"/>
      <c r="S97" s="117"/>
      <c r="T97" s="117"/>
      <c r="U97" s="137"/>
      <c r="V97" s="338"/>
      <c r="W97" s="338"/>
      <c r="X97" s="338"/>
      <c r="Y97" s="342"/>
      <c r="Z97" s="342"/>
      <c r="AA97" s="342"/>
      <c r="AB97" s="342"/>
      <c r="AC97" s="595"/>
      <c r="AD97" s="338"/>
      <c r="AE97" s="117"/>
      <c r="AF97" s="117"/>
      <c r="AG97" s="117"/>
      <c r="AH97" s="117"/>
      <c r="AI97" s="117"/>
      <c r="AJ97" s="338"/>
      <c r="AK97" s="342"/>
      <c r="AL97" s="342"/>
      <c r="AM97" s="342"/>
      <c r="AN97" s="342"/>
      <c r="AO97" s="342"/>
      <c r="AP97" s="342"/>
      <c r="AQ97" s="340"/>
      <c r="CG97" s="12"/>
      <c r="CH97" s="12"/>
      <c r="CI97" s="12"/>
      <c r="CJ97" s="12"/>
      <c r="CK97" s="12"/>
      <c r="CL97" s="12"/>
    </row>
    <row r="98" spans="1:90" ht="16.149999999999999" customHeight="1" x14ac:dyDescent="0.2">
      <c r="A98" s="625" t="s">
        <v>40</v>
      </c>
      <c r="B98" s="347">
        <f>SUM(B93:B97)</f>
        <v>4</v>
      </c>
      <c r="C98" s="348">
        <f>SUM(C93:C97)</f>
        <v>0</v>
      </c>
      <c r="D98" s="349">
        <f>SUM(D93:D97)</f>
        <v>0</v>
      </c>
      <c r="E98" s="5"/>
      <c r="F98" s="117"/>
      <c r="G98" s="117"/>
      <c r="H98" s="117"/>
      <c r="I98" s="117"/>
      <c r="J98" s="117"/>
      <c r="K98" s="228"/>
      <c r="L98" s="170"/>
      <c r="M98" s="117"/>
      <c r="N98" s="117"/>
      <c r="O98" s="117"/>
      <c r="P98" s="117"/>
      <c r="Q98" s="117"/>
      <c r="R98" s="117"/>
      <c r="S98" s="117"/>
      <c r="T98" s="117"/>
      <c r="U98" s="137"/>
      <c r="V98" s="338"/>
      <c r="W98" s="338"/>
      <c r="X98" s="338"/>
      <c r="Y98" s="342"/>
      <c r="Z98" s="342"/>
      <c r="AA98" s="342"/>
      <c r="AB98" s="342"/>
      <c r="AC98" s="595"/>
      <c r="AD98" s="338"/>
      <c r="AE98" s="117"/>
      <c r="AF98" s="117"/>
      <c r="AG98" s="117"/>
      <c r="AH98" s="117"/>
      <c r="AI98" s="117"/>
      <c r="AJ98" s="338"/>
      <c r="AK98" s="342"/>
      <c r="AL98" s="342"/>
      <c r="AM98" s="342"/>
      <c r="AN98" s="342"/>
      <c r="AO98" s="342"/>
      <c r="AP98" s="342"/>
      <c r="AQ98" s="340"/>
      <c r="CG98" s="12"/>
      <c r="CH98" s="12"/>
      <c r="CI98" s="12"/>
      <c r="CJ98" s="12"/>
      <c r="CK98" s="12"/>
      <c r="CL98" s="12"/>
    </row>
    <row r="99" spans="1:90" ht="31.15" customHeight="1" x14ac:dyDescent="0.2">
      <c r="A99" s="233" t="s">
        <v>104</v>
      </c>
      <c r="B99" s="234"/>
      <c r="C99" s="234"/>
      <c r="D99" s="234"/>
      <c r="E99" s="235"/>
      <c r="F99" s="235"/>
      <c r="G99" s="236"/>
      <c r="H99" s="236"/>
      <c r="I99" s="236"/>
      <c r="J99" s="115"/>
      <c r="K99" s="237"/>
      <c r="L99" s="115"/>
      <c r="M99" s="115"/>
      <c r="N99" s="117"/>
      <c r="O99" s="117"/>
      <c r="P99" s="117"/>
      <c r="Q99" s="117"/>
      <c r="R99" s="117"/>
      <c r="S99" s="117"/>
      <c r="T99" s="117"/>
      <c r="U99" s="341"/>
      <c r="V99" s="338"/>
      <c r="W99" s="338"/>
      <c r="X99" s="338"/>
      <c r="Y99" s="338"/>
      <c r="Z99" s="338"/>
      <c r="AA99" s="338"/>
      <c r="AB99" s="596"/>
      <c r="AC99" s="338"/>
      <c r="AD99" s="117"/>
      <c r="AE99" s="117"/>
      <c r="AF99" s="117"/>
      <c r="AG99" s="117"/>
      <c r="AH99" s="117"/>
      <c r="AI99" s="338"/>
      <c r="AJ99" s="338"/>
      <c r="AK99" s="338"/>
      <c r="AL99" s="338"/>
      <c r="AM99" s="338"/>
      <c r="AN99" s="338"/>
      <c r="AO99" s="338"/>
      <c r="AP99" s="340"/>
      <c r="CG99" s="12"/>
      <c r="CH99" s="12"/>
      <c r="CI99" s="12"/>
      <c r="CJ99" s="12"/>
      <c r="CK99" s="12"/>
      <c r="CL99" s="12"/>
    </row>
    <row r="100" spans="1:90" ht="16.149999999999999" customHeight="1" x14ac:dyDescent="0.2">
      <c r="A100" s="702" t="s">
        <v>3</v>
      </c>
      <c r="B100" s="703" t="s">
        <v>5</v>
      </c>
      <c r="C100" s="704"/>
      <c r="D100" s="705"/>
      <c r="E100" s="638" t="s">
        <v>6</v>
      </c>
      <c r="F100" s="639"/>
      <c r="G100" s="639"/>
      <c r="H100" s="639"/>
      <c r="I100" s="639"/>
      <c r="J100" s="639"/>
      <c r="K100" s="639"/>
      <c r="L100" s="639"/>
      <c r="M100" s="639"/>
      <c r="N100" s="350"/>
      <c r="O100" s="117"/>
      <c r="P100" s="117"/>
      <c r="Q100" s="117"/>
      <c r="R100" s="117"/>
      <c r="S100" s="117"/>
      <c r="T100" s="117"/>
      <c r="U100" s="117"/>
      <c r="V100" s="13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338"/>
      <c r="AK100" s="338"/>
      <c r="AL100" s="338"/>
      <c r="AM100" s="338"/>
      <c r="AN100" s="338"/>
      <c r="AO100" s="338"/>
      <c r="AP100" s="338"/>
      <c r="AQ100" s="340"/>
      <c r="CG100" s="12"/>
      <c r="CH100" s="12"/>
      <c r="CI100" s="12"/>
      <c r="CJ100" s="12"/>
      <c r="CK100" s="12"/>
      <c r="CL100" s="12"/>
    </row>
    <row r="101" spans="1:90" ht="16.149999999999999" customHeight="1" x14ac:dyDescent="0.2">
      <c r="A101" s="633"/>
      <c r="B101" s="638"/>
      <c r="C101" s="639"/>
      <c r="D101" s="640"/>
      <c r="E101" s="706" t="s">
        <v>9</v>
      </c>
      <c r="F101" s="708"/>
      <c r="G101" s="706" t="s">
        <v>10</v>
      </c>
      <c r="H101" s="708"/>
      <c r="I101" s="706" t="s">
        <v>11</v>
      </c>
      <c r="J101" s="708"/>
      <c r="K101" s="706" t="s">
        <v>12</v>
      </c>
      <c r="L101" s="708"/>
      <c r="M101" s="706" t="s">
        <v>13</v>
      </c>
      <c r="N101" s="708"/>
      <c r="O101" s="117"/>
      <c r="P101" s="117"/>
      <c r="Q101" s="117"/>
      <c r="R101" s="117"/>
      <c r="S101" s="117"/>
      <c r="T101" s="117"/>
      <c r="U101" s="117"/>
      <c r="V101" s="117"/>
      <c r="W101" s="13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338"/>
      <c r="AK101" s="338"/>
      <c r="AL101" s="338"/>
      <c r="AM101" s="338"/>
      <c r="AN101" s="338"/>
      <c r="AO101" s="338"/>
      <c r="AP101" s="338"/>
      <c r="AQ101" s="340"/>
      <c r="CG101" s="12"/>
      <c r="CH101" s="12"/>
      <c r="CI101" s="12"/>
      <c r="CJ101" s="12"/>
      <c r="CK101" s="12"/>
      <c r="CL101" s="12"/>
    </row>
    <row r="102" spans="1:90" ht="16.149999999999999" customHeight="1" x14ac:dyDescent="0.2">
      <c r="A102" s="634"/>
      <c r="B102" s="351" t="s">
        <v>26</v>
      </c>
      <c r="C102" s="352" t="s">
        <v>27</v>
      </c>
      <c r="D102" s="616" t="s">
        <v>28</v>
      </c>
      <c r="E102" s="353" t="s">
        <v>27</v>
      </c>
      <c r="F102" s="623" t="s">
        <v>28</v>
      </c>
      <c r="G102" s="353" t="s">
        <v>27</v>
      </c>
      <c r="H102" s="623" t="s">
        <v>28</v>
      </c>
      <c r="I102" s="353" t="s">
        <v>27</v>
      </c>
      <c r="J102" s="623" t="s">
        <v>28</v>
      </c>
      <c r="K102" s="353" t="s">
        <v>27</v>
      </c>
      <c r="L102" s="623" t="s">
        <v>28</v>
      </c>
      <c r="M102" s="353" t="s">
        <v>27</v>
      </c>
      <c r="N102" s="623" t="s">
        <v>28</v>
      </c>
      <c r="O102" s="243"/>
      <c r="P102" s="117"/>
      <c r="Q102" s="228"/>
      <c r="R102" s="117"/>
      <c r="S102" s="117"/>
      <c r="T102" s="117"/>
      <c r="U102" s="117"/>
      <c r="V102" s="117"/>
      <c r="W102" s="117"/>
      <c r="X102" s="117"/>
      <c r="Y102" s="117"/>
      <c r="Z102" s="117"/>
      <c r="AA102" s="13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CG102" s="12"/>
      <c r="CH102" s="12"/>
      <c r="CI102" s="12"/>
      <c r="CJ102" s="12"/>
      <c r="CK102" s="12"/>
      <c r="CL102" s="12"/>
    </row>
    <row r="103" spans="1:90" ht="16.149999999999999" customHeight="1" x14ac:dyDescent="0.2">
      <c r="A103" s="354" t="s">
        <v>105</v>
      </c>
      <c r="B103" s="24">
        <f>SUM(C103:D103)</f>
        <v>0</v>
      </c>
      <c r="C103" s="25">
        <f>SUM(E103+G103+I103+K103+M103)</f>
        <v>0</v>
      </c>
      <c r="D103" s="355">
        <f>SUM(F103+H103+J103+L103+N103)</f>
        <v>0</v>
      </c>
      <c r="E103" s="207"/>
      <c r="F103" s="356"/>
      <c r="G103" s="207"/>
      <c r="H103" s="356"/>
      <c r="I103" s="207"/>
      <c r="J103" s="244"/>
      <c r="K103" s="207"/>
      <c r="L103" s="244"/>
      <c r="M103" s="357"/>
      <c r="N103" s="244"/>
      <c r="O103" s="358"/>
      <c r="P103" s="117"/>
      <c r="Q103" s="228"/>
      <c r="R103" s="117"/>
      <c r="S103" s="117"/>
      <c r="T103" s="117"/>
      <c r="U103" s="117"/>
      <c r="V103" s="117"/>
      <c r="W103" s="117"/>
      <c r="X103" s="117"/>
      <c r="Y103" s="117"/>
      <c r="Z103" s="117"/>
      <c r="AA103" s="13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CG103" s="12"/>
      <c r="CH103" s="12"/>
      <c r="CI103" s="12"/>
      <c r="CJ103" s="12"/>
      <c r="CK103" s="12"/>
      <c r="CL103" s="12"/>
    </row>
    <row r="104" spans="1:90" ht="25.15" customHeight="1" x14ac:dyDescent="0.2">
      <c r="A104" s="247" t="s">
        <v>106</v>
      </c>
      <c r="B104" s="72">
        <f>SUM(C104:D104)</f>
        <v>0</v>
      </c>
      <c r="C104" s="73">
        <f>SUM(E104+G104+I104+K104+M104)</f>
        <v>0</v>
      </c>
      <c r="D104" s="131">
        <f>SUM(F104+H104+J104+L104+N104)</f>
        <v>0</v>
      </c>
      <c r="E104" s="248"/>
      <c r="F104" s="249"/>
      <c r="G104" s="248"/>
      <c r="H104" s="250"/>
      <c r="I104" s="248"/>
      <c r="J104" s="249"/>
      <c r="K104" s="248"/>
      <c r="L104" s="249"/>
      <c r="M104" s="251"/>
      <c r="N104" s="250"/>
      <c r="O104" s="358"/>
      <c r="P104" s="117"/>
      <c r="Q104" s="228"/>
      <c r="R104" s="117"/>
      <c r="S104" s="117"/>
      <c r="T104" s="117"/>
      <c r="U104" s="117"/>
      <c r="V104" s="117"/>
      <c r="W104" s="117"/>
      <c r="X104" s="117"/>
      <c r="Y104" s="117"/>
      <c r="Z104" s="117"/>
      <c r="AA104" s="13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CG104" s="12"/>
      <c r="CH104" s="12"/>
      <c r="CI104" s="12"/>
      <c r="CJ104" s="12"/>
      <c r="CK104" s="12"/>
      <c r="CL104" s="12"/>
    </row>
    <row r="105" spans="1:90" ht="21" customHeight="1" x14ac:dyDescent="0.25">
      <c r="A105" s="233" t="s">
        <v>107</v>
      </c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/>
    </row>
    <row r="106" spans="1:90" ht="20.25" customHeight="1" x14ac:dyDescent="0.2">
      <c r="A106" s="691" t="s">
        <v>3</v>
      </c>
      <c r="B106" s="694" t="s">
        <v>5</v>
      </c>
      <c r="C106" s="695"/>
      <c r="D106" s="696"/>
      <c r="E106" s="736" t="s">
        <v>6</v>
      </c>
      <c r="F106" s="747"/>
      <c r="G106" s="747"/>
      <c r="H106" s="747"/>
      <c r="I106" s="747"/>
      <c r="J106" s="747"/>
      <c r="K106" s="747"/>
      <c r="L106" s="747"/>
      <c r="M106" s="747"/>
      <c r="N106" s="747"/>
      <c r="O106" s="747"/>
      <c r="P106" s="747"/>
      <c r="Q106" s="747"/>
      <c r="R106" s="747"/>
      <c r="S106" s="747"/>
      <c r="T106" s="747"/>
      <c r="U106" s="747"/>
      <c r="V106" s="747"/>
      <c r="W106" s="747"/>
      <c r="X106" s="747"/>
      <c r="Y106" s="747"/>
      <c r="Z106" s="747"/>
      <c r="AA106" s="747"/>
      <c r="AB106" s="747"/>
      <c r="AC106" s="747"/>
      <c r="AD106" s="747"/>
      <c r="AE106" s="747"/>
      <c r="AF106" s="747"/>
      <c r="AG106" s="747"/>
      <c r="AH106" s="747"/>
      <c r="AI106" s="747"/>
      <c r="AJ106" s="747"/>
      <c r="AK106" s="747"/>
      <c r="AL106" s="745"/>
      <c r="AM106" s="742" t="s">
        <v>8</v>
      </c>
    </row>
    <row r="107" spans="1:90" ht="20.25" customHeight="1" x14ac:dyDescent="0.2">
      <c r="A107" s="692"/>
      <c r="B107" s="697"/>
      <c r="C107" s="698"/>
      <c r="D107" s="649"/>
      <c r="E107" s="736" t="s">
        <v>9</v>
      </c>
      <c r="F107" s="738"/>
      <c r="G107" s="736" t="s">
        <v>10</v>
      </c>
      <c r="H107" s="738"/>
      <c r="I107" s="736" t="s">
        <v>11</v>
      </c>
      <c r="J107" s="738"/>
      <c r="K107" s="736" t="s">
        <v>12</v>
      </c>
      <c r="L107" s="738"/>
      <c r="M107" s="736" t="s">
        <v>13</v>
      </c>
      <c r="N107" s="738"/>
      <c r="O107" s="731" t="s">
        <v>14</v>
      </c>
      <c r="P107" s="732"/>
      <c r="Q107" s="731" t="s">
        <v>15</v>
      </c>
      <c r="R107" s="732"/>
      <c r="S107" s="731" t="s">
        <v>16</v>
      </c>
      <c r="T107" s="732"/>
      <c r="U107" s="731" t="s">
        <v>17</v>
      </c>
      <c r="V107" s="732"/>
      <c r="W107" s="731" t="s">
        <v>18</v>
      </c>
      <c r="X107" s="732"/>
      <c r="Y107" s="731" t="s">
        <v>19</v>
      </c>
      <c r="Z107" s="732"/>
      <c r="AA107" s="731" t="s">
        <v>20</v>
      </c>
      <c r="AB107" s="732"/>
      <c r="AC107" s="731" t="s">
        <v>21</v>
      </c>
      <c r="AD107" s="732"/>
      <c r="AE107" s="731" t="s">
        <v>22</v>
      </c>
      <c r="AF107" s="732"/>
      <c r="AG107" s="731" t="s">
        <v>23</v>
      </c>
      <c r="AH107" s="732"/>
      <c r="AI107" s="731" t="s">
        <v>24</v>
      </c>
      <c r="AJ107" s="732"/>
      <c r="AK107" s="731" t="s">
        <v>25</v>
      </c>
      <c r="AL107" s="734"/>
      <c r="AM107" s="644"/>
    </row>
    <row r="108" spans="1:90" ht="25.5" customHeight="1" x14ac:dyDescent="0.2">
      <c r="A108" s="693"/>
      <c r="B108" s="359" t="s">
        <v>26</v>
      </c>
      <c r="C108" s="360" t="s">
        <v>27</v>
      </c>
      <c r="D108" s="614" t="s">
        <v>28</v>
      </c>
      <c r="E108" s="361" t="s">
        <v>27</v>
      </c>
      <c r="F108" s="622" t="s">
        <v>28</v>
      </c>
      <c r="G108" s="361" t="s">
        <v>27</v>
      </c>
      <c r="H108" s="622" t="s">
        <v>28</v>
      </c>
      <c r="I108" s="361" t="s">
        <v>27</v>
      </c>
      <c r="J108" s="622" t="s">
        <v>28</v>
      </c>
      <c r="K108" s="361" t="s">
        <v>27</v>
      </c>
      <c r="L108" s="622" t="s">
        <v>28</v>
      </c>
      <c r="M108" s="361" t="s">
        <v>27</v>
      </c>
      <c r="N108" s="622" t="s">
        <v>28</v>
      </c>
      <c r="O108" s="361" t="s">
        <v>27</v>
      </c>
      <c r="P108" s="620" t="s">
        <v>28</v>
      </c>
      <c r="Q108" s="361" t="s">
        <v>27</v>
      </c>
      <c r="R108" s="620" t="s">
        <v>28</v>
      </c>
      <c r="S108" s="361" t="s">
        <v>27</v>
      </c>
      <c r="T108" s="620" t="s">
        <v>28</v>
      </c>
      <c r="U108" s="361" t="s">
        <v>27</v>
      </c>
      <c r="V108" s="620" t="s">
        <v>28</v>
      </c>
      <c r="W108" s="361" t="s">
        <v>27</v>
      </c>
      <c r="X108" s="620" t="s">
        <v>28</v>
      </c>
      <c r="Y108" s="361" t="s">
        <v>27</v>
      </c>
      <c r="Z108" s="620" t="s">
        <v>28</v>
      </c>
      <c r="AA108" s="361" t="s">
        <v>27</v>
      </c>
      <c r="AB108" s="620" t="s">
        <v>28</v>
      </c>
      <c r="AC108" s="361" t="s">
        <v>27</v>
      </c>
      <c r="AD108" s="620" t="s">
        <v>28</v>
      </c>
      <c r="AE108" s="361" t="s">
        <v>27</v>
      </c>
      <c r="AF108" s="620" t="s">
        <v>28</v>
      </c>
      <c r="AG108" s="361" t="s">
        <v>27</v>
      </c>
      <c r="AH108" s="620" t="s">
        <v>28</v>
      </c>
      <c r="AI108" s="361" t="s">
        <v>27</v>
      </c>
      <c r="AJ108" s="620" t="s">
        <v>28</v>
      </c>
      <c r="AK108" s="361" t="s">
        <v>27</v>
      </c>
      <c r="AL108" s="501" t="s">
        <v>28</v>
      </c>
      <c r="AM108" s="640"/>
    </row>
    <row r="109" spans="1:90" ht="22.5" customHeight="1" x14ac:dyDescent="0.2">
      <c r="A109" s="362" t="s">
        <v>108</v>
      </c>
      <c r="B109" s="363">
        <f>SUM(C109:D109)</f>
        <v>0</v>
      </c>
      <c r="C109" s="364">
        <f>+E109+G109+I109+K109+M109+O109+Q109+S109+U109+W109+Y109+AA109+AC109+AE109+AG109+AI109+AK109</f>
        <v>0</v>
      </c>
      <c r="D109" s="365">
        <f>+F109+H109+J109+L109+N109+P109+R109+T109+V109+X109+Z109+AB109+AD109+AF109+AH109+AJ109+AL109</f>
        <v>0</v>
      </c>
      <c r="E109" s="366"/>
      <c r="F109" s="367"/>
      <c r="G109" s="366"/>
      <c r="H109" s="367"/>
      <c r="I109" s="366"/>
      <c r="J109" s="368"/>
      <c r="K109" s="366"/>
      <c r="L109" s="368"/>
      <c r="M109" s="369"/>
      <c r="N109" s="368"/>
      <c r="O109" s="369"/>
      <c r="P109" s="368"/>
      <c r="Q109" s="369"/>
      <c r="R109" s="368"/>
      <c r="S109" s="369"/>
      <c r="T109" s="368"/>
      <c r="U109" s="369"/>
      <c r="V109" s="368"/>
      <c r="W109" s="369"/>
      <c r="X109" s="368"/>
      <c r="Y109" s="369"/>
      <c r="Z109" s="368"/>
      <c r="AA109" s="369"/>
      <c r="AB109" s="368"/>
      <c r="AC109" s="369"/>
      <c r="AD109" s="368"/>
      <c r="AE109" s="369"/>
      <c r="AF109" s="368"/>
      <c r="AG109" s="369"/>
      <c r="AH109" s="368"/>
      <c r="AI109" s="369"/>
      <c r="AJ109" s="368"/>
      <c r="AK109" s="369"/>
      <c r="AL109" s="502"/>
      <c r="AM109" s="367"/>
    </row>
    <row r="110" spans="1:90" ht="27" customHeight="1" x14ac:dyDescent="0.25">
      <c r="A110" s="268" t="s">
        <v>109</v>
      </c>
      <c r="B110"/>
      <c r="C110"/>
      <c r="D110"/>
      <c r="E110"/>
    </row>
    <row r="111" spans="1:90" ht="21.75" customHeight="1" x14ac:dyDescent="0.2">
      <c r="A111" s="685" t="s">
        <v>110</v>
      </c>
      <c r="B111" s="731" t="s">
        <v>111</v>
      </c>
      <c r="C111" s="746"/>
      <c r="D111" s="734"/>
      <c r="E111" s="689" t="s">
        <v>112</v>
      </c>
    </row>
    <row r="112" spans="1:90" ht="30.75" customHeight="1" x14ac:dyDescent="0.2">
      <c r="A112" s="686"/>
      <c r="B112" s="359" t="s">
        <v>113</v>
      </c>
      <c r="C112" s="359" t="s">
        <v>114</v>
      </c>
      <c r="D112" s="370" t="s">
        <v>115</v>
      </c>
      <c r="E112" s="690"/>
    </row>
    <row r="113" spans="1:26" ht="22.5" customHeight="1" x14ac:dyDescent="0.25">
      <c r="A113" s="371" t="s">
        <v>40</v>
      </c>
      <c r="B113" s="366"/>
      <c r="C113" s="366"/>
      <c r="D113" s="372"/>
      <c r="E113" s="373"/>
    </row>
    <row r="114" spans="1:26" ht="30" customHeight="1" x14ac:dyDescent="0.2">
      <c r="A114" s="252" t="s">
        <v>116</v>
      </c>
      <c r="B114" s="273"/>
      <c r="C114" s="273"/>
      <c r="D114" s="273"/>
      <c r="E114" s="273"/>
      <c r="F114" s="273"/>
      <c r="G114" s="274"/>
      <c r="H114" s="274"/>
      <c r="I114" s="274"/>
      <c r="J114" s="253"/>
      <c r="K114" s="275"/>
      <c r="L114" s="253"/>
      <c r="M114" s="253"/>
      <c r="N114" s="253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</row>
    <row r="115" spans="1:26" ht="14.25" customHeight="1" x14ac:dyDescent="0.2">
      <c r="A115" s="691" t="s">
        <v>4</v>
      </c>
      <c r="B115" s="694" t="s">
        <v>5</v>
      </c>
      <c r="C115" s="695"/>
      <c r="D115" s="696"/>
      <c r="E115" s="736" t="s">
        <v>6</v>
      </c>
      <c r="F115" s="747"/>
      <c r="G115" s="747"/>
      <c r="H115" s="747"/>
      <c r="I115" s="747"/>
      <c r="J115" s="747"/>
      <c r="K115" s="747"/>
      <c r="L115" s="747"/>
      <c r="M115" s="747"/>
      <c r="N115" s="747"/>
      <c r="O115" s="747"/>
      <c r="P115" s="747"/>
      <c r="Q115" s="747"/>
      <c r="R115" s="747"/>
      <c r="S115" s="747"/>
      <c r="T115" s="747"/>
      <c r="U115" s="747"/>
      <c r="V115" s="747"/>
      <c r="W115" s="747"/>
      <c r="X115" s="747"/>
      <c r="Y115" s="747"/>
      <c r="Z115" s="738"/>
    </row>
    <row r="116" spans="1:26" x14ac:dyDescent="0.2">
      <c r="A116" s="692"/>
      <c r="B116" s="697"/>
      <c r="C116" s="698"/>
      <c r="D116" s="649"/>
      <c r="E116" s="736" t="s">
        <v>15</v>
      </c>
      <c r="F116" s="738"/>
      <c r="G116" s="736" t="s">
        <v>16</v>
      </c>
      <c r="H116" s="738"/>
      <c r="I116" s="736" t="s">
        <v>17</v>
      </c>
      <c r="J116" s="738"/>
      <c r="K116" s="736" t="s">
        <v>18</v>
      </c>
      <c r="L116" s="738"/>
      <c r="M116" s="736" t="s">
        <v>19</v>
      </c>
      <c r="N116" s="738"/>
      <c r="O116" s="731" t="s">
        <v>20</v>
      </c>
      <c r="P116" s="732"/>
      <c r="Q116" s="731" t="s">
        <v>21</v>
      </c>
      <c r="R116" s="732"/>
      <c r="S116" s="731" t="s">
        <v>22</v>
      </c>
      <c r="T116" s="732"/>
      <c r="U116" s="731" t="s">
        <v>23</v>
      </c>
      <c r="V116" s="732"/>
      <c r="W116" s="731" t="s">
        <v>24</v>
      </c>
      <c r="X116" s="732"/>
      <c r="Y116" s="731" t="s">
        <v>25</v>
      </c>
      <c r="Z116" s="732"/>
    </row>
    <row r="117" spans="1:26" x14ac:dyDescent="0.2">
      <c r="A117" s="693"/>
      <c r="B117" s="359" t="s">
        <v>26</v>
      </c>
      <c r="C117" s="360" t="s">
        <v>27</v>
      </c>
      <c r="D117" s="614" t="s">
        <v>28</v>
      </c>
      <c r="E117" s="361" t="s">
        <v>27</v>
      </c>
      <c r="F117" s="622" t="s">
        <v>28</v>
      </c>
      <c r="G117" s="361" t="s">
        <v>27</v>
      </c>
      <c r="H117" s="622" t="s">
        <v>28</v>
      </c>
      <c r="I117" s="361" t="s">
        <v>27</v>
      </c>
      <c r="J117" s="622" t="s">
        <v>28</v>
      </c>
      <c r="K117" s="361" t="s">
        <v>27</v>
      </c>
      <c r="L117" s="622" t="s">
        <v>28</v>
      </c>
      <c r="M117" s="361" t="s">
        <v>27</v>
      </c>
      <c r="N117" s="622" t="s">
        <v>28</v>
      </c>
      <c r="O117" s="361" t="s">
        <v>27</v>
      </c>
      <c r="P117" s="620" t="s">
        <v>28</v>
      </c>
      <c r="Q117" s="361" t="s">
        <v>27</v>
      </c>
      <c r="R117" s="620" t="s">
        <v>28</v>
      </c>
      <c r="S117" s="361" t="s">
        <v>27</v>
      </c>
      <c r="T117" s="620" t="s">
        <v>28</v>
      </c>
      <c r="U117" s="361" t="s">
        <v>27</v>
      </c>
      <c r="V117" s="620" t="s">
        <v>28</v>
      </c>
      <c r="W117" s="361" t="s">
        <v>27</v>
      </c>
      <c r="X117" s="620" t="s">
        <v>28</v>
      </c>
      <c r="Y117" s="361" t="s">
        <v>27</v>
      </c>
      <c r="Z117" s="620" t="s">
        <v>28</v>
      </c>
    </row>
    <row r="118" spans="1:26" x14ac:dyDescent="0.2">
      <c r="A118" s="374" t="s">
        <v>117</v>
      </c>
      <c r="B118" s="278">
        <f>SUM(C118:D118)</f>
        <v>0</v>
      </c>
      <c r="C118" s="279">
        <f>+E118+G118+I118+K118+M118+O118+Q118+S118+U118+W118+Y118</f>
        <v>0</v>
      </c>
      <c r="D118" s="280">
        <f>+F118+H118+J118+L118+N118+P118+R118+T118+V118+X118+Z118</f>
        <v>0</v>
      </c>
      <c r="E118" s="375"/>
      <c r="F118" s="376"/>
      <c r="G118" s="283"/>
      <c r="H118" s="376"/>
      <c r="I118" s="283"/>
      <c r="J118" s="284"/>
      <c r="K118" s="283"/>
      <c r="L118" s="284"/>
      <c r="M118" s="377"/>
      <c r="N118" s="284"/>
      <c r="O118" s="377"/>
      <c r="P118" s="284"/>
      <c r="Q118" s="377"/>
      <c r="R118" s="284"/>
      <c r="S118" s="377"/>
      <c r="T118" s="284"/>
      <c r="U118" s="377"/>
      <c r="V118" s="284"/>
      <c r="W118" s="377"/>
      <c r="X118" s="284"/>
      <c r="Y118" s="377"/>
      <c r="Z118" s="284"/>
    </row>
    <row r="119" spans="1:26" x14ac:dyDescent="0.2">
      <c r="A119" s="286" t="s">
        <v>36</v>
      </c>
      <c r="B119" s="287">
        <f>SUM(C119:D119)</f>
        <v>0</v>
      </c>
      <c r="C119" s="288">
        <f t="shared" ref="C119:D122" si="27">+E119+G119+I119+K119+M119+O119+Q119+S119+U119+W119+Y119</f>
        <v>0</v>
      </c>
      <c r="D119" s="289">
        <f t="shared" si="27"/>
        <v>0</v>
      </c>
      <c r="E119" s="290"/>
      <c r="F119" s="291"/>
      <c r="G119" s="292"/>
      <c r="H119" s="293"/>
      <c r="I119" s="292"/>
      <c r="J119" s="291"/>
      <c r="K119" s="292"/>
      <c r="L119" s="291"/>
      <c r="M119" s="294"/>
      <c r="N119" s="293"/>
      <c r="O119" s="294"/>
      <c r="P119" s="293"/>
      <c r="Q119" s="294"/>
      <c r="R119" s="293"/>
      <c r="S119" s="294"/>
      <c r="T119" s="293"/>
      <c r="U119" s="294"/>
      <c r="V119" s="293"/>
      <c r="W119" s="294"/>
      <c r="X119" s="293"/>
      <c r="Y119" s="294"/>
      <c r="Z119" s="293"/>
    </row>
    <row r="120" spans="1:26" x14ac:dyDescent="0.2">
      <c r="A120" s="286" t="s">
        <v>118</v>
      </c>
      <c r="B120" s="287">
        <f>SUM(C120:D120)</f>
        <v>0</v>
      </c>
      <c r="C120" s="288">
        <f>+E120+G120+I120+K120+M120+O120+Q120+S120+U120+W120+Y120</f>
        <v>0</v>
      </c>
      <c r="D120" s="289">
        <f t="shared" si="27"/>
        <v>0</v>
      </c>
      <c r="E120" s="290"/>
      <c r="F120" s="291"/>
      <c r="G120" s="292"/>
      <c r="H120" s="293"/>
      <c r="I120" s="292"/>
      <c r="J120" s="291"/>
      <c r="K120" s="292"/>
      <c r="L120" s="291"/>
      <c r="M120" s="294"/>
      <c r="N120" s="293"/>
      <c r="O120" s="294"/>
      <c r="P120" s="293"/>
      <c r="Q120" s="294"/>
      <c r="R120" s="293"/>
      <c r="S120" s="294"/>
      <c r="T120" s="293"/>
      <c r="U120" s="294"/>
      <c r="V120" s="293"/>
      <c r="W120" s="294"/>
      <c r="X120" s="293"/>
      <c r="Y120" s="294"/>
      <c r="Z120" s="293"/>
    </row>
    <row r="121" spans="1:26" x14ac:dyDescent="0.2">
      <c r="A121" s="286" t="s">
        <v>119</v>
      </c>
      <c r="B121" s="287">
        <f t="shared" ref="B121:B122" si="28">SUM(C121:D121)</f>
        <v>0</v>
      </c>
      <c r="C121" s="288">
        <f t="shared" si="27"/>
        <v>0</v>
      </c>
      <c r="D121" s="289">
        <f>+F121+H121+J121+L121+N121+P121+R121+T121+V121+X121+Z121</f>
        <v>0</v>
      </c>
      <c r="E121" s="290"/>
      <c r="F121" s="291"/>
      <c r="G121" s="292"/>
      <c r="H121" s="293"/>
      <c r="I121" s="292"/>
      <c r="J121" s="291"/>
      <c r="K121" s="292"/>
      <c r="L121" s="291"/>
      <c r="M121" s="294"/>
      <c r="N121" s="293"/>
      <c r="O121" s="294"/>
      <c r="P121" s="293"/>
      <c r="Q121" s="294"/>
      <c r="R121" s="293"/>
      <c r="S121" s="294"/>
      <c r="T121" s="293"/>
      <c r="U121" s="294"/>
      <c r="V121" s="293"/>
      <c r="W121" s="294"/>
      <c r="X121" s="293"/>
      <c r="Y121" s="294"/>
      <c r="Z121" s="293"/>
    </row>
    <row r="122" spans="1:26" x14ac:dyDescent="0.2">
      <c r="A122" s="295" t="s">
        <v>34</v>
      </c>
      <c r="B122" s="296">
        <f t="shared" si="28"/>
        <v>0</v>
      </c>
      <c r="C122" s="297">
        <f t="shared" si="27"/>
        <v>0</v>
      </c>
      <c r="D122" s="298">
        <f t="shared" si="27"/>
        <v>0</v>
      </c>
      <c r="E122" s="290"/>
      <c r="F122" s="291"/>
      <c r="G122" s="292"/>
      <c r="H122" s="293"/>
      <c r="I122" s="292"/>
      <c r="J122" s="291"/>
      <c r="K122" s="292"/>
      <c r="L122" s="291"/>
      <c r="M122" s="294"/>
      <c r="N122" s="293"/>
      <c r="O122" s="294"/>
      <c r="P122" s="293"/>
      <c r="Q122" s="294"/>
      <c r="R122" s="293"/>
      <c r="S122" s="294"/>
      <c r="T122" s="293"/>
      <c r="U122" s="294"/>
      <c r="V122" s="293"/>
      <c r="W122" s="294"/>
      <c r="X122" s="293"/>
      <c r="Y122" s="294"/>
      <c r="Z122" s="293"/>
    </row>
    <row r="123" spans="1:26" ht="15" x14ac:dyDescent="0.25">
      <c r="A123" s="299" t="s">
        <v>40</v>
      </c>
      <c r="B123" s="300">
        <f>SUM(C123:D123)</f>
        <v>0</v>
      </c>
      <c r="C123" s="301">
        <f>+E123+G123+I123+K123+M123+O123+Q123+S123+U123+W123+Y123</f>
        <v>0</v>
      </c>
      <c r="D123" s="302">
        <f>+F123+H123+J123+L123+N123+P123+R123+T123+V123+X123+Z123</f>
        <v>0</v>
      </c>
      <c r="E123" s="378">
        <f>SUM(E118:E122)</f>
        <v>0</v>
      </c>
      <c r="F123" s="379">
        <f>SUM(F118:F122)</f>
        <v>0</v>
      </c>
      <c r="G123" s="380">
        <f t="shared" ref="G123:Z123" si="29">SUM(G118:G122)</f>
        <v>0</v>
      </c>
      <c r="H123" s="381">
        <f t="shared" si="29"/>
        <v>0</v>
      </c>
      <c r="I123" s="380">
        <f t="shared" si="29"/>
        <v>0</v>
      </c>
      <c r="J123" s="381">
        <f t="shared" si="29"/>
        <v>0</v>
      </c>
      <c r="K123" s="382">
        <f>SUM(K118:K122)</f>
        <v>0</v>
      </c>
      <c r="L123" s="381">
        <f t="shared" si="29"/>
        <v>0</v>
      </c>
      <c r="M123" s="380">
        <f t="shared" si="29"/>
        <v>0</v>
      </c>
      <c r="N123" s="381">
        <f t="shared" si="29"/>
        <v>0</v>
      </c>
      <c r="O123" s="380">
        <f t="shared" si="29"/>
        <v>0</v>
      </c>
      <c r="P123" s="381">
        <f t="shared" si="29"/>
        <v>0</v>
      </c>
      <c r="Q123" s="380">
        <f t="shared" si="29"/>
        <v>0</v>
      </c>
      <c r="R123" s="381">
        <f t="shared" si="29"/>
        <v>0</v>
      </c>
      <c r="S123" s="380">
        <f t="shared" si="29"/>
        <v>0</v>
      </c>
      <c r="T123" s="381">
        <f t="shared" si="29"/>
        <v>0</v>
      </c>
      <c r="U123" s="380">
        <f t="shared" si="29"/>
        <v>0</v>
      </c>
      <c r="V123" s="381">
        <f t="shared" si="29"/>
        <v>0</v>
      </c>
      <c r="W123" s="380">
        <f t="shared" si="29"/>
        <v>0</v>
      </c>
      <c r="X123" s="381">
        <f t="shared" si="29"/>
        <v>0</v>
      </c>
      <c r="Y123" s="380">
        <f t="shared" si="29"/>
        <v>0</v>
      </c>
      <c r="Z123" s="381">
        <f t="shared" si="29"/>
        <v>0</v>
      </c>
    </row>
    <row r="124" spans="1:26" ht="21.75" customHeight="1" x14ac:dyDescent="0.2">
      <c r="A124" s="252" t="s">
        <v>120</v>
      </c>
      <c r="B124" s="273"/>
      <c r="C124" s="273"/>
      <c r="D124" s="276"/>
      <c r="E124" s="276"/>
      <c r="F124" s="276"/>
      <c r="G124" s="276"/>
      <c r="H124" s="308"/>
      <c r="I124" s="308"/>
      <c r="J124" s="309"/>
    </row>
    <row r="125" spans="1:26" x14ac:dyDescent="0.2">
      <c r="A125" s="691" t="s">
        <v>3</v>
      </c>
      <c r="B125" s="694" t="s">
        <v>5</v>
      </c>
      <c r="C125" s="695"/>
      <c r="D125" s="696"/>
      <c r="E125" s="736"/>
      <c r="F125" s="747"/>
      <c r="G125" s="747"/>
      <c r="H125" s="747"/>
      <c r="I125" s="747"/>
      <c r="J125" s="738"/>
    </row>
    <row r="126" spans="1:26" x14ac:dyDescent="0.2">
      <c r="A126" s="692"/>
      <c r="B126" s="697"/>
      <c r="C126" s="698"/>
      <c r="D126" s="649"/>
      <c r="E126" s="736" t="s">
        <v>121</v>
      </c>
      <c r="F126" s="738"/>
      <c r="G126" s="736" t="s">
        <v>122</v>
      </c>
      <c r="H126" s="738"/>
      <c r="I126" s="736" t="s">
        <v>123</v>
      </c>
      <c r="J126" s="738"/>
    </row>
    <row r="127" spans="1:26" x14ac:dyDescent="0.2">
      <c r="A127" s="693"/>
      <c r="B127" s="359" t="s">
        <v>26</v>
      </c>
      <c r="C127" s="360" t="s">
        <v>27</v>
      </c>
      <c r="D127" s="614" t="s">
        <v>28</v>
      </c>
      <c r="E127" s="361" t="s">
        <v>27</v>
      </c>
      <c r="F127" s="622" t="s">
        <v>28</v>
      </c>
      <c r="G127" s="361" t="s">
        <v>27</v>
      </c>
      <c r="H127" s="622" t="s">
        <v>28</v>
      </c>
      <c r="I127" s="361" t="s">
        <v>27</v>
      </c>
      <c r="J127" s="622" t="s">
        <v>28</v>
      </c>
    </row>
    <row r="128" spans="1:26" ht="27" customHeight="1" x14ac:dyDescent="0.2">
      <c r="A128" s="374" t="s">
        <v>124</v>
      </c>
      <c r="B128" s="278">
        <f>SUM(C128:D128)</f>
        <v>0</v>
      </c>
      <c r="C128" s="279">
        <f>+E128+G128+I128</f>
        <v>0</v>
      </c>
      <c r="D128" s="383">
        <f>+F128+H128+J128</f>
        <v>0</v>
      </c>
      <c r="E128" s="283"/>
      <c r="F128" s="376"/>
      <c r="G128" s="283"/>
      <c r="H128" s="376"/>
      <c r="I128" s="283"/>
      <c r="J128" s="284"/>
    </row>
    <row r="129" spans="1:10" ht="26.25" customHeight="1" x14ac:dyDescent="0.2">
      <c r="A129" s="311" t="s">
        <v>125</v>
      </c>
      <c r="B129" s="312">
        <f t="shared" ref="B129:B130" si="30">SUM(C129:D129)</f>
        <v>0</v>
      </c>
      <c r="C129" s="313">
        <f t="shared" ref="C129:D130" si="31">+E129+G129+I129</f>
        <v>0</v>
      </c>
      <c r="D129" s="314">
        <f>+F129+H129+J129</f>
        <v>0</v>
      </c>
      <c r="E129" s="315"/>
      <c r="F129" s="316"/>
      <c r="G129" s="315"/>
      <c r="H129" s="316"/>
      <c r="I129" s="315"/>
      <c r="J129" s="317"/>
    </row>
    <row r="130" spans="1:10" ht="41.25" customHeight="1" x14ac:dyDescent="0.2">
      <c r="A130" s="286" t="s">
        <v>126</v>
      </c>
      <c r="B130" s="300">
        <f t="shared" si="30"/>
        <v>0</v>
      </c>
      <c r="C130" s="301">
        <f t="shared" si="31"/>
        <v>0</v>
      </c>
      <c r="D130" s="318">
        <f t="shared" si="31"/>
        <v>0</v>
      </c>
      <c r="E130" s="319"/>
      <c r="F130" s="320"/>
      <c r="G130" s="319"/>
      <c r="H130" s="321"/>
      <c r="I130" s="319"/>
      <c r="J130" s="320"/>
    </row>
    <row r="131" spans="1:10" ht="24" customHeight="1" x14ac:dyDescent="0.25">
      <c r="A131" s="252" t="s">
        <v>127</v>
      </c>
      <c r="B131" s="384"/>
      <c r="C131" s="323"/>
      <c r="D131" s="323"/>
      <c r="E131" s="276"/>
      <c r="F131" s="324"/>
      <c r="G131" s="325"/>
      <c r="H131" s="325"/>
      <c r="I131"/>
    </row>
    <row r="132" spans="1:10" ht="42.75" customHeight="1" x14ac:dyDescent="0.2">
      <c r="A132" s="696" t="s">
        <v>3</v>
      </c>
      <c r="B132" s="691" t="s">
        <v>40</v>
      </c>
      <c r="C132" s="694" t="s">
        <v>128</v>
      </c>
      <c r="D132" s="696"/>
      <c r="E132" s="694" t="s">
        <v>129</v>
      </c>
      <c r="F132" s="696"/>
      <c r="G132" s="736" t="s">
        <v>130</v>
      </c>
      <c r="H132" s="747"/>
      <c r="I132" s="738"/>
    </row>
    <row r="133" spans="1:10" ht="42" x14ac:dyDescent="0.2">
      <c r="A133" s="649"/>
      <c r="B133" s="693"/>
      <c r="C133" s="361" t="s">
        <v>27</v>
      </c>
      <c r="D133" s="385" t="s">
        <v>28</v>
      </c>
      <c r="E133" s="386" t="s">
        <v>131</v>
      </c>
      <c r="F133" s="622" t="s">
        <v>132</v>
      </c>
      <c r="G133" s="386" t="s">
        <v>133</v>
      </c>
      <c r="H133" s="387" t="s">
        <v>134</v>
      </c>
      <c r="I133" s="622" t="s">
        <v>135</v>
      </c>
    </row>
    <row r="134" spans="1:10" ht="22.5" customHeight="1" x14ac:dyDescent="0.2">
      <c r="A134" s="388" t="s">
        <v>136</v>
      </c>
      <c r="B134" s="389">
        <f>SUM(C134:D134)</f>
        <v>0</v>
      </c>
      <c r="C134" s="390"/>
      <c r="D134" s="368"/>
      <c r="E134" s="390"/>
      <c r="F134" s="367"/>
      <c r="G134" s="390"/>
      <c r="H134" s="390"/>
      <c r="I134" s="367"/>
    </row>
    <row r="179" spans="1:104" ht="14.25" customHeight="1" x14ac:dyDescent="0.2"/>
    <row r="180" spans="1:104" s="332" customFormat="1" ht="16.5" hidden="1" customHeight="1" x14ac:dyDescent="0.2">
      <c r="A180" s="332">
        <f>SUM(C23,C25:C27,C31,C44:C45,C50:C71,B103:B104,B83:D89,B98,C36:C39,C75:J78)</f>
        <v>625</v>
      </c>
      <c r="B180" s="332">
        <f>SUM(CG8:CL104)</f>
        <v>0</v>
      </c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33"/>
      <c r="CN180" s="333"/>
      <c r="CO180" s="333"/>
      <c r="CP180" s="333"/>
      <c r="CQ180" s="333"/>
      <c r="CR180" s="333"/>
      <c r="CS180" s="333"/>
      <c r="CT180" s="333"/>
      <c r="CU180" s="333"/>
      <c r="CV180" s="333"/>
      <c r="CW180" s="333"/>
      <c r="CX180" s="333"/>
      <c r="CY180" s="333"/>
      <c r="CZ180" s="333"/>
    </row>
    <row r="181" spans="1:104" ht="16.5" customHeight="1" x14ac:dyDescent="0.2"/>
    <row r="182" spans="1:104" ht="15.6" customHeight="1" x14ac:dyDescent="0.2"/>
  </sheetData>
  <mergeCells count="174">
    <mergeCell ref="AM106:AM108"/>
    <mergeCell ref="A132:A133"/>
    <mergeCell ref="B132:B133"/>
    <mergeCell ref="C132:D132"/>
    <mergeCell ref="E132:F132"/>
    <mergeCell ref="G132:I132"/>
    <mergeCell ref="S116:T116"/>
    <mergeCell ref="U116:V116"/>
    <mergeCell ref="W116:X116"/>
    <mergeCell ref="Y116:Z116"/>
    <mergeCell ref="A125:A127"/>
    <mergeCell ref="B125:D126"/>
    <mergeCell ref="E125:J125"/>
    <mergeCell ref="E126:F126"/>
    <mergeCell ref="G126:H126"/>
    <mergeCell ref="I126:J126"/>
    <mergeCell ref="A115:A117"/>
    <mergeCell ref="B115:D116"/>
    <mergeCell ref="E115:Z115"/>
    <mergeCell ref="E116:F116"/>
    <mergeCell ref="G116:H116"/>
    <mergeCell ref="I116:J116"/>
    <mergeCell ref="K116:L116"/>
    <mergeCell ref="M116:N116"/>
    <mergeCell ref="O116:P116"/>
    <mergeCell ref="Q116:R116"/>
    <mergeCell ref="AE107:AF107"/>
    <mergeCell ref="AG107:AH107"/>
    <mergeCell ref="AI107:AJ107"/>
    <mergeCell ref="AK107:AL107"/>
    <mergeCell ref="A111:A112"/>
    <mergeCell ref="B111:D111"/>
    <mergeCell ref="E111:E112"/>
    <mergeCell ref="S107:T107"/>
    <mergeCell ref="U107:V107"/>
    <mergeCell ref="W107:X107"/>
    <mergeCell ref="Y107:Z107"/>
    <mergeCell ref="AA107:AB107"/>
    <mergeCell ref="AC107:AD107"/>
    <mergeCell ref="A106:A108"/>
    <mergeCell ref="B106:D107"/>
    <mergeCell ref="E106:AL106"/>
    <mergeCell ref="E107:F107"/>
    <mergeCell ref="G107:H107"/>
    <mergeCell ref="I107:J107"/>
    <mergeCell ref="K107:L107"/>
    <mergeCell ref="M107:N107"/>
    <mergeCell ref="O107:P107"/>
    <mergeCell ref="Q107:R107"/>
    <mergeCell ref="E100:M100"/>
    <mergeCell ref="E101:F101"/>
    <mergeCell ref="G101:H101"/>
    <mergeCell ref="I101:J101"/>
    <mergeCell ref="K101:L101"/>
    <mergeCell ref="M101:N101"/>
    <mergeCell ref="C81:C82"/>
    <mergeCell ref="D81:D82"/>
    <mergeCell ref="A91:A92"/>
    <mergeCell ref="B91:B92"/>
    <mergeCell ref="C91:D91"/>
    <mergeCell ref="A100:A102"/>
    <mergeCell ref="B100:D101"/>
    <mergeCell ref="A75:B75"/>
    <mergeCell ref="A76:B76"/>
    <mergeCell ref="A77:B77"/>
    <mergeCell ref="A78:B78"/>
    <mergeCell ref="A81:A82"/>
    <mergeCell ref="B81:B82"/>
    <mergeCell ref="A66:A71"/>
    <mergeCell ref="A73:B74"/>
    <mergeCell ref="C73:D73"/>
    <mergeCell ref="E73:F73"/>
    <mergeCell ref="G73:H73"/>
    <mergeCell ref="I73:J73"/>
    <mergeCell ref="AL48:AM48"/>
    <mergeCell ref="A50:A55"/>
    <mergeCell ref="A56:A57"/>
    <mergeCell ref="A58:A61"/>
    <mergeCell ref="A62:A63"/>
    <mergeCell ref="A64:A65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A46:M46"/>
    <mergeCell ref="A47:B49"/>
    <mergeCell ref="C47:E48"/>
    <mergeCell ref="F47:AM47"/>
    <mergeCell ref="AN47:AN49"/>
    <mergeCell ref="F48:G48"/>
    <mergeCell ref="H48:I48"/>
    <mergeCell ref="J48:K48"/>
    <mergeCell ref="L48:M48"/>
    <mergeCell ref="A36:A37"/>
    <mergeCell ref="A38:A39"/>
    <mergeCell ref="A41:B43"/>
    <mergeCell ref="C41:E42"/>
    <mergeCell ref="F41:AM41"/>
    <mergeCell ref="AN41:AN43"/>
    <mergeCell ref="F42:G42"/>
    <mergeCell ref="H42:I42"/>
    <mergeCell ref="J42:K42"/>
    <mergeCell ref="L42:M42"/>
    <mergeCell ref="AL42:AM42"/>
    <mergeCell ref="Z42:AA42"/>
    <mergeCell ref="AB42:AC42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V42:W42"/>
    <mergeCell ref="X42:Y42"/>
    <mergeCell ref="AL29:AM29"/>
    <mergeCell ref="A34:A35"/>
    <mergeCell ref="B34:B35"/>
    <mergeCell ref="C34:C35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A26:A27"/>
    <mergeCell ref="A29:A30"/>
    <mergeCell ref="B29:B30"/>
    <mergeCell ref="C29:E29"/>
    <mergeCell ref="F29:G29"/>
    <mergeCell ref="H29:I29"/>
    <mergeCell ref="AF11:AG11"/>
    <mergeCell ref="AH11:AI11"/>
    <mergeCell ref="AJ11:AK11"/>
    <mergeCell ref="AH29:AI29"/>
    <mergeCell ref="AJ29:AK29"/>
    <mergeCell ref="A13:A23"/>
    <mergeCell ref="A24:B24"/>
    <mergeCell ref="AO10:AO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6:W6"/>
    <mergeCell ref="A10:A12"/>
    <mergeCell ref="B10:B12"/>
    <mergeCell ref="C10:E11"/>
    <mergeCell ref="F10:AM10"/>
    <mergeCell ref="AN10:AN12"/>
    <mergeCell ref="X11:Y11"/>
    <mergeCell ref="Z11:AA11"/>
    <mergeCell ref="AB11:AC11"/>
    <mergeCell ref="AD11:AE11"/>
    <mergeCell ref="AL11:AM11"/>
  </mergeCells>
  <dataValidations count="1">
    <dataValidation type="whole" operator="greaterThanOrEqual" allowBlank="1" showInputMessage="1" showErrorMessage="1" error="Valor no Permitido" sqref="A10:AO134" xr:uid="{574174DA-BD69-41B5-8EED-E57D8EA1825F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2020-01-16T13:37:40Z</dcterms:modified>
</cp:coreProperties>
</file>