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ATALIA\CONSOLIDADOS AÑO 2019\REM CONSOLIDADOS 2019\REM A\"/>
    </mc:Choice>
  </mc:AlternateContent>
  <xr:revisionPtr revIDLastSave="0" documentId="13_ncr:1_{BD67353D-F8D0-4EB8-894E-37ED310B6064}" xr6:coauthVersionLast="41" xr6:coauthVersionMax="41" xr10:uidLastSave="{00000000-0000-0000-0000-000000000000}"/>
  <bookViews>
    <workbookView xWindow="-120" yWindow="-120" windowWidth="24240" windowHeight="13140" tabRatio="826" activeTab="12" xr2:uid="{6BED1553-4816-434A-B579-5500BA9492DD}"/>
  </bookViews>
  <sheets>
    <sheet name="CONSOLIDADO" sheetId="13" r:id="rId1"/>
    <sheet name="ENERO" sheetId="1" r:id="rId2"/>
    <sheet name="FEBRERO" sheetId="2" r:id="rId3"/>
    <sheet name="MARZO" sheetId="3" r:id="rId4"/>
    <sheet name="ABRIL" sheetId="4" r:id="rId5"/>
    <sheet name="MAYO" sheetId="5" r:id="rId6"/>
    <sheet name="JUNIO" sheetId="6" r:id="rId7"/>
    <sheet name="JULIO" sheetId="7" r:id="rId8"/>
    <sheet name="AGOSTO" sheetId="8" r:id="rId9"/>
    <sheet name="SEPTIEMBRE" sheetId="9" r:id="rId10"/>
    <sheet name="OCTUBRE" sheetId="10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6" i="12" l="1"/>
  <c r="D126" i="12"/>
  <c r="C126" i="12" s="1"/>
  <c r="E125" i="12"/>
  <c r="C125" i="12" s="1"/>
  <c r="D125" i="12"/>
  <c r="E124" i="12"/>
  <c r="D124" i="12"/>
  <c r="C124" i="12" s="1"/>
  <c r="E123" i="12"/>
  <c r="D123" i="12"/>
  <c r="C123" i="12"/>
  <c r="E122" i="12"/>
  <c r="D122" i="12"/>
  <c r="C122" i="12" s="1"/>
  <c r="E121" i="12"/>
  <c r="C121" i="12" s="1"/>
  <c r="D121" i="12"/>
  <c r="E120" i="12"/>
  <c r="D120" i="12"/>
  <c r="C120" i="12" s="1"/>
  <c r="D114" i="12"/>
  <c r="C114" i="12"/>
  <c r="B114" i="12"/>
  <c r="D113" i="12"/>
  <c r="C113" i="12"/>
  <c r="B113" i="12" s="1"/>
  <c r="D112" i="12"/>
  <c r="B112" i="12" s="1"/>
  <c r="C112" i="12"/>
  <c r="F101" i="12"/>
  <c r="E101" i="12"/>
  <c r="D101" i="12"/>
  <c r="C101" i="12"/>
  <c r="B101" i="12"/>
  <c r="B93" i="12"/>
  <c r="B92" i="12"/>
  <c r="B91" i="12"/>
  <c r="B89" i="12"/>
  <c r="B88" i="12"/>
  <c r="B87" i="12"/>
  <c r="B86" i="12"/>
  <c r="B85" i="12"/>
  <c r="E80" i="12"/>
  <c r="C80" i="12" s="1"/>
  <c r="D80" i="12"/>
  <c r="E79" i="12"/>
  <c r="D79" i="12"/>
  <c r="C79" i="12" s="1"/>
  <c r="E78" i="12"/>
  <c r="D78" i="12"/>
  <c r="C78" i="12"/>
  <c r="E77" i="12"/>
  <c r="D77" i="12"/>
  <c r="C77" i="12" s="1"/>
  <c r="B72" i="12"/>
  <c r="CI64" i="12"/>
  <c r="CH64" i="12"/>
  <c r="CG64" i="12"/>
  <c r="CI63" i="12"/>
  <c r="CH63" i="12"/>
  <c r="CG63" i="12"/>
  <c r="B208" i="12" s="1"/>
  <c r="B59" i="12"/>
  <c r="B58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B57" i="12"/>
  <c r="B56" i="12"/>
  <c r="B55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B54" i="12"/>
  <c r="B49" i="12"/>
  <c r="B48" i="12"/>
  <c r="D44" i="12"/>
  <c r="C44" i="12"/>
  <c r="B44" i="12" s="1"/>
  <c r="D43" i="12"/>
  <c r="C43" i="12"/>
  <c r="B43" i="12"/>
  <c r="D42" i="12"/>
  <c r="C42" i="12"/>
  <c r="B42" i="12" s="1"/>
  <c r="D41" i="12"/>
  <c r="C41" i="12"/>
  <c r="B41" i="12"/>
  <c r="D40" i="12"/>
  <c r="C40" i="12"/>
  <c r="B40" i="12" s="1"/>
  <c r="D39" i="12"/>
  <c r="B39" i="12" s="1"/>
  <c r="C39" i="12"/>
  <c r="D38" i="12"/>
  <c r="C38" i="12"/>
  <c r="B38" i="12" s="1"/>
  <c r="D37" i="12"/>
  <c r="B37" i="12" s="1"/>
  <c r="C37" i="12"/>
  <c r="D36" i="12"/>
  <c r="C36" i="12"/>
  <c r="B36" i="12" s="1"/>
  <c r="D35" i="12"/>
  <c r="B35" i="12" s="1"/>
  <c r="C35" i="12"/>
  <c r="D34" i="12"/>
  <c r="C34" i="12"/>
  <c r="B34" i="12" s="1"/>
  <c r="D33" i="12"/>
  <c r="B33" i="12" s="1"/>
  <c r="C33" i="12"/>
  <c r="D32" i="12"/>
  <c r="C32" i="12"/>
  <c r="B32" i="12" s="1"/>
  <c r="D31" i="12"/>
  <c r="C31" i="12"/>
  <c r="B31" i="12"/>
  <c r="D26" i="12"/>
  <c r="C26" i="12"/>
  <c r="B26" i="12" s="1"/>
  <c r="D25" i="12"/>
  <c r="B25" i="12" s="1"/>
  <c r="C25" i="12"/>
  <c r="D24" i="12"/>
  <c r="C24" i="12"/>
  <c r="B24" i="12" s="1"/>
  <c r="D23" i="12"/>
  <c r="C23" i="12"/>
  <c r="B23" i="12"/>
  <c r="D22" i="12"/>
  <c r="C22" i="12"/>
  <c r="B22" i="12" s="1"/>
  <c r="D21" i="12"/>
  <c r="C21" i="12"/>
  <c r="B21" i="12"/>
  <c r="D20" i="12"/>
  <c r="B20" i="12"/>
  <c r="D19" i="12"/>
  <c r="B19" i="12"/>
  <c r="D18" i="12"/>
  <c r="C18" i="12"/>
  <c r="B18" i="12" s="1"/>
  <c r="D17" i="12"/>
  <c r="C17" i="12"/>
  <c r="B17" i="12"/>
  <c r="D16" i="12"/>
  <c r="C16" i="12"/>
  <c r="B16" i="12" s="1"/>
  <c r="D15" i="12"/>
  <c r="B15" i="12" s="1"/>
  <c r="C15" i="12"/>
  <c r="D14" i="12"/>
  <c r="C14" i="12"/>
  <c r="B14" i="12" s="1"/>
  <c r="D13" i="12"/>
  <c r="B13" i="12" s="1"/>
  <c r="C13" i="12"/>
  <c r="AS12" i="12"/>
  <c r="AR12" i="12"/>
  <c r="AQ12" i="12"/>
  <c r="AP12" i="12"/>
  <c r="AO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A5" i="12"/>
  <c r="A4" i="12"/>
  <c r="A3" i="12"/>
  <c r="A2" i="12"/>
  <c r="B12" i="12" l="1"/>
  <c r="C12" i="12"/>
  <c r="E126" i="11"/>
  <c r="C126" i="11" s="1"/>
  <c r="D126" i="11"/>
  <c r="E125" i="11"/>
  <c r="D125" i="11"/>
  <c r="C125" i="11" s="1"/>
  <c r="E124" i="11"/>
  <c r="D124" i="11"/>
  <c r="C124" i="11"/>
  <c r="E123" i="11"/>
  <c r="D123" i="11"/>
  <c r="C123" i="11"/>
  <c r="E122" i="11"/>
  <c r="C122" i="11" s="1"/>
  <c r="D122" i="11"/>
  <c r="E121" i="11"/>
  <c r="D121" i="11"/>
  <c r="C121" i="11" s="1"/>
  <c r="E120" i="11"/>
  <c r="D120" i="11"/>
  <c r="C120" i="11"/>
  <c r="D114" i="11"/>
  <c r="C114" i="11"/>
  <c r="B114" i="11"/>
  <c r="D113" i="11"/>
  <c r="B113" i="11" s="1"/>
  <c r="C113" i="11"/>
  <c r="D112" i="11"/>
  <c r="C112" i="11"/>
  <c r="B112" i="11" s="1"/>
  <c r="F101" i="11"/>
  <c r="E101" i="11"/>
  <c r="D101" i="11"/>
  <c r="C101" i="11"/>
  <c r="B101" i="11"/>
  <c r="B93" i="11"/>
  <c r="B92" i="11"/>
  <c r="B91" i="11"/>
  <c r="B89" i="11"/>
  <c r="B88" i="11"/>
  <c r="B87" i="11"/>
  <c r="B86" i="11"/>
  <c r="B85" i="11"/>
  <c r="E80" i="11"/>
  <c r="D80" i="11"/>
  <c r="C80" i="11" s="1"/>
  <c r="E79" i="11"/>
  <c r="D79" i="11"/>
  <c r="C79" i="11"/>
  <c r="E78" i="11"/>
  <c r="D78" i="11"/>
  <c r="C78" i="11"/>
  <c r="E77" i="11"/>
  <c r="C77" i="11" s="1"/>
  <c r="D77" i="11"/>
  <c r="B72" i="11"/>
  <c r="CI64" i="11"/>
  <c r="CH64" i="11"/>
  <c r="CG64" i="11"/>
  <c r="CI63" i="11"/>
  <c r="CH63" i="11"/>
  <c r="B208" i="11" s="1"/>
  <c r="CG63" i="11"/>
  <c r="B59" i="11"/>
  <c r="B58" i="11"/>
  <c r="B57" i="11" s="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B56" i="11"/>
  <c r="B55" i="11"/>
  <c r="B54" i="11" s="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B49" i="11"/>
  <c r="B48" i="11"/>
  <c r="D44" i="11"/>
  <c r="B44" i="11" s="1"/>
  <c r="C44" i="11"/>
  <c r="D43" i="11"/>
  <c r="C43" i="11"/>
  <c r="B43" i="11" s="1"/>
  <c r="D42" i="11"/>
  <c r="C42" i="11"/>
  <c r="B42" i="11"/>
  <c r="D41" i="11"/>
  <c r="C41" i="11"/>
  <c r="B41" i="11"/>
  <c r="D40" i="11"/>
  <c r="B40" i="11" s="1"/>
  <c r="C40" i="11"/>
  <c r="D39" i="11"/>
  <c r="C39" i="11"/>
  <c r="B39" i="11" s="1"/>
  <c r="D38" i="11"/>
  <c r="C38" i="11"/>
  <c r="B38" i="11"/>
  <c r="D37" i="11"/>
  <c r="C37" i="11"/>
  <c r="B37" i="11"/>
  <c r="D36" i="11"/>
  <c r="B36" i="11" s="1"/>
  <c r="C36" i="11"/>
  <c r="D35" i="11"/>
  <c r="C35" i="11"/>
  <c r="B35" i="11" s="1"/>
  <c r="D34" i="11"/>
  <c r="C34" i="11"/>
  <c r="B34" i="11"/>
  <c r="D33" i="11"/>
  <c r="C33" i="11"/>
  <c r="B33" i="11"/>
  <c r="D32" i="11"/>
  <c r="B32" i="11" s="1"/>
  <c r="C32" i="11"/>
  <c r="D31" i="11"/>
  <c r="C31" i="11"/>
  <c r="B31" i="11" s="1"/>
  <c r="D26" i="11"/>
  <c r="C26" i="11"/>
  <c r="B26" i="11"/>
  <c r="D25" i="11"/>
  <c r="C25" i="11"/>
  <c r="B25" i="11"/>
  <c r="D24" i="11"/>
  <c r="B24" i="11" s="1"/>
  <c r="C24" i="11"/>
  <c r="D23" i="11"/>
  <c r="C23" i="11"/>
  <c r="B23" i="11" s="1"/>
  <c r="D22" i="11"/>
  <c r="C22" i="11"/>
  <c r="B22" i="11"/>
  <c r="D21" i="11"/>
  <c r="C21" i="11"/>
  <c r="B21" i="11"/>
  <c r="D20" i="11"/>
  <c r="B20" i="11" s="1"/>
  <c r="D19" i="11"/>
  <c r="B19" i="11"/>
  <c r="D18" i="11"/>
  <c r="B18" i="11" s="1"/>
  <c r="C18" i="11"/>
  <c r="D17" i="11"/>
  <c r="C17" i="11"/>
  <c r="B17" i="11" s="1"/>
  <c r="D16" i="11"/>
  <c r="C16" i="11"/>
  <c r="B16" i="11"/>
  <c r="D15" i="11"/>
  <c r="C15" i="11"/>
  <c r="B15" i="11"/>
  <c r="D14" i="11"/>
  <c r="B14" i="11" s="1"/>
  <c r="C14" i="11"/>
  <c r="D13" i="11"/>
  <c r="C13" i="11"/>
  <c r="B13" i="11" s="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C12" i="11"/>
  <c r="A5" i="11"/>
  <c r="A4" i="11"/>
  <c r="A3" i="11"/>
  <c r="A2" i="11"/>
  <c r="A208" i="12" l="1"/>
  <c r="B12" i="11"/>
  <c r="D12" i="11"/>
  <c r="E126" i="10"/>
  <c r="C126" i="10" s="1"/>
  <c r="D126" i="10"/>
  <c r="E125" i="10"/>
  <c r="D125" i="10"/>
  <c r="C125" i="10" s="1"/>
  <c r="E124" i="10"/>
  <c r="D124" i="10"/>
  <c r="C124" i="10"/>
  <c r="E123" i="10"/>
  <c r="D123" i="10"/>
  <c r="C123" i="10"/>
  <c r="E122" i="10"/>
  <c r="C122" i="10" s="1"/>
  <c r="D122" i="10"/>
  <c r="E121" i="10"/>
  <c r="D121" i="10"/>
  <c r="C121" i="10" s="1"/>
  <c r="E120" i="10"/>
  <c r="D120" i="10"/>
  <c r="C120" i="10"/>
  <c r="D114" i="10"/>
  <c r="C114" i="10"/>
  <c r="B114" i="10"/>
  <c r="D113" i="10"/>
  <c r="B113" i="10" s="1"/>
  <c r="C113" i="10"/>
  <c r="D112" i="10"/>
  <c r="C112" i="10"/>
  <c r="B112" i="10" s="1"/>
  <c r="F101" i="10"/>
  <c r="E101" i="10"/>
  <c r="D101" i="10"/>
  <c r="C101" i="10"/>
  <c r="B101" i="10"/>
  <c r="B93" i="10"/>
  <c r="B92" i="10"/>
  <c r="B91" i="10"/>
  <c r="B89" i="10"/>
  <c r="B88" i="10"/>
  <c r="B87" i="10"/>
  <c r="B86" i="10"/>
  <c r="B85" i="10"/>
  <c r="E80" i="10"/>
  <c r="D80" i="10"/>
  <c r="C80" i="10" s="1"/>
  <c r="E79" i="10"/>
  <c r="D79" i="10"/>
  <c r="C79" i="10"/>
  <c r="E78" i="10"/>
  <c r="D78" i="10"/>
  <c r="C78" i="10"/>
  <c r="E77" i="10"/>
  <c r="C77" i="10" s="1"/>
  <c r="D77" i="10"/>
  <c r="B72" i="10"/>
  <c r="CI64" i="10"/>
  <c r="CH64" i="10"/>
  <c r="CG64" i="10"/>
  <c r="CI63" i="10"/>
  <c r="CH63" i="10"/>
  <c r="CG63" i="10"/>
  <c r="B208" i="10" s="1"/>
  <c r="B59" i="10"/>
  <c r="B58" i="10"/>
  <c r="B57" i="10" s="1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B56" i="10"/>
  <c r="B55" i="10"/>
  <c r="B54" i="10" s="1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B49" i="10"/>
  <c r="B48" i="10"/>
  <c r="D44" i="10"/>
  <c r="C44" i="10"/>
  <c r="B44" i="10" s="1"/>
  <c r="D43" i="10"/>
  <c r="C43" i="10"/>
  <c r="B43" i="10" s="1"/>
  <c r="D42" i="10"/>
  <c r="C42" i="10"/>
  <c r="B42" i="10"/>
  <c r="D41" i="10"/>
  <c r="C41" i="10"/>
  <c r="B41" i="10"/>
  <c r="D40" i="10"/>
  <c r="C40" i="10"/>
  <c r="B40" i="10" s="1"/>
  <c r="D39" i="10"/>
  <c r="C39" i="10"/>
  <c r="B39" i="10" s="1"/>
  <c r="D38" i="10"/>
  <c r="C38" i="10"/>
  <c r="B38" i="10"/>
  <c r="D37" i="10"/>
  <c r="C37" i="10"/>
  <c r="B37" i="10"/>
  <c r="D36" i="10"/>
  <c r="C36" i="10"/>
  <c r="B36" i="10" s="1"/>
  <c r="D35" i="10"/>
  <c r="C35" i="10"/>
  <c r="B35" i="10" s="1"/>
  <c r="D34" i="10"/>
  <c r="C34" i="10"/>
  <c r="B34" i="10"/>
  <c r="D33" i="10"/>
  <c r="C33" i="10"/>
  <c r="B33" i="10"/>
  <c r="D32" i="10"/>
  <c r="C32" i="10"/>
  <c r="B32" i="10" s="1"/>
  <c r="D31" i="10"/>
  <c r="C31" i="10"/>
  <c r="B31" i="10" s="1"/>
  <c r="D26" i="10"/>
  <c r="C26" i="10"/>
  <c r="B26" i="10"/>
  <c r="D25" i="10"/>
  <c r="C25" i="10"/>
  <c r="B25" i="10"/>
  <c r="D24" i="10"/>
  <c r="C24" i="10"/>
  <c r="B24" i="10" s="1"/>
  <c r="D23" i="10"/>
  <c r="C23" i="10"/>
  <c r="B23" i="10" s="1"/>
  <c r="D22" i="10"/>
  <c r="C22" i="10"/>
  <c r="B22" i="10"/>
  <c r="D21" i="10"/>
  <c r="C21" i="10"/>
  <c r="B21" i="10"/>
  <c r="D20" i="10"/>
  <c r="B20" i="10" s="1"/>
  <c r="D19" i="10"/>
  <c r="B19" i="10"/>
  <c r="D18" i="10"/>
  <c r="C18" i="10"/>
  <c r="B18" i="10" s="1"/>
  <c r="D17" i="10"/>
  <c r="C17" i="10"/>
  <c r="B17" i="10" s="1"/>
  <c r="D16" i="10"/>
  <c r="C16" i="10"/>
  <c r="B16" i="10"/>
  <c r="D15" i="10"/>
  <c r="C15" i="10"/>
  <c r="B15" i="10"/>
  <c r="D14" i="10"/>
  <c r="D12" i="10" s="1"/>
  <c r="C14" i="10"/>
  <c r="B14" i="10" s="1"/>
  <c r="D13" i="10"/>
  <c r="C13" i="10"/>
  <c r="B13" i="10" s="1"/>
  <c r="AS12" i="10"/>
  <c r="AR12" i="10"/>
  <c r="AQ12" i="10"/>
  <c r="AP12" i="10"/>
  <c r="AO12" i="10"/>
  <c r="AN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C12" i="10"/>
  <c r="A5" i="10"/>
  <c r="A4" i="10"/>
  <c r="A3" i="10"/>
  <c r="A2" i="10"/>
  <c r="A208" i="11" l="1"/>
  <c r="B12" i="10"/>
  <c r="A208" i="10" s="1"/>
  <c r="E126" i="9"/>
  <c r="D126" i="9"/>
  <c r="C126" i="9" s="1"/>
  <c r="E125" i="9"/>
  <c r="D125" i="9"/>
  <c r="C125" i="9"/>
  <c r="E124" i="9"/>
  <c r="D124" i="9"/>
  <c r="C124" i="9"/>
  <c r="E123" i="9"/>
  <c r="C123" i="9" s="1"/>
  <c r="D123" i="9"/>
  <c r="E122" i="9"/>
  <c r="D122" i="9"/>
  <c r="C122" i="9" s="1"/>
  <c r="E121" i="9"/>
  <c r="D121" i="9"/>
  <c r="C121" i="9"/>
  <c r="E120" i="9"/>
  <c r="D120" i="9"/>
  <c r="C120" i="9"/>
  <c r="D114" i="9"/>
  <c r="B114" i="9" s="1"/>
  <c r="C114" i="9"/>
  <c r="D113" i="9"/>
  <c r="C113" i="9"/>
  <c r="B113" i="9" s="1"/>
  <c r="D112" i="9"/>
  <c r="C112" i="9"/>
  <c r="B112" i="9"/>
  <c r="F101" i="9"/>
  <c r="E101" i="9"/>
  <c r="D101" i="9"/>
  <c r="C101" i="9"/>
  <c r="B101" i="9"/>
  <c r="B93" i="9"/>
  <c r="B92" i="9"/>
  <c r="B91" i="9"/>
  <c r="B89" i="9"/>
  <c r="B88" i="9"/>
  <c r="B87" i="9"/>
  <c r="B86" i="9"/>
  <c r="B85" i="9"/>
  <c r="E80" i="9"/>
  <c r="D80" i="9"/>
  <c r="C80" i="9"/>
  <c r="E79" i="9"/>
  <c r="D79" i="9"/>
  <c r="C79" i="9"/>
  <c r="E78" i="9"/>
  <c r="C78" i="9" s="1"/>
  <c r="D78" i="9"/>
  <c r="E77" i="9"/>
  <c r="D77" i="9"/>
  <c r="C77" i="9" s="1"/>
  <c r="B72" i="9"/>
  <c r="CI64" i="9"/>
  <c r="CH64" i="9"/>
  <c r="CG64" i="9"/>
  <c r="CI63" i="9"/>
  <c r="CH63" i="9"/>
  <c r="CG63" i="9"/>
  <c r="B208" i="9" s="1"/>
  <c r="B59" i="9"/>
  <c r="B58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B57" i="9"/>
  <c r="B56" i="9"/>
  <c r="B55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B49" i="9"/>
  <c r="B48" i="9"/>
  <c r="D44" i="9"/>
  <c r="C44" i="9"/>
  <c r="B44" i="9" s="1"/>
  <c r="D43" i="9"/>
  <c r="C43" i="9"/>
  <c r="B43" i="9"/>
  <c r="D42" i="9"/>
  <c r="C42" i="9"/>
  <c r="B42" i="9"/>
  <c r="D41" i="9"/>
  <c r="B41" i="9" s="1"/>
  <c r="C41" i="9"/>
  <c r="D40" i="9"/>
  <c r="C40" i="9"/>
  <c r="B40" i="9" s="1"/>
  <c r="D39" i="9"/>
  <c r="C39" i="9"/>
  <c r="B39" i="9"/>
  <c r="D38" i="9"/>
  <c r="C38" i="9"/>
  <c r="B38" i="9"/>
  <c r="D37" i="9"/>
  <c r="B37" i="9" s="1"/>
  <c r="C37" i="9"/>
  <c r="D36" i="9"/>
  <c r="C36" i="9"/>
  <c r="B36" i="9" s="1"/>
  <c r="D35" i="9"/>
  <c r="C35" i="9"/>
  <c r="B35" i="9"/>
  <c r="D34" i="9"/>
  <c r="C34" i="9"/>
  <c r="B34" i="9"/>
  <c r="D33" i="9"/>
  <c r="B33" i="9" s="1"/>
  <c r="C33" i="9"/>
  <c r="D32" i="9"/>
  <c r="C32" i="9"/>
  <c r="B32" i="9" s="1"/>
  <c r="D31" i="9"/>
  <c r="C31" i="9"/>
  <c r="B31" i="9"/>
  <c r="D26" i="9"/>
  <c r="C26" i="9"/>
  <c r="B26" i="9"/>
  <c r="D25" i="9"/>
  <c r="B25" i="9" s="1"/>
  <c r="C25" i="9"/>
  <c r="D24" i="9"/>
  <c r="C24" i="9"/>
  <c r="B24" i="9" s="1"/>
  <c r="D23" i="9"/>
  <c r="C23" i="9"/>
  <c r="B23" i="9"/>
  <c r="D22" i="9"/>
  <c r="C22" i="9"/>
  <c r="B22" i="9"/>
  <c r="D21" i="9"/>
  <c r="B21" i="9" s="1"/>
  <c r="C21" i="9"/>
  <c r="D20" i="9"/>
  <c r="B20" i="9"/>
  <c r="D19" i="9"/>
  <c r="B19" i="9"/>
  <c r="D18" i="9"/>
  <c r="C18" i="9"/>
  <c r="B18" i="9" s="1"/>
  <c r="D17" i="9"/>
  <c r="C17" i="9"/>
  <c r="B17" i="9"/>
  <c r="D16" i="9"/>
  <c r="C16" i="9"/>
  <c r="B16" i="9"/>
  <c r="D15" i="9"/>
  <c r="B15" i="9" s="1"/>
  <c r="C15" i="9"/>
  <c r="D14" i="9"/>
  <c r="D12" i="9" s="1"/>
  <c r="C14" i="9"/>
  <c r="B14" i="9" s="1"/>
  <c r="D13" i="9"/>
  <c r="C13" i="9"/>
  <c r="B13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A5" i="9"/>
  <c r="A4" i="9"/>
  <c r="A3" i="9"/>
  <c r="A2" i="9"/>
  <c r="B12" i="9" l="1"/>
  <c r="C12" i="9"/>
  <c r="E126" i="8"/>
  <c r="C126" i="8" s="1"/>
  <c r="D126" i="8"/>
  <c r="E125" i="8"/>
  <c r="D125" i="8"/>
  <c r="C125" i="8" s="1"/>
  <c r="E124" i="8"/>
  <c r="D124" i="8"/>
  <c r="C124" i="8"/>
  <c r="E123" i="8"/>
  <c r="D123" i="8"/>
  <c r="C123" i="8"/>
  <c r="E122" i="8"/>
  <c r="C122" i="8" s="1"/>
  <c r="D122" i="8"/>
  <c r="E121" i="8"/>
  <c r="D121" i="8"/>
  <c r="C121" i="8" s="1"/>
  <c r="E120" i="8"/>
  <c r="D120" i="8"/>
  <c r="C120" i="8"/>
  <c r="D114" i="8"/>
  <c r="C114" i="8"/>
  <c r="B114" i="8"/>
  <c r="D113" i="8"/>
  <c r="B113" i="8" s="1"/>
  <c r="C113" i="8"/>
  <c r="D112" i="8"/>
  <c r="C112" i="8"/>
  <c r="B112" i="8" s="1"/>
  <c r="F101" i="8"/>
  <c r="E101" i="8"/>
  <c r="D101" i="8"/>
  <c r="C101" i="8"/>
  <c r="B101" i="8"/>
  <c r="B93" i="8"/>
  <c r="B92" i="8"/>
  <c r="B91" i="8"/>
  <c r="B89" i="8"/>
  <c r="B88" i="8"/>
  <c r="B87" i="8"/>
  <c r="B86" i="8"/>
  <c r="B85" i="8"/>
  <c r="E80" i="8"/>
  <c r="D80" i="8"/>
  <c r="C80" i="8" s="1"/>
  <c r="E79" i="8"/>
  <c r="D79" i="8"/>
  <c r="C79" i="8"/>
  <c r="E78" i="8"/>
  <c r="D78" i="8"/>
  <c r="C78" i="8"/>
  <c r="E77" i="8"/>
  <c r="C77" i="8" s="1"/>
  <c r="D77" i="8"/>
  <c r="B72" i="8"/>
  <c r="CI64" i="8"/>
  <c r="CH64" i="8"/>
  <c r="CG64" i="8"/>
  <c r="CI63" i="8"/>
  <c r="CH63" i="8"/>
  <c r="B208" i="8" s="1"/>
  <c r="CG63" i="8"/>
  <c r="B59" i="8"/>
  <c r="B58" i="8"/>
  <c r="B57" i="8" s="1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6" i="8"/>
  <c r="B55" i="8"/>
  <c r="B54" i="8" s="1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49" i="8"/>
  <c r="B48" i="8"/>
  <c r="D44" i="8"/>
  <c r="B44" i="8" s="1"/>
  <c r="C44" i="8"/>
  <c r="D43" i="8"/>
  <c r="C43" i="8"/>
  <c r="B43" i="8" s="1"/>
  <c r="D42" i="8"/>
  <c r="C42" i="8"/>
  <c r="B42" i="8"/>
  <c r="D41" i="8"/>
  <c r="C41" i="8"/>
  <c r="B41" i="8"/>
  <c r="D40" i="8"/>
  <c r="B40" i="8" s="1"/>
  <c r="C40" i="8"/>
  <c r="D39" i="8"/>
  <c r="C39" i="8"/>
  <c r="B39" i="8" s="1"/>
  <c r="D38" i="8"/>
  <c r="C38" i="8"/>
  <c r="B38" i="8"/>
  <c r="D37" i="8"/>
  <c r="C37" i="8"/>
  <c r="B37" i="8"/>
  <c r="D36" i="8"/>
  <c r="B36" i="8" s="1"/>
  <c r="C36" i="8"/>
  <c r="D35" i="8"/>
  <c r="C35" i="8"/>
  <c r="B35" i="8" s="1"/>
  <c r="D34" i="8"/>
  <c r="C34" i="8"/>
  <c r="B34" i="8"/>
  <c r="D33" i="8"/>
  <c r="C33" i="8"/>
  <c r="B33" i="8"/>
  <c r="D32" i="8"/>
  <c r="B32" i="8" s="1"/>
  <c r="C32" i="8"/>
  <c r="D31" i="8"/>
  <c r="C31" i="8"/>
  <c r="B31" i="8" s="1"/>
  <c r="D26" i="8"/>
  <c r="C26" i="8"/>
  <c r="B26" i="8"/>
  <c r="D25" i="8"/>
  <c r="C25" i="8"/>
  <c r="B25" i="8"/>
  <c r="D24" i="8"/>
  <c r="B24" i="8" s="1"/>
  <c r="C24" i="8"/>
  <c r="D23" i="8"/>
  <c r="C23" i="8"/>
  <c r="B23" i="8" s="1"/>
  <c r="D22" i="8"/>
  <c r="C22" i="8"/>
  <c r="B22" i="8"/>
  <c r="D21" i="8"/>
  <c r="C21" i="8"/>
  <c r="B21" i="8"/>
  <c r="D20" i="8"/>
  <c r="B20" i="8" s="1"/>
  <c r="D19" i="8"/>
  <c r="B19" i="8"/>
  <c r="D18" i="8"/>
  <c r="B18" i="8" s="1"/>
  <c r="C18" i="8"/>
  <c r="D17" i="8"/>
  <c r="C17" i="8"/>
  <c r="B17" i="8" s="1"/>
  <c r="D16" i="8"/>
  <c r="C16" i="8"/>
  <c r="B16" i="8"/>
  <c r="D15" i="8"/>
  <c r="C15" i="8"/>
  <c r="B15" i="8"/>
  <c r="D14" i="8"/>
  <c r="B14" i="8" s="1"/>
  <c r="C14" i="8"/>
  <c r="D13" i="8"/>
  <c r="C13" i="8"/>
  <c r="B13" i="8" s="1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12" i="8"/>
  <c r="A5" i="8"/>
  <c r="A4" i="8"/>
  <c r="A3" i="8"/>
  <c r="A2" i="8"/>
  <c r="A208" i="9" l="1"/>
  <c r="B12" i="8"/>
  <c r="D12" i="8"/>
  <c r="E126" i="7"/>
  <c r="D126" i="7"/>
  <c r="C126" i="7" s="1"/>
  <c r="E125" i="7"/>
  <c r="D125" i="7"/>
  <c r="C125" i="7"/>
  <c r="E124" i="7"/>
  <c r="D124" i="7"/>
  <c r="C124" i="7"/>
  <c r="E123" i="7"/>
  <c r="C123" i="7" s="1"/>
  <c r="D123" i="7"/>
  <c r="E122" i="7"/>
  <c r="D122" i="7"/>
  <c r="C122" i="7" s="1"/>
  <c r="E121" i="7"/>
  <c r="D121" i="7"/>
  <c r="C121" i="7"/>
  <c r="E120" i="7"/>
  <c r="D120" i="7"/>
  <c r="C120" i="7"/>
  <c r="D114" i="7"/>
  <c r="B114" i="7" s="1"/>
  <c r="C114" i="7"/>
  <c r="D113" i="7"/>
  <c r="C113" i="7"/>
  <c r="B113" i="7" s="1"/>
  <c r="D112" i="7"/>
  <c r="C112" i="7"/>
  <c r="B112" i="7"/>
  <c r="F101" i="7"/>
  <c r="E101" i="7"/>
  <c r="D101" i="7"/>
  <c r="C101" i="7"/>
  <c r="B101" i="7"/>
  <c r="B93" i="7"/>
  <c r="B92" i="7"/>
  <c r="B91" i="7"/>
  <c r="B89" i="7"/>
  <c r="B88" i="7"/>
  <c r="B87" i="7"/>
  <c r="B86" i="7"/>
  <c r="B85" i="7"/>
  <c r="E80" i="7"/>
  <c r="D80" i="7"/>
  <c r="C80" i="7"/>
  <c r="E79" i="7"/>
  <c r="D79" i="7"/>
  <c r="C79" i="7"/>
  <c r="E78" i="7"/>
  <c r="C78" i="7" s="1"/>
  <c r="D78" i="7"/>
  <c r="E77" i="7"/>
  <c r="D77" i="7"/>
  <c r="C77" i="7" s="1"/>
  <c r="B72" i="7"/>
  <c r="CI64" i="7"/>
  <c r="CH64" i="7"/>
  <c r="CG64" i="7"/>
  <c r="CI63" i="7"/>
  <c r="CH63" i="7"/>
  <c r="CG63" i="7"/>
  <c r="B208" i="7" s="1"/>
  <c r="B59" i="7"/>
  <c r="B58" i="7"/>
  <c r="W57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B56" i="7"/>
  <c r="B55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B49" i="7"/>
  <c r="B48" i="7"/>
  <c r="D44" i="7"/>
  <c r="C44" i="7"/>
  <c r="B44" i="7" s="1"/>
  <c r="D43" i="7"/>
  <c r="C43" i="7"/>
  <c r="B43" i="7"/>
  <c r="D42" i="7"/>
  <c r="C42" i="7"/>
  <c r="B42" i="7"/>
  <c r="D41" i="7"/>
  <c r="B41" i="7" s="1"/>
  <c r="C41" i="7"/>
  <c r="D40" i="7"/>
  <c r="C40" i="7"/>
  <c r="B40" i="7" s="1"/>
  <c r="D39" i="7"/>
  <c r="C39" i="7"/>
  <c r="B39" i="7"/>
  <c r="D38" i="7"/>
  <c r="C38" i="7"/>
  <c r="B38" i="7"/>
  <c r="D37" i="7"/>
  <c r="B37" i="7" s="1"/>
  <c r="C37" i="7"/>
  <c r="D36" i="7"/>
  <c r="C36" i="7"/>
  <c r="B36" i="7" s="1"/>
  <c r="D35" i="7"/>
  <c r="C35" i="7"/>
  <c r="B35" i="7"/>
  <c r="D34" i="7"/>
  <c r="C34" i="7"/>
  <c r="B34" i="7"/>
  <c r="D33" i="7"/>
  <c r="B33" i="7" s="1"/>
  <c r="C33" i="7"/>
  <c r="D32" i="7"/>
  <c r="C32" i="7"/>
  <c r="B32" i="7" s="1"/>
  <c r="D31" i="7"/>
  <c r="C31" i="7"/>
  <c r="B31" i="7"/>
  <c r="D26" i="7"/>
  <c r="C26" i="7"/>
  <c r="B26" i="7"/>
  <c r="D25" i="7"/>
  <c r="B25" i="7" s="1"/>
  <c r="C25" i="7"/>
  <c r="D24" i="7"/>
  <c r="C24" i="7"/>
  <c r="B24" i="7" s="1"/>
  <c r="D23" i="7"/>
  <c r="C23" i="7"/>
  <c r="B23" i="7"/>
  <c r="D22" i="7"/>
  <c r="C22" i="7"/>
  <c r="B22" i="7"/>
  <c r="D21" i="7"/>
  <c r="B21" i="7" s="1"/>
  <c r="C21" i="7"/>
  <c r="D20" i="7"/>
  <c r="B20" i="7"/>
  <c r="D19" i="7"/>
  <c r="B19" i="7"/>
  <c r="D18" i="7"/>
  <c r="C18" i="7"/>
  <c r="B18" i="7" s="1"/>
  <c r="D17" i="7"/>
  <c r="C17" i="7"/>
  <c r="B17" i="7"/>
  <c r="D16" i="7"/>
  <c r="C16" i="7"/>
  <c r="B16" i="7"/>
  <c r="D15" i="7"/>
  <c r="B15" i="7" s="1"/>
  <c r="C15" i="7"/>
  <c r="D14" i="7"/>
  <c r="D12" i="7" s="1"/>
  <c r="C14" i="7"/>
  <c r="B14" i="7" s="1"/>
  <c r="D13" i="7"/>
  <c r="C13" i="7"/>
  <c r="B13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A5" i="7"/>
  <c r="A4" i="7"/>
  <c r="A3" i="7"/>
  <c r="A2" i="7"/>
  <c r="A208" i="8" l="1"/>
  <c r="B12" i="7"/>
  <c r="C12" i="7"/>
  <c r="E126" i="6"/>
  <c r="D126" i="6"/>
  <c r="E125" i="6"/>
  <c r="D125" i="6"/>
  <c r="C125" i="6" s="1"/>
  <c r="E124" i="6"/>
  <c r="D124" i="6"/>
  <c r="C124" i="6"/>
  <c r="E123" i="6"/>
  <c r="C123" i="6" s="1"/>
  <c r="D123" i="6"/>
  <c r="E122" i="6"/>
  <c r="D122" i="6"/>
  <c r="E121" i="6"/>
  <c r="D121" i="6"/>
  <c r="C121" i="6" s="1"/>
  <c r="E120" i="6"/>
  <c r="D120" i="6"/>
  <c r="C120" i="6" s="1"/>
  <c r="D114" i="6"/>
  <c r="C114" i="6"/>
  <c r="B114" i="6"/>
  <c r="D113" i="6"/>
  <c r="C113" i="6"/>
  <c r="D112" i="6"/>
  <c r="C112" i="6"/>
  <c r="B112" i="6" s="1"/>
  <c r="F101" i="6"/>
  <c r="E101" i="6"/>
  <c r="D101" i="6"/>
  <c r="C101" i="6"/>
  <c r="B101" i="6"/>
  <c r="B93" i="6"/>
  <c r="B92" i="6"/>
  <c r="B91" i="6"/>
  <c r="B89" i="6"/>
  <c r="B88" i="6"/>
  <c r="B87" i="6"/>
  <c r="B86" i="6"/>
  <c r="B85" i="6"/>
  <c r="E80" i="6"/>
  <c r="D80" i="6"/>
  <c r="C80" i="6" s="1"/>
  <c r="E79" i="6"/>
  <c r="C79" i="6" s="1"/>
  <c r="D79" i="6"/>
  <c r="E78" i="6"/>
  <c r="D78" i="6"/>
  <c r="C78" i="6" s="1"/>
  <c r="E77" i="6"/>
  <c r="D77" i="6"/>
  <c r="B72" i="6"/>
  <c r="CI64" i="6"/>
  <c r="CH64" i="6"/>
  <c r="CG64" i="6"/>
  <c r="CI63" i="6"/>
  <c r="CH63" i="6"/>
  <c r="CG63" i="6"/>
  <c r="B59" i="6"/>
  <c r="B58" i="6"/>
  <c r="B57" i="6" s="1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B56" i="6"/>
  <c r="B55" i="6"/>
  <c r="B54" i="6" s="1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49" i="6"/>
  <c r="B48" i="6"/>
  <c r="D44" i="6"/>
  <c r="C44" i="6"/>
  <c r="D43" i="6"/>
  <c r="C43" i="6"/>
  <c r="B43" i="6" s="1"/>
  <c r="D42" i="6"/>
  <c r="C42" i="6"/>
  <c r="B42" i="6" s="1"/>
  <c r="D41" i="6"/>
  <c r="C41" i="6"/>
  <c r="B41" i="6"/>
  <c r="D40" i="6"/>
  <c r="C40" i="6"/>
  <c r="D39" i="6"/>
  <c r="C39" i="6"/>
  <c r="B39" i="6" s="1"/>
  <c r="D38" i="6"/>
  <c r="C38" i="6"/>
  <c r="B38" i="6"/>
  <c r="D37" i="6"/>
  <c r="B37" i="6" s="1"/>
  <c r="C37" i="6"/>
  <c r="D36" i="6"/>
  <c r="C36" i="6"/>
  <c r="D35" i="6"/>
  <c r="C35" i="6"/>
  <c r="B35" i="6" s="1"/>
  <c r="D34" i="6"/>
  <c r="C34" i="6"/>
  <c r="B34" i="6" s="1"/>
  <c r="D33" i="6"/>
  <c r="C33" i="6"/>
  <c r="B33" i="6"/>
  <c r="D32" i="6"/>
  <c r="C32" i="6"/>
  <c r="D31" i="6"/>
  <c r="C31" i="6"/>
  <c r="B31" i="6" s="1"/>
  <c r="D26" i="6"/>
  <c r="C26" i="6"/>
  <c r="B26" i="6"/>
  <c r="D25" i="6"/>
  <c r="B25" i="6" s="1"/>
  <c r="C25" i="6"/>
  <c r="D24" i="6"/>
  <c r="C24" i="6"/>
  <c r="D23" i="6"/>
  <c r="C23" i="6"/>
  <c r="B23" i="6" s="1"/>
  <c r="D22" i="6"/>
  <c r="C22" i="6"/>
  <c r="B22" i="6" s="1"/>
  <c r="D21" i="6"/>
  <c r="C21" i="6"/>
  <c r="B21" i="6"/>
  <c r="D20" i="6"/>
  <c r="B20" i="6" s="1"/>
  <c r="D19" i="6"/>
  <c r="B19" i="6"/>
  <c r="D18" i="6"/>
  <c r="B18" i="6" s="1"/>
  <c r="C18" i="6"/>
  <c r="D17" i="6"/>
  <c r="C17" i="6"/>
  <c r="B17" i="6" s="1"/>
  <c r="D16" i="6"/>
  <c r="B16" i="6" s="1"/>
  <c r="C16" i="6"/>
  <c r="D15" i="6"/>
  <c r="C15" i="6"/>
  <c r="B15" i="6" s="1"/>
  <c r="D14" i="6"/>
  <c r="C14" i="6"/>
  <c r="D13" i="6"/>
  <c r="C13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A5" i="6"/>
  <c r="A4" i="6"/>
  <c r="A3" i="6"/>
  <c r="A2" i="6"/>
  <c r="A208" i="7" l="1"/>
  <c r="C12" i="6"/>
  <c r="B24" i="6"/>
  <c r="B36" i="6"/>
  <c r="B44" i="6"/>
  <c r="C122" i="6"/>
  <c r="B14" i="6"/>
  <c r="C77" i="6"/>
  <c r="B13" i="6"/>
  <c r="B12" i="6" s="1"/>
  <c r="B32" i="6"/>
  <c r="B40" i="6"/>
  <c r="B208" i="6"/>
  <c r="B113" i="6"/>
  <c r="C126" i="6"/>
  <c r="D12" i="6"/>
  <c r="E126" i="5"/>
  <c r="D126" i="5"/>
  <c r="E125" i="5"/>
  <c r="D125" i="5"/>
  <c r="E124" i="5"/>
  <c r="D124" i="5"/>
  <c r="C124" i="5" s="1"/>
  <c r="E123" i="5"/>
  <c r="D123" i="5"/>
  <c r="C123" i="5" s="1"/>
  <c r="E122" i="5"/>
  <c r="C122" i="5" s="1"/>
  <c r="D122" i="5"/>
  <c r="E121" i="5"/>
  <c r="D121" i="5"/>
  <c r="C121" i="5" s="1"/>
  <c r="E120" i="5"/>
  <c r="D120" i="5"/>
  <c r="C120" i="5" s="1"/>
  <c r="D114" i="5"/>
  <c r="C114" i="5"/>
  <c r="B114" i="5" s="1"/>
  <c r="D113" i="5"/>
  <c r="C113" i="5"/>
  <c r="D112" i="5"/>
  <c r="C112" i="5"/>
  <c r="B112" i="5" s="1"/>
  <c r="F101" i="5"/>
  <c r="E101" i="5"/>
  <c r="D101" i="5"/>
  <c r="C101" i="5"/>
  <c r="B101" i="5"/>
  <c r="B93" i="5"/>
  <c r="B92" i="5"/>
  <c r="B91" i="5"/>
  <c r="B89" i="5"/>
  <c r="B88" i="5"/>
  <c r="B87" i="5"/>
  <c r="B86" i="5"/>
  <c r="B85" i="5"/>
  <c r="E80" i="5"/>
  <c r="D80" i="5"/>
  <c r="C80" i="5" s="1"/>
  <c r="E79" i="5"/>
  <c r="D79" i="5"/>
  <c r="C79" i="5" s="1"/>
  <c r="E78" i="5"/>
  <c r="D78" i="5"/>
  <c r="C78" i="5" s="1"/>
  <c r="E77" i="5"/>
  <c r="D77" i="5"/>
  <c r="B72" i="5"/>
  <c r="CI64" i="5"/>
  <c r="CH64" i="5"/>
  <c r="CG64" i="5"/>
  <c r="CI63" i="5"/>
  <c r="CH63" i="5"/>
  <c r="CG63" i="5"/>
  <c r="B59" i="5"/>
  <c r="B58" i="5"/>
  <c r="B57" i="5" s="1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B56" i="5"/>
  <c r="B55" i="5"/>
  <c r="B54" i="5" s="1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B49" i="5"/>
  <c r="B48" i="5"/>
  <c r="D44" i="5"/>
  <c r="C44" i="5"/>
  <c r="D43" i="5"/>
  <c r="C43" i="5"/>
  <c r="B43" i="5" s="1"/>
  <c r="D42" i="5"/>
  <c r="C42" i="5"/>
  <c r="B42" i="5" s="1"/>
  <c r="D41" i="5"/>
  <c r="C41" i="5"/>
  <c r="B41" i="5" s="1"/>
  <c r="D40" i="5"/>
  <c r="C40" i="5"/>
  <c r="D39" i="5"/>
  <c r="C39" i="5"/>
  <c r="B39" i="5" s="1"/>
  <c r="D38" i="5"/>
  <c r="C38" i="5"/>
  <c r="B38" i="5"/>
  <c r="D37" i="5"/>
  <c r="B37" i="5" s="1"/>
  <c r="C37" i="5"/>
  <c r="D36" i="5"/>
  <c r="C36" i="5"/>
  <c r="B36" i="5" s="1"/>
  <c r="D35" i="5"/>
  <c r="C35" i="5"/>
  <c r="D34" i="5"/>
  <c r="C34" i="5"/>
  <c r="B34" i="5"/>
  <c r="D33" i="5"/>
  <c r="C33" i="5"/>
  <c r="D32" i="5"/>
  <c r="C32" i="5"/>
  <c r="B32" i="5" s="1"/>
  <c r="D31" i="5"/>
  <c r="C31" i="5"/>
  <c r="D26" i="5"/>
  <c r="C26" i="5"/>
  <c r="B26" i="5" s="1"/>
  <c r="D25" i="5"/>
  <c r="C25" i="5"/>
  <c r="B25" i="5" s="1"/>
  <c r="D24" i="5"/>
  <c r="C24" i="5"/>
  <c r="D23" i="5"/>
  <c r="C23" i="5"/>
  <c r="B23" i="5" s="1"/>
  <c r="D22" i="5"/>
  <c r="C22" i="5"/>
  <c r="B22" i="5" s="1"/>
  <c r="D21" i="5"/>
  <c r="C21" i="5"/>
  <c r="B21" i="5" s="1"/>
  <c r="D20" i="5"/>
  <c r="B20" i="5" s="1"/>
  <c r="D19" i="5"/>
  <c r="B19" i="5" s="1"/>
  <c r="D18" i="5"/>
  <c r="C18" i="5"/>
  <c r="B18" i="5" s="1"/>
  <c r="D17" i="5"/>
  <c r="C17" i="5"/>
  <c r="D16" i="5"/>
  <c r="C16" i="5"/>
  <c r="B16" i="5" s="1"/>
  <c r="D15" i="5"/>
  <c r="C15" i="5"/>
  <c r="B15" i="5" s="1"/>
  <c r="D14" i="5"/>
  <c r="D12" i="5" s="1"/>
  <c r="C14" i="5"/>
  <c r="D13" i="5"/>
  <c r="C13" i="5"/>
  <c r="B13" i="5" s="1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A5" i="5"/>
  <c r="A4" i="5"/>
  <c r="A3" i="5"/>
  <c r="A2" i="5"/>
  <c r="C126" i="5" l="1"/>
  <c r="B17" i="5"/>
  <c r="B31" i="5"/>
  <c r="B33" i="5"/>
  <c r="B40" i="5"/>
  <c r="C77" i="5"/>
  <c r="B113" i="5"/>
  <c r="C125" i="5"/>
  <c r="A208" i="6"/>
  <c r="C12" i="5"/>
  <c r="B14" i="5"/>
  <c r="B24" i="5"/>
  <c r="B35" i="5"/>
  <c r="B44" i="5"/>
  <c r="B208" i="5"/>
  <c r="B12" i="5"/>
  <c r="A208" i="5" s="1"/>
  <c r="E126" i="4"/>
  <c r="D126" i="4"/>
  <c r="E125" i="4"/>
  <c r="D125" i="4"/>
  <c r="C125" i="4" s="1"/>
  <c r="E124" i="4"/>
  <c r="D124" i="4"/>
  <c r="C124" i="4" s="1"/>
  <c r="E123" i="4"/>
  <c r="C123" i="4" s="1"/>
  <c r="D123" i="4"/>
  <c r="E122" i="4"/>
  <c r="D122" i="4"/>
  <c r="C122" i="4" s="1"/>
  <c r="E121" i="4"/>
  <c r="D121" i="4"/>
  <c r="C121" i="4" s="1"/>
  <c r="E120" i="4"/>
  <c r="D120" i="4"/>
  <c r="C120" i="4" s="1"/>
  <c r="D114" i="4"/>
  <c r="B114" i="4" s="1"/>
  <c r="C114" i="4"/>
  <c r="D113" i="4"/>
  <c r="C113" i="4"/>
  <c r="B113" i="4" s="1"/>
  <c r="D112" i="4"/>
  <c r="C112" i="4"/>
  <c r="B112" i="4"/>
  <c r="F101" i="4"/>
  <c r="E101" i="4"/>
  <c r="D101" i="4"/>
  <c r="C101" i="4"/>
  <c r="B101" i="4"/>
  <c r="B93" i="4"/>
  <c r="B92" i="4"/>
  <c r="B91" i="4"/>
  <c r="B89" i="4"/>
  <c r="B88" i="4"/>
  <c r="B87" i="4"/>
  <c r="B86" i="4"/>
  <c r="B85" i="4"/>
  <c r="E80" i="4"/>
  <c r="D80" i="4"/>
  <c r="C80" i="4"/>
  <c r="E79" i="4"/>
  <c r="D79" i="4"/>
  <c r="E78" i="4"/>
  <c r="D78" i="4"/>
  <c r="E77" i="4"/>
  <c r="D77" i="4"/>
  <c r="B72" i="4"/>
  <c r="CI64" i="4"/>
  <c r="CH64" i="4"/>
  <c r="CG64" i="4"/>
  <c r="CI63" i="4"/>
  <c r="CH63" i="4"/>
  <c r="CG63" i="4"/>
  <c r="B208" i="4" s="1"/>
  <c r="B59" i="4"/>
  <c r="B58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B56" i="4"/>
  <c r="B55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B49" i="4"/>
  <c r="B48" i="4"/>
  <c r="D44" i="4"/>
  <c r="C44" i="4"/>
  <c r="B44" i="4" s="1"/>
  <c r="D43" i="4"/>
  <c r="C43" i="4"/>
  <c r="B43" i="4"/>
  <c r="D42" i="4"/>
  <c r="C42" i="4"/>
  <c r="D41" i="4"/>
  <c r="C41" i="4"/>
  <c r="D40" i="4"/>
  <c r="C40" i="4"/>
  <c r="D39" i="4"/>
  <c r="C39" i="4"/>
  <c r="B39" i="4"/>
  <c r="D38" i="4"/>
  <c r="C38" i="4"/>
  <c r="D37" i="4"/>
  <c r="C37" i="4"/>
  <c r="D36" i="4"/>
  <c r="C36" i="4"/>
  <c r="D35" i="4"/>
  <c r="C35" i="4"/>
  <c r="B35" i="4" s="1"/>
  <c r="D34" i="4"/>
  <c r="C34" i="4"/>
  <c r="B34" i="4" s="1"/>
  <c r="D33" i="4"/>
  <c r="B33" i="4" s="1"/>
  <c r="C33" i="4"/>
  <c r="D32" i="4"/>
  <c r="C32" i="4"/>
  <c r="B32" i="4" s="1"/>
  <c r="D31" i="4"/>
  <c r="C31" i="4"/>
  <c r="B31" i="4" s="1"/>
  <c r="D26" i="4"/>
  <c r="C26" i="4"/>
  <c r="B26" i="4" s="1"/>
  <c r="D25" i="4"/>
  <c r="B25" i="4" s="1"/>
  <c r="C25" i="4"/>
  <c r="D24" i="4"/>
  <c r="C24" i="4"/>
  <c r="B24" i="4" s="1"/>
  <c r="D23" i="4"/>
  <c r="C23" i="4"/>
  <c r="B23" i="4"/>
  <c r="D22" i="4"/>
  <c r="C22" i="4"/>
  <c r="D21" i="4"/>
  <c r="C21" i="4"/>
  <c r="D20" i="4"/>
  <c r="B20" i="4" s="1"/>
  <c r="D19" i="4"/>
  <c r="B19" i="4"/>
  <c r="D18" i="4"/>
  <c r="C18" i="4"/>
  <c r="D17" i="4"/>
  <c r="C17" i="4"/>
  <c r="B17" i="4"/>
  <c r="D16" i="4"/>
  <c r="C16" i="4"/>
  <c r="D15" i="4"/>
  <c r="C15" i="4"/>
  <c r="D14" i="4"/>
  <c r="C14" i="4"/>
  <c r="D13" i="4"/>
  <c r="C13" i="4"/>
  <c r="B13" i="4" s="1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A5" i="4"/>
  <c r="A4" i="4"/>
  <c r="A3" i="4"/>
  <c r="A2" i="4"/>
  <c r="B14" i="4" l="1"/>
  <c r="B16" i="4"/>
  <c r="B21" i="4"/>
  <c r="B36" i="4"/>
  <c r="B38" i="4"/>
  <c r="B41" i="4"/>
  <c r="C78" i="4"/>
  <c r="C126" i="4"/>
  <c r="D12" i="4"/>
  <c r="B37" i="4"/>
  <c r="B18" i="4"/>
  <c r="B22" i="4"/>
  <c r="B40" i="4"/>
  <c r="B42" i="4"/>
  <c r="C77" i="4"/>
  <c r="C79" i="4"/>
  <c r="C12" i="4"/>
  <c r="B15" i="4"/>
  <c r="E126" i="3"/>
  <c r="D126" i="3"/>
  <c r="C126" i="3" s="1"/>
  <c r="E125" i="3"/>
  <c r="D125" i="3"/>
  <c r="C125" i="3"/>
  <c r="E124" i="3"/>
  <c r="C124" i="3" s="1"/>
  <c r="D124" i="3"/>
  <c r="E123" i="3"/>
  <c r="D123" i="3"/>
  <c r="C123" i="3" s="1"/>
  <c r="E122" i="3"/>
  <c r="D122" i="3"/>
  <c r="C122" i="3" s="1"/>
  <c r="E121" i="3"/>
  <c r="D121" i="3"/>
  <c r="C121" i="3" s="1"/>
  <c r="E120" i="3"/>
  <c r="D120" i="3"/>
  <c r="C120" i="3"/>
  <c r="D114" i="3"/>
  <c r="C114" i="3"/>
  <c r="B114" i="3" s="1"/>
  <c r="D113" i="3"/>
  <c r="C113" i="3"/>
  <c r="B113" i="3" s="1"/>
  <c r="D112" i="3"/>
  <c r="C112" i="3"/>
  <c r="B112" i="3"/>
  <c r="F101" i="3"/>
  <c r="E101" i="3"/>
  <c r="D101" i="3"/>
  <c r="C101" i="3"/>
  <c r="B101" i="3"/>
  <c r="B93" i="3"/>
  <c r="B92" i="3"/>
  <c r="B91" i="3"/>
  <c r="B89" i="3"/>
  <c r="B88" i="3"/>
  <c r="B87" i="3"/>
  <c r="B86" i="3"/>
  <c r="B85" i="3"/>
  <c r="E80" i="3"/>
  <c r="D80" i="3"/>
  <c r="C80" i="3"/>
  <c r="E79" i="3"/>
  <c r="C79" i="3" s="1"/>
  <c r="D79" i="3"/>
  <c r="E78" i="3"/>
  <c r="D78" i="3"/>
  <c r="C78" i="3" s="1"/>
  <c r="E77" i="3"/>
  <c r="D77" i="3"/>
  <c r="C77" i="3" s="1"/>
  <c r="B72" i="3"/>
  <c r="CI64" i="3"/>
  <c r="CH64" i="3"/>
  <c r="CG64" i="3"/>
  <c r="CI63" i="3"/>
  <c r="CH63" i="3"/>
  <c r="CG63" i="3"/>
  <c r="B59" i="3"/>
  <c r="B58" i="3"/>
  <c r="B57" i="3" s="1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6" i="3"/>
  <c r="B55" i="3"/>
  <c r="B54" i="3" s="1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49" i="3"/>
  <c r="B48" i="3"/>
  <c r="D44" i="3"/>
  <c r="C44" i="3"/>
  <c r="D43" i="3"/>
  <c r="C43" i="3"/>
  <c r="B43" i="3"/>
  <c r="D42" i="3"/>
  <c r="C42" i="3"/>
  <c r="B42" i="3"/>
  <c r="D41" i="3"/>
  <c r="C41" i="3"/>
  <c r="D40" i="3"/>
  <c r="C40" i="3"/>
  <c r="B40" i="3" s="1"/>
  <c r="D39" i="3"/>
  <c r="C39" i="3"/>
  <c r="B39" i="3" s="1"/>
  <c r="D38" i="3"/>
  <c r="C38" i="3"/>
  <c r="B38" i="3" s="1"/>
  <c r="D37" i="3"/>
  <c r="C37" i="3"/>
  <c r="B37" i="3" s="1"/>
  <c r="D36" i="3"/>
  <c r="C36" i="3"/>
  <c r="D35" i="3"/>
  <c r="C35" i="3"/>
  <c r="B35" i="3"/>
  <c r="D34" i="3"/>
  <c r="C34" i="3"/>
  <c r="B34" i="3"/>
  <c r="D33" i="3"/>
  <c r="C33" i="3"/>
  <c r="D32" i="3"/>
  <c r="C32" i="3"/>
  <c r="B32" i="3" s="1"/>
  <c r="D31" i="3"/>
  <c r="C31" i="3"/>
  <c r="B31" i="3" s="1"/>
  <c r="D26" i="3"/>
  <c r="C26" i="3"/>
  <c r="B26" i="3" s="1"/>
  <c r="D25" i="3"/>
  <c r="C25" i="3"/>
  <c r="B25" i="3" s="1"/>
  <c r="D24" i="3"/>
  <c r="C24" i="3"/>
  <c r="D23" i="3"/>
  <c r="C23" i="3"/>
  <c r="B23" i="3"/>
  <c r="D22" i="3"/>
  <c r="C22" i="3"/>
  <c r="B22" i="3"/>
  <c r="D21" i="3"/>
  <c r="C21" i="3"/>
  <c r="D20" i="3"/>
  <c r="B20" i="3"/>
  <c r="D19" i="3"/>
  <c r="B19" i="3" s="1"/>
  <c r="D18" i="3"/>
  <c r="C18" i="3"/>
  <c r="D17" i="3"/>
  <c r="C17" i="3"/>
  <c r="B17" i="3" s="1"/>
  <c r="D16" i="3"/>
  <c r="C16" i="3"/>
  <c r="B16" i="3"/>
  <c r="D15" i="3"/>
  <c r="C15" i="3"/>
  <c r="B15" i="3" s="1"/>
  <c r="D14" i="3"/>
  <c r="C14" i="3"/>
  <c r="B14" i="3" s="1"/>
  <c r="D13" i="3"/>
  <c r="C13" i="3"/>
  <c r="B13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A5" i="3"/>
  <c r="A4" i="3"/>
  <c r="A3" i="3"/>
  <c r="A2" i="3"/>
  <c r="D12" i="3" l="1"/>
  <c r="B18" i="3"/>
  <c r="B12" i="4"/>
  <c r="A208" i="4" s="1"/>
  <c r="B21" i="3"/>
  <c r="B12" i="3" s="1"/>
  <c r="B24" i="3"/>
  <c r="B33" i="3"/>
  <c r="B36" i="3"/>
  <c r="B41" i="3"/>
  <c r="B44" i="3"/>
  <c r="B208" i="3"/>
  <c r="C12" i="3"/>
  <c r="E126" i="2"/>
  <c r="D126" i="2"/>
  <c r="E125" i="2"/>
  <c r="D125" i="2"/>
  <c r="C125" i="2" s="1"/>
  <c r="E124" i="2"/>
  <c r="D124" i="2"/>
  <c r="C124" i="2"/>
  <c r="E123" i="2"/>
  <c r="C123" i="2" s="1"/>
  <c r="D123" i="2"/>
  <c r="E122" i="2"/>
  <c r="D122" i="2"/>
  <c r="E121" i="2"/>
  <c r="D121" i="2"/>
  <c r="C121" i="2" s="1"/>
  <c r="E120" i="2"/>
  <c r="D120" i="2"/>
  <c r="C120" i="2" s="1"/>
  <c r="D114" i="2"/>
  <c r="C114" i="2"/>
  <c r="B114" i="2"/>
  <c r="D113" i="2"/>
  <c r="C113" i="2"/>
  <c r="D112" i="2"/>
  <c r="C112" i="2"/>
  <c r="B112" i="2" s="1"/>
  <c r="F101" i="2"/>
  <c r="E101" i="2"/>
  <c r="D101" i="2"/>
  <c r="C101" i="2"/>
  <c r="B101" i="2"/>
  <c r="B93" i="2"/>
  <c r="B92" i="2"/>
  <c r="B91" i="2"/>
  <c r="B89" i="2"/>
  <c r="B88" i="2"/>
  <c r="B87" i="2"/>
  <c r="B86" i="2"/>
  <c r="B85" i="2"/>
  <c r="E80" i="2"/>
  <c r="D80" i="2"/>
  <c r="C80" i="2" s="1"/>
  <c r="E79" i="2"/>
  <c r="C79" i="2" s="1"/>
  <c r="D79" i="2"/>
  <c r="E78" i="2"/>
  <c r="D78" i="2"/>
  <c r="C78" i="2" s="1"/>
  <c r="E77" i="2"/>
  <c r="D77" i="2"/>
  <c r="C77" i="2" s="1"/>
  <c r="B72" i="2"/>
  <c r="CI64" i="2"/>
  <c r="CH64" i="2"/>
  <c r="CG64" i="2"/>
  <c r="CI63" i="2"/>
  <c r="CH63" i="2"/>
  <c r="CG63" i="2"/>
  <c r="B59" i="2"/>
  <c r="B58" i="2"/>
  <c r="B57" i="2" s="1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6" i="2"/>
  <c r="B55" i="2"/>
  <c r="B54" i="2" s="1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49" i="2"/>
  <c r="B48" i="2"/>
  <c r="D44" i="2"/>
  <c r="C44" i="2"/>
  <c r="B44" i="2" s="1"/>
  <c r="D43" i="2"/>
  <c r="C43" i="2"/>
  <c r="B43" i="2" s="1"/>
  <c r="D42" i="2"/>
  <c r="C42" i="2"/>
  <c r="B42" i="2" s="1"/>
  <c r="D41" i="2"/>
  <c r="C41" i="2"/>
  <c r="B41" i="2"/>
  <c r="D40" i="2"/>
  <c r="C40" i="2"/>
  <c r="B40" i="2" s="1"/>
  <c r="D39" i="2"/>
  <c r="C39" i="2"/>
  <c r="B39" i="2" s="1"/>
  <c r="D38" i="2"/>
  <c r="C38" i="2"/>
  <c r="B38" i="2"/>
  <c r="D37" i="2"/>
  <c r="B37" i="2" s="1"/>
  <c r="C37" i="2"/>
  <c r="D36" i="2"/>
  <c r="C36" i="2"/>
  <c r="B36" i="2" s="1"/>
  <c r="D35" i="2"/>
  <c r="C35" i="2"/>
  <c r="B35" i="2" s="1"/>
  <c r="D34" i="2"/>
  <c r="C34" i="2"/>
  <c r="B34" i="2" s="1"/>
  <c r="D33" i="2"/>
  <c r="C33" i="2"/>
  <c r="B33" i="2"/>
  <c r="D32" i="2"/>
  <c r="C32" i="2"/>
  <c r="B32" i="2" s="1"/>
  <c r="D31" i="2"/>
  <c r="C31" i="2"/>
  <c r="B31" i="2" s="1"/>
  <c r="D26" i="2"/>
  <c r="C26" i="2"/>
  <c r="B26" i="2"/>
  <c r="D25" i="2"/>
  <c r="B25" i="2" s="1"/>
  <c r="C25" i="2"/>
  <c r="D24" i="2"/>
  <c r="C24" i="2"/>
  <c r="B24" i="2" s="1"/>
  <c r="D23" i="2"/>
  <c r="C23" i="2"/>
  <c r="B23" i="2" s="1"/>
  <c r="D22" i="2"/>
  <c r="C22" i="2"/>
  <c r="B22" i="2" s="1"/>
  <c r="D21" i="2"/>
  <c r="C21" i="2"/>
  <c r="B21" i="2"/>
  <c r="D20" i="2"/>
  <c r="B20" i="2" s="1"/>
  <c r="D19" i="2"/>
  <c r="B19" i="2"/>
  <c r="D18" i="2"/>
  <c r="C18" i="2"/>
  <c r="D17" i="2"/>
  <c r="C17" i="2"/>
  <c r="B17" i="2" s="1"/>
  <c r="D16" i="2"/>
  <c r="B16" i="2" s="1"/>
  <c r="C16" i="2"/>
  <c r="D15" i="2"/>
  <c r="C15" i="2"/>
  <c r="B15" i="2" s="1"/>
  <c r="D14" i="2"/>
  <c r="C14" i="2"/>
  <c r="B14" i="2" s="1"/>
  <c r="D13" i="2"/>
  <c r="C13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A5" i="2"/>
  <c r="A4" i="2"/>
  <c r="A3" i="2"/>
  <c r="A2" i="2"/>
  <c r="E126" i="1"/>
  <c r="D126" i="1"/>
  <c r="E125" i="1"/>
  <c r="D125" i="1"/>
  <c r="C125" i="1"/>
  <c r="E124" i="1"/>
  <c r="D124" i="1"/>
  <c r="C124" i="1" s="1"/>
  <c r="E123" i="1"/>
  <c r="D123" i="1"/>
  <c r="C123" i="1" s="1"/>
  <c r="E122" i="1"/>
  <c r="D122" i="1"/>
  <c r="C122" i="1" s="1"/>
  <c r="E121" i="1"/>
  <c r="D121" i="1"/>
  <c r="C121" i="1" s="1"/>
  <c r="E120" i="1"/>
  <c r="D120" i="1"/>
  <c r="C120" i="1" s="1"/>
  <c r="D114" i="1"/>
  <c r="C114" i="1"/>
  <c r="D113" i="1"/>
  <c r="C113" i="1"/>
  <c r="B113" i="1" s="1"/>
  <c r="D112" i="1"/>
  <c r="C112" i="1"/>
  <c r="B112" i="1" s="1"/>
  <c r="F101" i="1"/>
  <c r="E101" i="1"/>
  <c r="D101" i="1"/>
  <c r="C101" i="1"/>
  <c r="B101" i="1"/>
  <c r="B93" i="1"/>
  <c r="B92" i="1"/>
  <c r="B91" i="1"/>
  <c r="B89" i="1"/>
  <c r="B88" i="1"/>
  <c r="B87" i="1"/>
  <c r="B86" i="1"/>
  <c r="B85" i="1"/>
  <c r="E80" i="1"/>
  <c r="D80" i="1"/>
  <c r="C80" i="1" s="1"/>
  <c r="E79" i="1"/>
  <c r="D79" i="1"/>
  <c r="C79" i="1" s="1"/>
  <c r="E78" i="1"/>
  <c r="D78" i="1"/>
  <c r="E77" i="1"/>
  <c r="D77" i="1"/>
  <c r="C77" i="1" s="1"/>
  <c r="B72" i="1"/>
  <c r="CI64" i="1"/>
  <c r="CH64" i="1"/>
  <c r="CG64" i="1"/>
  <c r="CI63" i="1"/>
  <c r="CH63" i="1"/>
  <c r="CG63" i="1"/>
  <c r="B59" i="1"/>
  <c r="B57" i="1" s="1"/>
  <c r="B58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6" i="1"/>
  <c r="B54" i="1" s="1"/>
  <c r="B55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49" i="1"/>
  <c r="B48" i="1"/>
  <c r="D44" i="1"/>
  <c r="C44" i="1"/>
  <c r="B44" i="1" s="1"/>
  <c r="D43" i="1"/>
  <c r="C43" i="1"/>
  <c r="B43" i="1" s="1"/>
  <c r="D42" i="1"/>
  <c r="C42" i="1"/>
  <c r="B42" i="1" s="1"/>
  <c r="D41" i="1"/>
  <c r="C41" i="1"/>
  <c r="B41" i="1" s="1"/>
  <c r="D40" i="1"/>
  <c r="C40" i="1"/>
  <c r="D39" i="1"/>
  <c r="C39" i="1"/>
  <c r="B39" i="1"/>
  <c r="D38" i="1"/>
  <c r="C38" i="1"/>
  <c r="B38" i="1"/>
  <c r="D37" i="1"/>
  <c r="C37" i="1"/>
  <c r="D36" i="1"/>
  <c r="C36" i="1"/>
  <c r="B36" i="1" s="1"/>
  <c r="D35" i="1"/>
  <c r="C35" i="1"/>
  <c r="B35" i="1" s="1"/>
  <c r="D34" i="1"/>
  <c r="C34" i="1"/>
  <c r="B34" i="1" s="1"/>
  <c r="D33" i="1"/>
  <c r="C33" i="1"/>
  <c r="D32" i="1"/>
  <c r="C32" i="1"/>
  <c r="D31" i="1"/>
  <c r="C31" i="1"/>
  <c r="B31" i="1"/>
  <c r="D26" i="1"/>
  <c r="C26" i="1"/>
  <c r="B26" i="1"/>
  <c r="D25" i="1"/>
  <c r="C25" i="1"/>
  <c r="D24" i="1"/>
  <c r="C24" i="1"/>
  <c r="B24" i="1" s="1"/>
  <c r="D23" i="1"/>
  <c r="B23" i="1" s="1"/>
  <c r="C23" i="1"/>
  <c r="D22" i="1"/>
  <c r="C22" i="1"/>
  <c r="B22" i="1" s="1"/>
  <c r="D21" i="1"/>
  <c r="C21" i="1"/>
  <c r="B21" i="1" s="1"/>
  <c r="D20" i="1"/>
  <c r="B20" i="1" s="1"/>
  <c r="D19" i="1"/>
  <c r="B19" i="1" s="1"/>
  <c r="D18" i="1"/>
  <c r="C18" i="1"/>
  <c r="B18" i="1" s="1"/>
  <c r="D17" i="1"/>
  <c r="C17" i="1"/>
  <c r="B17" i="1"/>
  <c r="D16" i="1"/>
  <c r="B16" i="1" s="1"/>
  <c r="C16" i="1"/>
  <c r="D15" i="1"/>
  <c r="C15" i="1"/>
  <c r="B15" i="1" s="1"/>
  <c r="D14" i="1"/>
  <c r="C14" i="1"/>
  <c r="B14" i="1" s="1"/>
  <c r="D13" i="1"/>
  <c r="C13" i="1"/>
  <c r="B13" i="1" s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A5" i="1"/>
  <c r="A4" i="1"/>
  <c r="A3" i="1"/>
  <c r="A2" i="1"/>
  <c r="C78" i="1" l="1"/>
  <c r="D12" i="2"/>
  <c r="B208" i="2"/>
  <c r="B33" i="1"/>
  <c r="B208" i="1"/>
  <c r="C12" i="2"/>
  <c r="C122" i="2"/>
  <c r="D12" i="1"/>
  <c r="B25" i="1"/>
  <c r="B32" i="1"/>
  <c r="B37" i="1"/>
  <c r="B40" i="1"/>
  <c r="B114" i="1"/>
  <c r="C126" i="1"/>
  <c r="B13" i="2"/>
  <c r="B18" i="2"/>
  <c r="B113" i="2"/>
  <c r="C126" i="2"/>
  <c r="A208" i="3"/>
  <c r="B12" i="2"/>
  <c r="B12" i="1"/>
  <c r="C12" i="1"/>
  <c r="F100" i="13"/>
  <c r="E100" i="13"/>
  <c r="D100" i="13"/>
  <c r="C100" i="13"/>
  <c r="B100" i="13"/>
  <c r="F99" i="13"/>
  <c r="E99" i="13"/>
  <c r="D99" i="13"/>
  <c r="C99" i="13"/>
  <c r="B99" i="13"/>
  <c r="F98" i="13"/>
  <c r="E98" i="13"/>
  <c r="D98" i="13"/>
  <c r="C98" i="13"/>
  <c r="B98" i="13"/>
  <c r="D93" i="13"/>
  <c r="C93" i="13"/>
  <c r="D92" i="13"/>
  <c r="C92" i="13"/>
  <c r="D91" i="13"/>
  <c r="C91" i="13"/>
  <c r="D89" i="13"/>
  <c r="C89" i="13"/>
  <c r="D88" i="13"/>
  <c r="C88" i="13"/>
  <c r="D87" i="13"/>
  <c r="C87" i="13"/>
  <c r="D86" i="13"/>
  <c r="C86" i="13"/>
  <c r="D85" i="13"/>
  <c r="C85" i="13"/>
  <c r="A208" i="1" l="1"/>
  <c r="A208" i="2"/>
  <c r="E126" i="13"/>
  <c r="D126" i="13"/>
  <c r="E125" i="13"/>
  <c r="C125" i="13" s="1"/>
  <c r="D125" i="13"/>
  <c r="E124" i="13"/>
  <c r="D124" i="13"/>
  <c r="E123" i="13"/>
  <c r="D123" i="13"/>
  <c r="C123" i="13" s="1"/>
  <c r="E122" i="13"/>
  <c r="D122" i="13"/>
  <c r="C122" i="13" s="1"/>
  <c r="E121" i="13"/>
  <c r="D121" i="13"/>
  <c r="C121" i="13"/>
  <c r="E120" i="13"/>
  <c r="D120" i="13"/>
  <c r="D114" i="13"/>
  <c r="C114" i="13"/>
  <c r="B114" i="13" s="1"/>
  <c r="D113" i="13"/>
  <c r="C113" i="13"/>
  <c r="D112" i="13"/>
  <c r="C112" i="13"/>
  <c r="B112" i="13" s="1"/>
  <c r="F101" i="13"/>
  <c r="E101" i="13"/>
  <c r="D101" i="13"/>
  <c r="C101" i="13"/>
  <c r="B101" i="13"/>
  <c r="B93" i="13"/>
  <c r="B92" i="13"/>
  <c r="B91" i="13"/>
  <c r="B89" i="13"/>
  <c r="B88" i="13"/>
  <c r="B87" i="13"/>
  <c r="B86" i="13"/>
  <c r="B85" i="13"/>
  <c r="E80" i="13"/>
  <c r="D80" i="13"/>
  <c r="E79" i="13"/>
  <c r="C79" i="13" s="1"/>
  <c r="D79" i="13"/>
  <c r="E78" i="13"/>
  <c r="D78" i="13"/>
  <c r="C78" i="13" s="1"/>
  <c r="E77" i="13"/>
  <c r="D77" i="13"/>
  <c r="C77" i="13" s="1"/>
  <c r="B72" i="13"/>
  <c r="CI64" i="13"/>
  <c r="CH64" i="13"/>
  <c r="CG64" i="13"/>
  <c r="CI63" i="13"/>
  <c r="CH63" i="13"/>
  <c r="CG63" i="13"/>
  <c r="B59" i="13"/>
  <c r="B57" i="13" s="1"/>
  <c r="B58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B56" i="13"/>
  <c r="B54" i="13" s="1"/>
  <c r="B55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B49" i="13"/>
  <c r="B48" i="13"/>
  <c r="D44" i="13"/>
  <c r="C44" i="13"/>
  <c r="D43" i="13"/>
  <c r="C43" i="13"/>
  <c r="B43" i="13"/>
  <c r="D42" i="13"/>
  <c r="C42" i="13"/>
  <c r="B42" i="13" s="1"/>
  <c r="D41" i="13"/>
  <c r="C41" i="13"/>
  <c r="D40" i="13"/>
  <c r="C40" i="13"/>
  <c r="B40" i="13"/>
  <c r="D39" i="13"/>
  <c r="C39" i="13"/>
  <c r="D38" i="13"/>
  <c r="B38" i="13" s="1"/>
  <c r="C38" i="13"/>
  <c r="D37" i="13"/>
  <c r="C37" i="13"/>
  <c r="D36" i="13"/>
  <c r="C36" i="13"/>
  <c r="B36" i="13"/>
  <c r="D35" i="13"/>
  <c r="C35" i="13"/>
  <c r="B35" i="13" s="1"/>
  <c r="D34" i="13"/>
  <c r="C34" i="13"/>
  <c r="D33" i="13"/>
  <c r="C33" i="13"/>
  <c r="B33" i="13"/>
  <c r="D32" i="13"/>
  <c r="C32" i="13"/>
  <c r="B32" i="13" s="1"/>
  <c r="D31" i="13"/>
  <c r="B31" i="13" s="1"/>
  <c r="C31" i="13"/>
  <c r="D26" i="13"/>
  <c r="C26" i="13"/>
  <c r="D25" i="13"/>
  <c r="B25" i="13" s="1"/>
  <c r="C25" i="13"/>
  <c r="D24" i="13"/>
  <c r="C24" i="13"/>
  <c r="B24" i="13" s="1"/>
  <c r="D23" i="13"/>
  <c r="C23" i="13"/>
  <c r="D22" i="13"/>
  <c r="C22" i="13"/>
  <c r="D21" i="13"/>
  <c r="C21" i="13"/>
  <c r="B21" i="13" s="1"/>
  <c r="D20" i="13"/>
  <c r="B20" i="13"/>
  <c r="D19" i="13"/>
  <c r="B19" i="13" s="1"/>
  <c r="D18" i="13"/>
  <c r="C18" i="13"/>
  <c r="B18" i="13"/>
  <c r="D17" i="13"/>
  <c r="B17" i="13" s="1"/>
  <c r="C17" i="13"/>
  <c r="D16" i="13"/>
  <c r="C16" i="13"/>
  <c r="B16" i="13" s="1"/>
  <c r="D15" i="13"/>
  <c r="B15" i="13" s="1"/>
  <c r="C15" i="13"/>
  <c r="D14" i="13"/>
  <c r="C14" i="13"/>
  <c r="D13" i="13"/>
  <c r="C13" i="13"/>
  <c r="AS12" i="13"/>
  <c r="AR12" i="13"/>
  <c r="AQ12" i="13"/>
  <c r="AP12" i="13"/>
  <c r="AO12" i="13"/>
  <c r="AN12" i="13"/>
  <c r="AM12" i="13"/>
  <c r="AL12" i="13"/>
  <c r="AK12" i="13"/>
  <c r="AJ12" i="13"/>
  <c r="AI12" i="13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A5" i="13"/>
  <c r="A4" i="13"/>
  <c r="A3" i="13"/>
  <c r="A2" i="13"/>
  <c r="B23" i="13" l="1"/>
  <c r="B39" i="13"/>
  <c r="B44" i="13"/>
  <c r="B208" i="13"/>
  <c r="B113" i="13"/>
  <c r="C120" i="13"/>
  <c r="B13" i="13"/>
  <c r="D12" i="13"/>
  <c r="C12" i="13"/>
  <c r="B14" i="13"/>
  <c r="B26" i="13"/>
  <c r="C126" i="13"/>
  <c r="B22" i="13"/>
  <c r="B34" i="13"/>
  <c r="B37" i="13"/>
  <c r="C80" i="13"/>
  <c r="C124" i="13"/>
  <c r="B41" i="13"/>
  <c r="B12" i="13" l="1"/>
  <c r="A208" i="13" s="1"/>
</calcChain>
</file>

<file path=xl/sharedStrings.xml><?xml version="1.0" encoding="utf-8"?>
<sst xmlns="http://schemas.openxmlformats.org/spreadsheetml/2006/main" count="5733" uniqueCount="173">
  <si>
    <t>SERVICIO DE SALUD</t>
  </si>
  <si>
    <t>REM-A04.   CONSULTAS Y OTRAS ATENCIONES EN LA RED</t>
  </si>
  <si>
    <t xml:space="preserve">SECCIÓN A: CONSULTAS MÉDICAS </t>
  </si>
  <si>
    <t>TIPO DE CONSULTA</t>
  </si>
  <si>
    <t xml:space="preserve">TOTAL      </t>
  </si>
  <si>
    <t>POR DE EDAD (en años)</t>
  </si>
  <si>
    <t>Beneficiarios</t>
  </si>
  <si>
    <t>Pueblos Originarios</t>
  </si>
  <si>
    <t>Migrantes</t>
  </si>
  <si>
    <t>Niños, Niñas, Adolescentes y Jóvenes Población SENAME</t>
  </si>
  <si>
    <t>Por Campaña de Invierno</t>
  </si>
  <si>
    <t>Menor 
de 1</t>
  </si>
  <si>
    <t>1 a 4</t>
  </si>
  <si>
    <t>5 a 9</t>
  </si>
  <si>
    <t>10 a 14</t>
  </si>
  <si>
    <t>15 a 19</t>
  </si>
  <si>
    <t>20 a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</si>
  <si>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</si>
  <si>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</si>
  <si>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</si>
  <si>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</si>
  <si>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</si>
  <si>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</si>
  <si>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</si>
  <si>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</si>
  <si>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</si>
  <si>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</si>
  <si>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</si>
  <si>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</si>
  <si>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Ambos Sexos</t>
  </si>
  <si>
    <t>Hombres</t>
  </si>
  <si>
    <t>Mujeres</t>
  </si>
  <si>
    <t>TOTAL</t>
  </si>
  <si>
    <t>IRA ALTA</t>
  </si>
  <si>
    <t xml:space="preserve">SÍNDROME BRONQUIAL OBSTRUCTIVO </t>
  </si>
  <si>
    <t>NEUMONÍA</t>
  </si>
  <si>
    <t>ASMA</t>
  </si>
  <si>
    <t>ENFERMEDAD PULMONAR OBSTRUCTIVA CRÓNICA</t>
  </si>
  <si>
    <t>OTRAS RESPIRATORIAS</t>
  </si>
  <si>
    <t>OBSTETRICA</t>
  </si>
  <si>
    <t>GINECOLÓGICA</t>
  </si>
  <si>
    <t>GINECOLÓGICA  POR INFERTILIDAD</t>
  </si>
  <si>
    <t>INFECCIÓN TRANSMISIÓN SEXUAL</t>
  </si>
  <si>
    <t>VIH-SIDA</t>
  </si>
  <si>
    <t>SALUD MENTAL</t>
  </si>
  <si>
    <t>CARDIOVASCULAR</t>
  </si>
  <si>
    <t>OTRAS MORBILIDADES</t>
  </si>
  <si>
    <t xml:space="preserve">SECCIÓN B: CONSULTAS DE PROFESIONALES NO MÉDICOS </t>
  </si>
  <si>
    <t xml:space="preserve"> </t>
  </si>
  <si>
    <t>PROFESIONAL</t>
  </si>
  <si>
    <t>Espacios Amigables</t>
  </si>
  <si>
    <t>ENFERMERA /O</t>
  </si>
  <si>
    <t>MATRONA /ÓN (MORB.GINECOLÓGICA)</t>
  </si>
  <si>
    <t>MATRONA /ÓN (ITS)</t>
  </si>
  <si>
    <t>MATRONA /ÓN (INFERTILIDAD)</t>
  </si>
  <si>
    <t>MATRONA /ÓN (OTRAS CONSULTAS)</t>
  </si>
  <si>
    <t>MATRONA /ÓN (SALUD SEXUAL)</t>
  </si>
  <si>
    <t>NUTRICIONISTA (OTRAS CONSULTAS)</t>
  </si>
  <si>
    <t>NUTRICIONISTA MAULNUTRICIÓN POR EXCESO</t>
  </si>
  <si>
    <t>NUTRICIONISTA MALNUTRICIÓN POR DEFICIT</t>
  </si>
  <si>
    <t>PSICÓLOGO/A</t>
  </si>
  <si>
    <t>FONOAUDIÓLOGO</t>
  </si>
  <si>
    <t>TERAPEUTA OCUPACIONAL</t>
  </si>
  <si>
    <t>TECNÓLOGO MÉDICO (EXCLUYE UAPO)</t>
  </si>
  <si>
    <t>ASISTENTE SOCIAL</t>
  </si>
  <si>
    <t>SECCIÓN C: CONSULTAS ANTICONCEPCIÓN DE EMERGENCIA (Incluidas en Sección A y B, respectivamente.)</t>
  </si>
  <si>
    <t>CON ENTREGA ANTICONCEPCIÓN EMERGENCIA</t>
  </si>
  <si>
    <t>SIN ENTREGA ANTICONCEPCIÓN EMERGENCIA</t>
  </si>
  <si>
    <t>10 a 14 años</t>
  </si>
  <si>
    <t>15 a 19 años</t>
  </si>
  <si>
    <t>20 a 24 años</t>
  </si>
  <si>
    <t>25 y más años</t>
  </si>
  <si>
    <t>MÉDICO</t>
  </si>
  <si>
    <t>MATRONA /ÓN</t>
  </si>
  <si>
    <t>SECCIÓN D: CONSULTAS EN HORARIO CONTINUADO (Incluidas en las consultas de morbilidad de sección A y B)</t>
  </si>
  <si>
    <t>TIPO JORNADA</t>
  </si>
  <si>
    <t>HORARIO CONTINUADO</t>
  </si>
  <si>
    <t xml:space="preserve">  </t>
  </si>
  <si>
    <t>OTROS PROFESIONALES</t>
  </si>
  <si>
    <t>SÁBADO, DOMINGO o FESTIVO</t>
  </si>
  <si>
    <t>SECCIÓN E: CONSULTAS DE MORBILIDAD SOLICITADAS Y RECHAZADAS DENTRO DE LAS 48 HORAS DE SOLICITADA LA ATENCIÓN</t>
  </si>
  <si>
    <t>MENOR 5 AÑOS</t>
  </si>
  <si>
    <t>65 Y MÁS AÑOS</t>
  </si>
  <si>
    <t>EMBARAZADAS</t>
  </si>
  <si>
    <t>TOTAL
ATENCIÓN
SOLICITADA</t>
  </si>
  <si>
    <t>RECHAZOS</t>
  </si>
  <si>
    <t xml:space="preserve">HORARIO NORMAL </t>
  </si>
  <si>
    <t>HORARIO CONTINUADO (Vespertina, Sábado, Domingo o Festivos)</t>
  </si>
  <si>
    <t>SECCIÓN F: CONSULTA  ABREVIADA</t>
  </si>
  <si>
    <t>MATRONA</t>
  </si>
  <si>
    <t>SECCIÓN G: ATENCIONES DE MEDICINA INDIGENA ASOCIADA AL PROGRAMA ESPECIAL DE SALUD Y PUEBLOS ORIGINARIOS</t>
  </si>
  <si>
    <t>COMPONENTE</t>
  </si>
  <si>
    <t>PUEBLOS ORIGINARIOS</t>
  </si>
  <si>
    <t>PUEBLOS NO ORIGINARIOS</t>
  </si>
  <si>
    <t>ATENCIONES POR AGENTE MEDICINA INDIGENA</t>
  </si>
  <si>
    <t>SECCIÓN H: INTERVENCIÓN INDIVIDUAL DEL USUARIO EN PROGRAMA ELIGE VIDA SANA</t>
  </si>
  <si>
    <t>PRESTACIÒN</t>
  </si>
  <si>
    <t>Gestantes</t>
  </si>
  <si>
    <t>Post Parto</t>
  </si>
  <si>
    <t>Menor de 2 años</t>
  </si>
  <si>
    <t>2 a 4</t>
  </si>
  <si>
    <t>15 a 18</t>
  </si>
  <si>
    <t>PROFESIONAL DE LA ACTIVIDAD FISICA</t>
  </si>
  <si>
    <t>EVALUACIÓN</t>
  </si>
  <si>
    <t>NUTRICIONISTA</t>
  </si>
  <si>
    <t>CONSULTA NUTRICIONAL</t>
  </si>
  <si>
    <t>CONSULTA NUTRICIONAL DE SEGUIMIENTO</t>
  </si>
  <si>
    <t>CONSULTA</t>
  </si>
  <si>
    <t>SECCIÓN I: SERVICIOS FARMACEÚTICOS</t>
  </si>
  <si>
    <t xml:space="preserve">ATENCION ABIERTA </t>
  </si>
  <si>
    <t>ATENCION CERRADA</t>
  </si>
  <si>
    <t>ATENCIÓN FARMACÉUTICA</t>
  </si>
  <si>
    <t>REVISIÓN DE LA MEDICACIÓN SIN ENTREVISTA</t>
  </si>
  <si>
    <t>REVISIÓN DE LA MEDICACIÓN CON ENTREVISTA</t>
  </si>
  <si>
    <t>CONCILIACIÓN FARMACÉUTICA</t>
  </si>
  <si>
    <t>EDUCACIÓN FARMACÉUTICA</t>
  </si>
  <si>
    <t>SEGUIMIENTO FARMACOTERAPÉUTICO</t>
  </si>
  <si>
    <t>FARMACOVIGILANCIA</t>
  </si>
  <si>
    <t>REPORTE REACCIÓN ADVERSA A MEDICAMENTOS</t>
  </si>
  <si>
    <t>REPORTE FALLA DE CALIDAD</t>
  </si>
  <si>
    <t>REPORTE DE EVENTOS ADVERSOS ASOCIADOS A MEDICAMENTOS</t>
  </si>
  <si>
    <t>SECCIÓN J: DESPACHO DE RECETAS DE PACIENTES AMBULATORIOS</t>
  </si>
  <si>
    <t>TIPO DE RECETA</t>
  </si>
  <si>
    <t>RECETAS DESPACHADAS</t>
  </si>
  <si>
    <t>PRESCRIPCIONES</t>
  </si>
  <si>
    <t>RECETAS DESPACHADAS CON OPORTUNIDAD  (Entregado el mismo día)</t>
  </si>
  <si>
    <t>DESPACHO TOTAL</t>
  </si>
  <si>
    <t>DESPACHO
PARCIAL</t>
  </si>
  <si>
    <t>SOLICI-
TADAS</t>
  </si>
  <si>
    <t>RECHA-
ZADAS</t>
  </si>
  <si>
    <t>CRÓNICA</t>
  </si>
  <si>
    <t>MORBILIDAD</t>
  </si>
  <si>
    <t>BAJO CONTROL LEGAL</t>
  </si>
  <si>
    <t>SECCIÓN K: RONDAS POR TIPO Y PROFESIONAL</t>
  </si>
  <si>
    <t>TIPO DE RONDA</t>
  </si>
  <si>
    <t>Nº Rondas</t>
  </si>
  <si>
    <t>TOTAL DE PROFESIONALES QUE PARTICIPARON EN RONDAS, SEGÚN TIPO DE PROFESIONAL</t>
  </si>
  <si>
    <t>Compra de Servicio - Nº Traslados profesionales en Ronda</t>
  </si>
  <si>
    <t>Médico</t>
  </si>
  <si>
    <t>Dentista</t>
  </si>
  <si>
    <t>Enfermera</t>
  </si>
  <si>
    <t>Matrona</t>
  </si>
  <si>
    <t>Nutricionista</t>
  </si>
  <si>
    <t>Tec. Paramed.</t>
  </si>
  <si>
    <t>Asis. Soc</t>
  </si>
  <si>
    <t>Psicólogo</t>
  </si>
  <si>
    <t>Otros</t>
  </si>
  <si>
    <t>TERRESTRE</t>
  </si>
  <si>
    <t>AÉREA</t>
  </si>
  <si>
    <t>MARÍTIMA</t>
  </si>
  <si>
    <t xml:space="preserve">SECCION L: CLASIFICACION DE CONSULTA NUTRICIONAL POR GRUPO DE EDAD </t>
  </si>
  <si>
    <t>Clasificacion</t>
  </si>
  <si>
    <t>Embarazadas</t>
  </si>
  <si>
    <t>MAL NUTRICIÓN POR DÉFICIT</t>
  </si>
  <si>
    <t>MAL NUTRICIÓN POR EXCESO</t>
  </si>
  <si>
    <t>ESTADO NUTRICIONAL NORMAL</t>
  </si>
  <si>
    <t>SECCIÓN M: CONSULTA DE LACTANCIA MATERNA EN MENORES CONTROLADOS</t>
  </si>
  <si>
    <t>ACTIVIDAD</t>
  </si>
  <si>
    <t>Total</t>
  </si>
  <si>
    <t>POR EDAD</t>
  </si>
  <si>
    <t xml:space="preserve"> De 0 a 29 días</t>
  </si>
  <si>
    <t>De 1 mes a 2 meses 29 días</t>
  </si>
  <si>
    <t>De 3 meses a 5 meses 29 días</t>
  </si>
  <si>
    <t>De 6 meses a 11 meses 29 días</t>
  </si>
  <si>
    <t>De 1 a 2 años</t>
  </si>
  <si>
    <t>CONSULTA DE LACTANCIA</t>
  </si>
  <si>
    <t>CONSULTA DE ALERTA</t>
  </si>
  <si>
    <t>CONTROL DE SEGUIMIENTO</t>
  </si>
  <si>
    <t>CONSEJERÍA</t>
  </si>
  <si>
    <t>CONSULTA DE LACTANCIA POR PROFESIONAL</t>
  </si>
  <si>
    <t>MATRÓN/A</t>
  </si>
  <si>
    <t>ENFERMERA</t>
  </si>
  <si>
    <t>SECCION L: CLASIFICACION DE CONSULTA NUTRICIONAL POR GRUPO DE EDAD (Incluidas en sección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</si>
</sst>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b/>
      <sz val="12"/>
      <color theme="1"/>
      <name val="Verdana"/>
      <family val="2"/>
    </font>
    <font>
      <sz val="8"/>
      <color indexed="10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b/>
      <sz val="8"/>
      <name val="Verdana"/>
      <family val="2"/>
    </font>
    <font>
      <sz val="8"/>
      <color theme="1"/>
      <name val="Verdana"/>
      <family val="2"/>
    </font>
    <font>
      <sz val="8"/>
      <color rgb="FFFF0000"/>
      <name val="Verdana"/>
      <family val="2"/>
    </font>
    <font>
      <b/>
      <sz val="16"/>
      <name val="Verdana"/>
      <family val="2"/>
    </font>
    <font>
      <sz val="10"/>
      <name val="Arial"/>
      <family val="2"/>
    </font>
    <font>
      <b/>
      <sz val="8"/>
      <color theme="1"/>
      <name val="Verdana"/>
      <family val="2"/>
    </font>
    <font>
      <sz val="8"/>
      <name val="Arial"/>
      <family val="2"/>
    </font>
    <font>
      <b/>
      <sz val="16"/>
      <color indexed="10"/>
      <name val="Verdana"/>
      <family val="2"/>
    </font>
    <font>
      <b/>
      <sz val="11"/>
      <color indexed="8"/>
      <name val="Verdana"/>
      <family val="2"/>
    </font>
    <font>
      <sz val="8"/>
      <color indexed="8"/>
      <name val="Verdana"/>
      <family val="2"/>
    </font>
    <font>
      <sz val="1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</fills>
  <borders count="104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double">
        <color indexed="64"/>
      </bottom>
      <diagonal/>
    </border>
    <border>
      <left/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hair">
        <color indexed="64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double">
        <color indexed="64"/>
      </bottom>
      <diagonal/>
    </border>
    <border>
      <left/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double">
        <color indexed="64"/>
      </bottom>
      <diagonal/>
    </border>
    <border>
      <left/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double">
        <color indexed="64"/>
      </bottom>
      <diagonal/>
    </border>
    <border>
      <left/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double">
        <color indexed="64"/>
      </bottom>
      <diagonal/>
    </border>
    <border>
      <left/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double">
        <color indexed="64"/>
      </bottom>
      <diagonal/>
    </border>
    <border>
      <left/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double">
        <color indexed="64"/>
      </bottom>
      <diagonal/>
    </border>
    <border>
      <left/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double">
        <color indexed="64"/>
      </bottom>
      <diagonal/>
    </border>
    <border>
      <left/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double">
        <color indexed="64"/>
      </bottom>
      <diagonal/>
    </border>
    <border>
      <left/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</borders>
  <cellStyleXfs count="6">
    <xf numFmtId="0" fontId="0" fillId="0" borderId="0"/>
    <xf numFmtId="0" fontId="1" fillId="2" borderId="1" applyNumberFormat="0" applyFont="0" applyAlignment="0" applyProtection="0"/>
    <xf numFmtId="0" fontId="14" fillId="10" borderId="89" applyNumberFormat="0" applyFont="0" applyAlignment="0" applyProtection="0"/>
    <xf numFmtId="0" fontId="16" fillId="0" borderId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3076">
    <xf numFmtId="0" fontId="0" fillId="0" borderId="0" xfId="0"/>
    <xf numFmtId="1" fontId="2" fillId="3" borderId="0" xfId="0" applyNumberFormat="1" applyFont="1" applyFill="1"/>
    <xf numFmtId="1" fontId="3" fillId="3" borderId="0" xfId="0" applyNumberFormat="1" applyFont="1" applyFill="1"/>
    <xf numFmtId="1" fontId="3" fillId="3" borderId="0" xfId="0" applyNumberFormat="1" applyFont="1" applyFill="1" applyProtection="1">
      <protection locked="0"/>
    </xf>
    <xf numFmtId="1" fontId="3" fillId="4" borderId="0" xfId="0" applyNumberFormat="1" applyFont="1" applyFill="1" applyProtection="1">
      <protection locked="0"/>
    </xf>
    <xf numFmtId="1" fontId="3" fillId="5" borderId="0" xfId="0" applyNumberFormat="1" applyFont="1" applyFill="1" applyProtection="1">
      <protection locked="0"/>
    </xf>
    <xf numFmtId="1" fontId="5" fillId="3" borderId="0" xfId="0" applyNumberFormat="1" applyFont="1" applyFill="1"/>
    <xf numFmtId="1" fontId="6" fillId="3" borderId="0" xfId="0" applyNumberFormat="1" applyFont="1" applyFill="1"/>
    <xf numFmtId="1" fontId="7" fillId="3" borderId="0" xfId="0" applyNumberFormat="1" applyFont="1" applyFill="1" applyAlignment="1">
      <alignment horizontal="center" vertical="center" wrapText="1"/>
    </xf>
    <xf numFmtId="1" fontId="3" fillId="4" borderId="0" xfId="0" applyNumberFormat="1" applyFont="1" applyFill="1"/>
    <xf numFmtId="1" fontId="8" fillId="0" borderId="0" xfId="0" applyNumberFormat="1" applyFont="1"/>
    <xf numFmtId="1" fontId="9" fillId="3" borderId="0" xfId="0" applyNumberFormat="1" applyFont="1" applyFill="1"/>
    <xf numFmtId="1" fontId="10" fillId="3" borderId="0" xfId="0" applyNumberFormat="1" applyFont="1" applyFill="1"/>
    <xf numFmtId="1" fontId="6" fillId="0" borderId="19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3" borderId="19" xfId="0" applyNumberFormat="1" applyFont="1" applyFill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 vertical="center"/>
    </xf>
    <xf numFmtId="1" fontId="6" fillId="0" borderId="23" xfId="0" applyNumberFormat="1" applyFont="1" applyBorder="1" applyAlignment="1">
      <alignment horizontal="center" vertical="center"/>
    </xf>
    <xf numFmtId="1" fontId="6" fillId="0" borderId="19" xfId="0" applyNumberFormat="1" applyFont="1" applyBorder="1" applyAlignment="1">
      <alignment horizontal="right"/>
    </xf>
    <xf numFmtId="1" fontId="6" fillId="0" borderId="20" xfId="0" applyNumberFormat="1" applyFont="1" applyBorder="1" applyAlignment="1">
      <alignment horizontal="right"/>
    </xf>
    <xf numFmtId="1" fontId="6" fillId="0" borderId="17" xfId="0" applyNumberFormat="1" applyFont="1" applyBorder="1" applyAlignment="1">
      <alignment horizontal="right" wrapText="1"/>
    </xf>
    <xf numFmtId="1" fontId="6" fillId="3" borderId="24" xfId="0" applyNumberFormat="1" applyFont="1" applyFill="1" applyBorder="1" applyAlignment="1">
      <alignment horizontal="center" vertical="center"/>
    </xf>
    <xf numFmtId="1" fontId="6" fillId="3" borderId="25" xfId="0" applyNumberFormat="1" applyFont="1" applyFill="1" applyBorder="1" applyAlignment="1">
      <alignment horizontal="center" vertical="center"/>
    </xf>
    <xf numFmtId="1" fontId="6" fillId="3" borderId="26" xfId="0" applyNumberFormat="1" applyFont="1" applyFill="1" applyBorder="1" applyAlignment="1">
      <alignment horizontal="center" vertical="center"/>
    </xf>
    <xf numFmtId="1" fontId="6" fillId="3" borderId="27" xfId="0" applyNumberFormat="1" applyFont="1" applyFill="1" applyBorder="1" applyAlignment="1">
      <alignment horizontal="center" vertical="center"/>
    </xf>
    <xf numFmtId="1" fontId="6" fillId="3" borderId="28" xfId="0" applyNumberFormat="1" applyFont="1" applyFill="1" applyBorder="1" applyAlignment="1">
      <alignment horizontal="center" vertical="center"/>
    </xf>
    <xf numFmtId="1" fontId="6" fillId="0" borderId="29" xfId="0" applyNumberFormat="1" applyFont="1" applyBorder="1"/>
    <xf numFmtId="1" fontId="6" fillId="0" borderId="25" xfId="0" applyNumberFormat="1" applyFont="1" applyBorder="1" applyAlignment="1">
      <alignment horizontal="right"/>
    </xf>
    <xf numFmtId="1" fontId="6" fillId="0" borderId="30" xfId="0" applyNumberFormat="1" applyFont="1" applyBorder="1" applyAlignment="1">
      <alignment horizontal="right"/>
    </xf>
    <xf numFmtId="1" fontId="6" fillId="3" borderId="31" xfId="0" applyNumberFormat="1" applyFont="1" applyFill="1" applyBorder="1" applyAlignment="1">
      <alignment horizontal="right"/>
    </xf>
    <xf numFmtId="1" fontId="6" fillId="6" borderId="32" xfId="0" applyNumberFormat="1" applyFont="1" applyFill="1" applyBorder="1" applyProtection="1">
      <protection locked="0"/>
    </xf>
    <xf numFmtId="1" fontId="6" fillId="6" borderId="31" xfId="0" applyNumberFormat="1" applyFont="1" applyFill="1" applyBorder="1" applyProtection="1">
      <protection locked="0"/>
    </xf>
    <xf numFmtId="1" fontId="6" fillId="6" borderId="33" xfId="0" applyNumberFormat="1" applyFont="1" applyFill="1" applyBorder="1" applyProtection="1">
      <protection locked="0"/>
    </xf>
    <xf numFmtId="1" fontId="6" fillId="6" borderId="34" xfId="0" applyNumberFormat="1" applyFont="1" applyFill="1" applyBorder="1" applyProtection="1">
      <protection locked="0"/>
    </xf>
    <xf numFmtId="1" fontId="6" fillId="6" borderId="35" xfId="0" applyNumberFormat="1" applyFont="1" applyFill="1" applyBorder="1" applyProtection="1">
      <protection locked="0"/>
    </xf>
    <xf numFmtId="1" fontId="6" fillId="6" borderId="36" xfId="0" applyNumberFormat="1" applyFont="1" applyFill="1" applyBorder="1" applyAlignment="1" applyProtection="1">
      <alignment wrapText="1"/>
      <protection locked="0"/>
    </xf>
    <xf numFmtId="1" fontId="6" fillId="6" borderId="31" xfId="0" applyNumberFormat="1" applyFont="1" applyFill="1" applyBorder="1" applyAlignment="1" applyProtection="1">
      <alignment wrapText="1"/>
      <protection locked="0"/>
    </xf>
    <xf numFmtId="1" fontId="12" fillId="4" borderId="0" xfId="0" applyNumberFormat="1" applyFont="1" applyFill="1" applyAlignment="1" applyProtection="1">
      <alignment vertical="top"/>
      <protection locked="0"/>
    </xf>
    <xf numFmtId="1" fontId="12" fillId="4" borderId="0" xfId="0" applyNumberFormat="1" applyFont="1" applyFill="1" applyAlignment="1">
      <alignment vertical="top" wrapText="1"/>
    </xf>
    <xf numFmtId="1" fontId="3" fillId="5" borderId="0" xfId="0" applyNumberFormat="1" applyFont="1" applyFill="1" applyAlignment="1" applyProtection="1">
      <alignment wrapText="1"/>
      <protection locked="0"/>
    </xf>
    <xf numFmtId="1" fontId="3" fillId="7" borderId="0" xfId="0" applyNumberFormat="1" applyFont="1" applyFill="1" applyProtection="1">
      <protection locked="0"/>
    </xf>
    <xf numFmtId="1" fontId="6" fillId="0" borderId="37" xfId="0" applyNumberFormat="1" applyFont="1" applyBorder="1"/>
    <xf numFmtId="1" fontId="6" fillId="0" borderId="38" xfId="0" applyNumberFormat="1" applyFont="1" applyBorder="1" applyAlignment="1">
      <alignment horizontal="right"/>
    </xf>
    <xf numFmtId="1" fontId="6" fillId="0" borderId="39" xfId="0" applyNumberFormat="1" applyFont="1" applyBorder="1" applyAlignment="1">
      <alignment horizontal="right"/>
    </xf>
    <xf numFmtId="1" fontId="6" fillId="3" borderId="40" xfId="0" applyNumberFormat="1" applyFont="1" applyFill="1" applyBorder="1" applyAlignment="1">
      <alignment horizontal="right"/>
    </xf>
    <xf numFmtId="1" fontId="6" fillId="6" borderId="38" xfId="0" applyNumberFormat="1" applyFont="1" applyFill="1" applyBorder="1" applyProtection="1">
      <protection locked="0"/>
    </xf>
    <xf numFmtId="1" fontId="6" fillId="6" borderId="40" xfId="0" applyNumberFormat="1" applyFont="1" applyFill="1" applyBorder="1" applyProtection="1">
      <protection locked="0"/>
    </xf>
    <xf numFmtId="1" fontId="6" fillId="6" borderId="41" xfId="0" applyNumberFormat="1" applyFont="1" applyFill="1" applyBorder="1" applyProtection="1">
      <protection locked="0"/>
    </xf>
    <xf numFmtId="1" fontId="6" fillId="8" borderId="38" xfId="0" applyNumberFormat="1" applyFont="1" applyFill="1" applyBorder="1"/>
    <xf numFmtId="1" fontId="6" fillId="8" borderId="41" xfId="0" applyNumberFormat="1" applyFont="1" applyFill="1" applyBorder="1"/>
    <xf numFmtId="1" fontId="6" fillId="6" borderId="42" xfId="0" applyNumberFormat="1" applyFont="1" applyFill="1" applyBorder="1" applyProtection="1">
      <protection locked="0"/>
    </xf>
    <xf numFmtId="1" fontId="6" fillId="6" borderId="43" xfId="0" applyNumberFormat="1" applyFont="1" applyFill="1" applyBorder="1" applyAlignment="1" applyProtection="1">
      <alignment wrapText="1"/>
      <protection locked="0"/>
    </xf>
    <xf numFmtId="1" fontId="6" fillId="6" borderId="40" xfId="0" applyNumberFormat="1" applyFont="1" applyFill="1" applyBorder="1" applyAlignment="1" applyProtection="1">
      <alignment wrapText="1"/>
      <protection locked="0"/>
    </xf>
    <xf numFmtId="1" fontId="6" fillId="0" borderId="37" xfId="0" applyNumberFormat="1" applyFont="1" applyBorder="1" applyAlignment="1">
      <alignment horizontal="left" vertical="center"/>
    </xf>
    <xf numFmtId="1" fontId="6" fillId="6" borderId="37" xfId="0" applyNumberFormat="1" applyFont="1" applyFill="1" applyBorder="1" applyProtection="1">
      <protection locked="0"/>
    </xf>
    <xf numFmtId="1" fontId="6" fillId="0" borderId="44" xfId="0" applyNumberFormat="1" applyFont="1" applyBorder="1" applyAlignment="1">
      <alignment vertical="center" wrapText="1"/>
    </xf>
    <xf numFmtId="1" fontId="6" fillId="0" borderId="25" xfId="0" applyNumberFormat="1" applyFont="1" applyBorder="1" applyAlignment="1">
      <alignment horizontal="right" wrapText="1"/>
    </xf>
    <xf numFmtId="1" fontId="6" fillId="0" borderId="45" xfId="0" applyNumberFormat="1" applyFont="1" applyBorder="1" applyAlignment="1">
      <alignment horizontal="right" wrapText="1"/>
    </xf>
    <xf numFmtId="1" fontId="6" fillId="3" borderId="46" xfId="0" applyNumberFormat="1" applyFont="1" applyFill="1" applyBorder="1" applyAlignment="1">
      <alignment horizontal="right"/>
    </xf>
    <xf numFmtId="1" fontId="6" fillId="8" borderId="47" xfId="0" applyNumberFormat="1" applyFont="1" applyFill="1" applyBorder="1"/>
    <xf numFmtId="1" fontId="6" fillId="8" borderId="48" xfId="0" applyNumberFormat="1" applyFont="1" applyFill="1" applyBorder="1"/>
    <xf numFmtId="1" fontId="6" fillId="0" borderId="49" xfId="0" applyNumberFormat="1" applyFont="1" applyBorder="1" applyAlignment="1">
      <alignment horizontal="left"/>
    </xf>
    <xf numFmtId="1" fontId="6" fillId="8" borderId="40" xfId="0" applyNumberFormat="1" applyFont="1" applyFill="1" applyBorder="1"/>
    <xf numFmtId="1" fontId="6" fillId="0" borderId="37" xfId="0" applyNumberFormat="1" applyFont="1" applyBorder="1" applyAlignment="1">
      <alignment horizontal="left"/>
    </xf>
    <xf numFmtId="1" fontId="6" fillId="6" borderId="25" xfId="0" applyNumberFormat="1" applyFont="1" applyFill="1" applyBorder="1" applyProtection="1">
      <protection locked="0"/>
    </xf>
    <xf numFmtId="1" fontId="6" fillId="0" borderId="50" xfId="0" applyNumberFormat="1" applyFont="1" applyBorder="1" applyAlignment="1">
      <alignment horizontal="left"/>
    </xf>
    <xf numFmtId="1" fontId="6" fillId="0" borderId="47" xfId="0" applyNumberFormat="1" applyFont="1" applyFill="1" applyBorder="1" applyAlignment="1">
      <alignment horizontal="right"/>
    </xf>
    <xf numFmtId="1" fontId="6" fillId="8" borderId="51" xfId="0" applyNumberFormat="1" applyFont="1" applyFill="1" applyBorder="1" applyAlignment="1">
      <alignment horizontal="right"/>
    </xf>
    <xf numFmtId="1" fontId="6" fillId="3" borderId="48" xfId="0" applyNumberFormat="1" applyFont="1" applyFill="1" applyBorder="1" applyAlignment="1">
      <alignment horizontal="right"/>
    </xf>
    <xf numFmtId="1" fontId="6" fillId="8" borderId="52" xfId="0" applyNumberFormat="1" applyFont="1" applyFill="1" applyBorder="1"/>
    <xf numFmtId="1" fontId="6" fillId="6" borderId="52" xfId="0" applyNumberFormat="1" applyFont="1" applyFill="1" applyBorder="1" applyProtection="1">
      <protection locked="0"/>
    </xf>
    <xf numFmtId="1" fontId="6" fillId="8" borderId="51" xfId="0" applyNumberFormat="1" applyFont="1" applyFill="1" applyBorder="1"/>
    <xf numFmtId="1" fontId="6" fillId="8" borderId="53" xfId="0" applyNumberFormat="1" applyFont="1" applyFill="1" applyBorder="1"/>
    <xf numFmtId="1" fontId="6" fillId="6" borderId="54" xfId="0" applyNumberFormat="1" applyFont="1" applyFill="1" applyBorder="1" applyProtection="1">
      <protection locked="0"/>
    </xf>
    <xf numFmtId="1" fontId="6" fillId="6" borderId="55" xfId="0" applyNumberFormat="1" applyFont="1" applyFill="1" applyBorder="1" applyAlignment="1" applyProtection="1">
      <alignment wrapText="1"/>
      <protection locked="0"/>
    </xf>
    <xf numFmtId="1" fontId="6" fillId="6" borderId="48" xfId="0" applyNumberFormat="1" applyFont="1" applyFill="1" applyBorder="1" applyAlignment="1" applyProtection="1">
      <alignment wrapText="1"/>
      <protection locked="0"/>
    </xf>
    <xf numFmtId="1" fontId="6" fillId="0" borderId="47" xfId="0" applyNumberFormat="1" applyFont="1" applyBorder="1" applyAlignment="1">
      <alignment horizontal="right"/>
    </xf>
    <xf numFmtId="1" fontId="6" fillId="0" borderId="51" xfId="0" applyNumberFormat="1" applyFont="1" applyBorder="1" applyAlignment="1">
      <alignment horizontal="right"/>
    </xf>
    <xf numFmtId="1" fontId="6" fillId="6" borderId="47" xfId="0" applyNumberFormat="1" applyFont="1" applyFill="1" applyBorder="1" applyProtection="1">
      <protection locked="0"/>
    </xf>
    <xf numFmtId="1" fontId="6" fillId="6" borderId="48" xfId="0" applyNumberFormat="1" applyFont="1" applyFill="1" applyBorder="1" applyProtection="1">
      <protection locked="0"/>
    </xf>
    <xf numFmtId="1" fontId="6" fillId="6" borderId="53" xfId="0" applyNumberFormat="1" applyFont="1" applyFill="1" applyBorder="1" applyProtection="1">
      <protection locked="0"/>
    </xf>
    <xf numFmtId="1" fontId="6" fillId="8" borderId="25" xfId="0" applyNumberFormat="1" applyFont="1" applyFill="1" applyBorder="1"/>
    <xf numFmtId="1" fontId="6" fillId="0" borderId="56" xfId="0" applyNumberFormat="1" applyFont="1" applyBorder="1" applyAlignment="1">
      <alignment vertical="center" wrapText="1"/>
    </xf>
    <xf numFmtId="1" fontId="6" fillId="0" borderId="57" xfId="0" applyNumberFormat="1" applyFont="1" applyBorder="1" applyAlignment="1">
      <alignment horizontal="right" wrapText="1"/>
    </xf>
    <xf numFmtId="1" fontId="6" fillId="0" borderId="58" xfId="0" applyNumberFormat="1" applyFont="1" applyBorder="1" applyAlignment="1">
      <alignment horizontal="right" wrapText="1"/>
    </xf>
    <xf numFmtId="1" fontId="6" fillId="3" borderId="14" xfId="0" applyNumberFormat="1" applyFont="1" applyFill="1" applyBorder="1" applyAlignment="1">
      <alignment horizontal="right"/>
    </xf>
    <xf numFmtId="1" fontId="6" fillId="6" borderId="12" xfId="0" applyNumberFormat="1" applyFont="1" applyFill="1" applyBorder="1" applyProtection="1">
      <protection locked="0"/>
    </xf>
    <xf numFmtId="1" fontId="6" fillId="6" borderId="59" xfId="0" applyNumberFormat="1" applyFont="1" applyFill="1" applyBorder="1" applyProtection="1">
      <protection locked="0"/>
    </xf>
    <xf numFmtId="1" fontId="6" fillId="6" borderId="60" xfId="0" applyNumberFormat="1" applyFont="1" applyFill="1" applyBorder="1" applyProtection="1">
      <protection locked="0"/>
    </xf>
    <xf numFmtId="1" fontId="6" fillId="6" borderId="61" xfId="0" applyNumberFormat="1" applyFont="1" applyFill="1" applyBorder="1" applyProtection="1">
      <protection locked="0"/>
    </xf>
    <xf numFmtId="1" fontId="6" fillId="6" borderId="57" xfId="0" applyNumberFormat="1" applyFont="1" applyFill="1" applyBorder="1" applyProtection="1">
      <protection locked="0"/>
    </xf>
    <xf numFmtId="1" fontId="6" fillId="6" borderId="62" xfId="0" applyNumberFormat="1" applyFont="1" applyFill="1" applyBorder="1" applyProtection="1">
      <protection locked="0"/>
    </xf>
    <xf numFmtId="1" fontId="6" fillId="6" borderId="63" xfId="0" applyNumberFormat="1" applyFont="1" applyFill="1" applyBorder="1" applyProtection="1">
      <protection locked="0"/>
    </xf>
    <xf numFmtId="1" fontId="6" fillId="6" borderId="64" xfId="0" applyNumberFormat="1" applyFont="1" applyFill="1" applyBorder="1" applyAlignment="1" applyProtection="1">
      <alignment wrapText="1"/>
      <protection locked="0"/>
    </xf>
    <xf numFmtId="1" fontId="6" fillId="6" borderId="61" xfId="0" applyNumberFormat="1" applyFont="1" applyFill="1" applyBorder="1" applyAlignment="1" applyProtection="1">
      <alignment wrapText="1"/>
      <protection locked="0"/>
    </xf>
    <xf numFmtId="1" fontId="9" fillId="3" borderId="7" xfId="0" applyNumberFormat="1" applyFont="1" applyFill="1" applyBorder="1"/>
    <xf numFmtId="1" fontId="9" fillId="3" borderId="65" xfId="0" applyNumberFormat="1" applyFont="1" applyFill="1" applyBorder="1"/>
    <xf numFmtId="1" fontId="6" fillId="3" borderId="7" xfId="0" applyNumberFormat="1" applyFont="1" applyFill="1" applyBorder="1"/>
    <xf numFmtId="1" fontId="5" fillId="3" borderId="4" xfId="0" applyNumberFormat="1" applyFont="1" applyFill="1" applyBorder="1"/>
    <xf numFmtId="1" fontId="6" fillId="4" borderId="4" xfId="0" applyNumberFormat="1" applyFont="1" applyFill="1" applyBorder="1"/>
    <xf numFmtId="1" fontId="6" fillId="4" borderId="0" xfId="0" applyNumberFormat="1" applyFont="1" applyFill="1"/>
    <xf numFmtId="1" fontId="6" fillId="0" borderId="14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68" xfId="0" applyNumberFormat="1" applyFont="1" applyBorder="1" applyAlignment="1">
      <alignment horizontal="center" vertical="center" wrapText="1"/>
    </xf>
    <xf numFmtId="1" fontId="6" fillId="0" borderId="69" xfId="0" applyNumberFormat="1" applyFont="1" applyBorder="1"/>
    <xf numFmtId="1" fontId="6" fillId="0" borderId="32" xfId="0" applyNumberFormat="1" applyFont="1" applyBorder="1" applyAlignment="1">
      <alignment horizontal="right"/>
    </xf>
    <xf numFmtId="1" fontId="6" fillId="6" borderId="70" xfId="0" applyNumberFormat="1" applyFont="1" applyFill="1" applyBorder="1" applyProtection="1">
      <protection locked="0"/>
    </xf>
    <xf numFmtId="1" fontId="6" fillId="6" borderId="30" xfId="0" applyNumberFormat="1" applyFont="1" applyFill="1" applyBorder="1" applyProtection="1">
      <protection locked="0"/>
    </xf>
    <xf numFmtId="1" fontId="6" fillId="6" borderId="71" xfId="0" applyNumberFormat="1" applyFont="1" applyFill="1" applyBorder="1" applyProtection="1">
      <protection locked="0"/>
    </xf>
    <xf numFmtId="1" fontId="6" fillId="6" borderId="35" xfId="0" applyNumberFormat="1" applyFont="1" applyFill="1" applyBorder="1" applyAlignment="1" applyProtection="1">
      <alignment wrapText="1"/>
      <protection locked="0"/>
    </xf>
    <xf numFmtId="1" fontId="6" fillId="0" borderId="49" xfId="0" applyNumberFormat="1" applyFont="1" applyBorder="1"/>
    <xf numFmtId="1" fontId="6" fillId="6" borderId="72" xfId="0" applyNumberFormat="1" applyFont="1" applyFill="1" applyBorder="1" applyProtection="1">
      <protection locked="0"/>
    </xf>
    <xf numFmtId="1" fontId="6" fillId="6" borderId="39" xfId="0" applyNumberFormat="1" applyFont="1" applyFill="1" applyBorder="1" applyProtection="1">
      <protection locked="0"/>
    </xf>
    <xf numFmtId="1" fontId="6" fillId="6" borderId="73" xfId="0" applyNumberFormat="1" applyFont="1" applyFill="1" applyBorder="1" applyProtection="1">
      <protection locked="0"/>
    </xf>
    <xf numFmtId="1" fontId="6" fillId="6" borderId="74" xfId="0" applyNumberFormat="1" applyFont="1" applyFill="1" applyBorder="1" applyAlignment="1" applyProtection="1">
      <alignment wrapText="1"/>
      <protection locked="0"/>
    </xf>
    <xf numFmtId="1" fontId="6" fillId="6" borderId="27" xfId="0" applyNumberFormat="1" applyFont="1" applyFill="1" applyBorder="1" applyAlignment="1" applyProtection="1">
      <alignment wrapText="1"/>
      <protection locked="0"/>
    </xf>
    <xf numFmtId="1" fontId="6" fillId="6" borderId="46" xfId="0" applyNumberFormat="1" applyFont="1" applyFill="1" applyBorder="1" applyAlignment="1" applyProtection="1">
      <alignment wrapText="1"/>
      <protection locked="0"/>
    </xf>
    <xf numFmtId="1" fontId="6" fillId="0" borderId="44" xfId="0" applyNumberFormat="1" applyFont="1" applyBorder="1"/>
    <xf numFmtId="1" fontId="6" fillId="6" borderId="42" xfId="0" applyNumberFormat="1" applyFont="1" applyFill="1" applyBorder="1" applyAlignment="1" applyProtection="1">
      <alignment wrapText="1"/>
      <protection locked="0"/>
    </xf>
    <xf numFmtId="1" fontId="6" fillId="6" borderId="51" xfId="0" applyNumberFormat="1" applyFont="1" applyFill="1" applyBorder="1" applyProtection="1">
      <protection locked="0"/>
    </xf>
    <xf numFmtId="1" fontId="6" fillId="8" borderId="75" xfId="0" applyNumberFormat="1" applyFont="1" applyFill="1" applyBorder="1"/>
    <xf numFmtId="1" fontId="6" fillId="0" borderId="76" xfId="0" applyNumberFormat="1" applyFont="1" applyBorder="1" applyAlignment="1">
      <alignment horizontal="right"/>
    </xf>
    <xf numFmtId="1" fontId="6" fillId="0" borderId="77" xfId="0" applyNumberFormat="1" applyFont="1" applyBorder="1" applyAlignment="1">
      <alignment horizontal="right"/>
    </xf>
    <xf numFmtId="1" fontId="11" fillId="0" borderId="44" xfId="0" applyNumberFormat="1" applyFont="1" applyBorder="1"/>
    <xf numFmtId="1" fontId="6" fillId="9" borderId="38" xfId="0" applyNumberFormat="1" applyFont="1" applyFill="1" applyBorder="1" applyProtection="1">
      <protection locked="0"/>
    </xf>
    <xf numFmtId="1" fontId="6" fillId="9" borderId="40" xfId="0" applyNumberFormat="1" applyFont="1" applyFill="1" applyBorder="1" applyProtection="1">
      <protection locked="0"/>
    </xf>
    <xf numFmtId="1" fontId="6" fillId="9" borderId="41" xfId="0" applyNumberFormat="1" applyFont="1" applyFill="1" applyBorder="1" applyProtection="1">
      <protection locked="0"/>
    </xf>
    <xf numFmtId="1" fontId="11" fillId="0" borderId="49" xfId="0" applyNumberFormat="1" applyFont="1" applyBorder="1" applyAlignment="1">
      <alignment horizontal="left"/>
    </xf>
    <xf numFmtId="1" fontId="6" fillId="6" borderId="54" xfId="0" applyNumberFormat="1" applyFont="1" applyFill="1" applyBorder="1" applyAlignment="1" applyProtection="1">
      <alignment wrapText="1"/>
      <protection locked="0"/>
    </xf>
    <xf numFmtId="1" fontId="6" fillId="0" borderId="56" xfId="0" applyNumberFormat="1" applyFont="1" applyBorder="1" applyAlignment="1">
      <alignment horizontal="left"/>
    </xf>
    <xf numFmtId="1" fontId="6" fillId="0" borderId="60" xfId="0" applyNumberFormat="1" applyFont="1" applyBorder="1" applyAlignment="1">
      <alignment horizontal="right"/>
    </xf>
    <xf numFmtId="1" fontId="6" fillId="0" borderId="78" xfId="0" applyNumberFormat="1" applyFont="1" applyBorder="1" applyAlignment="1">
      <alignment horizontal="right"/>
    </xf>
    <xf numFmtId="1" fontId="6" fillId="3" borderId="61" xfId="0" applyNumberFormat="1" applyFont="1" applyFill="1" applyBorder="1" applyAlignment="1">
      <alignment horizontal="right"/>
    </xf>
    <xf numFmtId="1" fontId="6" fillId="6" borderId="79" xfId="0" applyNumberFormat="1" applyFont="1" applyFill="1" applyBorder="1" applyProtection="1">
      <protection locked="0"/>
    </xf>
    <xf numFmtId="1" fontId="6" fillId="6" borderId="78" xfId="0" applyNumberFormat="1" applyFont="1" applyFill="1" applyBorder="1" applyProtection="1">
      <protection locked="0"/>
    </xf>
    <xf numFmtId="1" fontId="6" fillId="6" borderId="80" xfId="0" applyNumberFormat="1" applyFont="1" applyFill="1" applyBorder="1" applyProtection="1">
      <protection locked="0"/>
    </xf>
    <xf numFmtId="1" fontId="6" fillId="6" borderId="63" xfId="0" applyNumberFormat="1" applyFont="1" applyFill="1" applyBorder="1" applyAlignment="1" applyProtection="1">
      <alignment wrapText="1"/>
      <protection locked="0"/>
    </xf>
    <xf numFmtId="1" fontId="9" fillId="0" borderId="0" xfId="0" applyNumberFormat="1" applyFont="1"/>
    <xf numFmtId="1" fontId="6" fillId="0" borderId="0" xfId="0" applyNumberFormat="1" applyFont="1"/>
    <xf numFmtId="1" fontId="6" fillId="0" borderId="81" xfId="0" applyNumberFormat="1" applyFont="1" applyBorder="1"/>
    <xf numFmtId="1" fontId="6" fillId="4" borderId="82" xfId="0" applyNumberFormat="1" applyFont="1" applyFill="1" applyBorder="1" applyProtection="1">
      <protection hidden="1"/>
    </xf>
    <xf numFmtId="1" fontId="6" fillId="4" borderId="83" xfId="0" applyNumberFormat="1" applyFont="1" applyFill="1" applyBorder="1" applyProtection="1">
      <protection hidden="1"/>
    </xf>
    <xf numFmtId="1" fontId="6" fillId="4" borderId="84" xfId="0" applyNumberFormat="1" applyFont="1" applyFill="1" applyBorder="1" applyProtection="1">
      <protection hidden="1"/>
    </xf>
    <xf numFmtId="1" fontId="6" fillId="4" borderId="0" xfId="0" applyNumberFormat="1" applyFont="1" applyFill="1" applyProtection="1">
      <protection hidden="1"/>
    </xf>
    <xf numFmtId="1" fontId="6" fillId="0" borderId="20" xfId="0" applyNumberFormat="1" applyFont="1" applyBorder="1" applyAlignment="1">
      <alignment horizontal="center" vertical="center"/>
    </xf>
    <xf numFmtId="1" fontId="6" fillId="3" borderId="85" xfId="0" applyNumberFormat="1" applyFont="1" applyFill="1" applyBorder="1"/>
    <xf numFmtId="1" fontId="6" fillId="3" borderId="85" xfId="0" applyNumberFormat="1" applyFont="1" applyFill="1" applyBorder="1" applyAlignment="1">
      <alignment wrapText="1"/>
    </xf>
    <xf numFmtId="1" fontId="6" fillId="4" borderId="85" xfId="0" applyNumberFormat="1" applyFont="1" applyFill="1" applyBorder="1" applyProtection="1">
      <protection hidden="1"/>
    </xf>
    <xf numFmtId="1" fontId="6" fillId="0" borderId="49" xfId="0" applyNumberFormat="1" applyFont="1" applyBorder="1" applyAlignment="1">
      <alignment vertical="center" wrapText="1"/>
    </xf>
    <xf numFmtId="1" fontId="6" fillId="3" borderId="49" xfId="0" applyNumberFormat="1" applyFont="1" applyFill="1" applyBorder="1"/>
    <xf numFmtId="1" fontId="6" fillId="3" borderId="0" xfId="0" applyNumberFormat="1" applyFont="1" applyFill="1" applyAlignment="1">
      <alignment vertical="center"/>
    </xf>
    <xf numFmtId="1" fontId="10" fillId="3" borderId="85" xfId="0" applyNumberFormat="1" applyFont="1" applyFill="1" applyBorder="1" applyAlignment="1">
      <alignment horizontal="right"/>
    </xf>
    <xf numFmtId="1" fontId="5" fillId="0" borderId="85" xfId="0" applyNumberFormat="1" applyFont="1" applyBorder="1"/>
    <xf numFmtId="1" fontId="6" fillId="0" borderId="85" xfId="0" applyNumberFormat="1" applyFont="1" applyBorder="1"/>
    <xf numFmtId="1" fontId="6" fillId="3" borderId="56" xfId="0" applyNumberFormat="1" applyFont="1" applyFill="1" applyBorder="1"/>
    <xf numFmtId="1" fontId="10" fillId="3" borderId="85" xfId="0" applyNumberFormat="1" applyFont="1" applyFill="1" applyBorder="1"/>
    <xf numFmtId="1" fontId="9" fillId="0" borderId="13" xfId="0" applyNumberFormat="1" applyFont="1" applyBorder="1"/>
    <xf numFmtId="1" fontId="9" fillId="0" borderId="86" xfId="0" applyNumberFormat="1" applyFont="1" applyBorder="1"/>
    <xf numFmtId="1" fontId="9" fillId="0" borderId="87" xfId="0" applyNumberFormat="1" applyFont="1" applyBorder="1"/>
    <xf numFmtId="1" fontId="6" fillId="0" borderId="85" xfId="0" applyNumberFormat="1" applyFont="1" applyBorder="1" applyProtection="1">
      <protection hidden="1"/>
    </xf>
    <xf numFmtId="1" fontId="6" fillId="0" borderId="23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" fontId="10" fillId="0" borderId="34" xfId="0" applyNumberFormat="1" applyFont="1" applyBorder="1" applyAlignment="1">
      <alignment horizontal="left" vertical="center"/>
    </xf>
    <xf numFmtId="1" fontId="6" fillId="0" borderId="34" xfId="0" applyNumberFormat="1" applyFont="1" applyBorder="1" applyAlignment="1">
      <alignment horizontal="right"/>
    </xf>
    <xf numFmtId="1" fontId="6" fillId="0" borderId="69" xfId="0" applyNumberFormat="1" applyFont="1" applyBorder="1" applyAlignment="1">
      <alignment horizontal="right"/>
    </xf>
    <xf numFmtId="1" fontId="6" fillId="0" borderId="31" xfId="0" applyNumberFormat="1" applyFont="1" applyBorder="1" applyAlignment="1">
      <alignment horizontal="right"/>
    </xf>
    <xf numFmtId="1" fontId="6" fillId="0" borderId="88" xfId="0" applyNumberFormat="1" applyFont="1" applyBorder="1"/>
    <xf numFmtId="1" fontId="5" fillId="4" borderId="0" xfId="0" applyNumberFormat="1" applyFont="1" applyFill="1"/>
    <xf numFmtId="1" fontId="6" fillId="0" borderId="37" xfId="0" applyNumberFormat="1" applyFont="1" applyBorder="1" applyAlignment="1">
      <alignment horizontal="right"/>
    </xf>
    <xf numFmtId="1" fontId="6" fillId="10" borderId="90" xfId="2" applyNumberFormat="1" applyFont="1" applyBorder="1" applyAlignment="1" applyProtection="1">
      <alignment horizontal="right"/>
      <protection locked="0"/>
    </xf>
    <xf numFmtId="1" fontId="6" fillId="10" borderId="91" xfId="2" applyNumberFormat="1" applyFont="1" applyBorder="1" applyAlignment="1" applyProtection="1">
      <alignment horizontal="right"/>
      <protection locked="0"/>
    </xf>
    <xf numFmtId="1" fontId="6" fillId="6" borderId="49" xfId="0" applyNumberFormat="1" applyFont="1" applyFill="1" applyBorder="1" applyProtection="1">
      <protection locked="0"/>
    </xf>
    <xf numFmtId="1" fontId="6" fillId="6" borderId="92" xfId="0" applyNumberFormat="1" applyFont="1" applyFill="1" applyBorder="1" applyProtection="1">
      <protection locked="0"/>
    </xf>
    <xf numFmtId="1" fontId="12" fillId="4" borderId="93" xfId="0" applyNumberFormat="1" applyFont="1" applyFill="1" applyBorder="1" applyAlignment="1" applyProtection="1">
      <alignment vertical="center"/>
      <protection locked="0"/>
    </xf>
    <xf numFmtId="1" fontId="6" fillId="0" borderId="62" xfId="0" applyNumberFormat="1" applyFont="1" applyBorder="1" applyAlignment="1">
      <alignment horizontal="left" vertical="center"/>
    </xf>
    <xf numFmtId="1" fontId="6" fillId="0" borderId="62" xfId="0" applyNumberFormat="1" applyFont="1" applyBorder="1" applyAlignment="1">
      <alignment horizontal="right"/>
    </xf>
    <xf numFmtId="1" fontId="6" fillId="10" borderId="94" xfId="2" applyNumberFormat="1" applyFont="1" applyBorder="1" applyAlignment="1" applyProtection="1">
      <alignment horizontal="right"/>
      <protection locked="0"/>
    </xf>
    <xf numFmtId="1" fontId="6" fillId="10" borderId="95" xfId="2" applyNumberFormat="1" applyFont="1" applyBorder="1" applyAlignment="1" applyProtection="1">
      <alignment horizontal="right"/>
      <protection locked="0"/>
    </xf>
    <xf numFmtId="1" fontId="6" fillId="6" borderId="56" xfId="0" applyNumberFormat="1" applyFont="1" applyFill="1" applyBorder="1" applyProtection="1">
      <protection locked="0"/>
    </xf>
    <xf numFmtId="1" fontId="6" fillId="6" borderId="96" xfId="0" applyNumberFormat="1" applyFont="1" applyFill="1" applyBorder="1" applyProtection="1">
      <protection locked="0"/>
    </xf>
    <xf numFmtId="1" fontId="10" fillId="0" borderId="44" xfId="0" applyNumberFormat="1" applyFont="1" applyBorder="1" applyAlignment="1">
      <alignment horizontal="left" vertical="center" wrapText="1"/>
    </xf>
    <xf numFmtId="1" fontId="6" fillId="0" borderId="29" xfId="0" applyNumberFormat="1" applyFont="1" applyBorder="1" applyAlignment="1">
      <alignment horizontal="right" wrapText="1"/>
    </xf>
    <xf numFmtId="1" fontId="6" fillId="0" borderId="44" xfId="0" applyNumberFormat="1" applyFont="1" applyBorder="1" applyAlignment="1">
      <alignment horizontal="right" wrapText="1"/>
    </xf>
    <xf numFmtId="1" fontId="6" fillId="0" borderId="46" xfId="0" applyNumberFormat="1" applyFont="1" applyBorder="1" applyAlignment="1">
      <alignment horizontal="right"/>
    </xf>
    <xf numFmtId="1" fontId="6" fillId="0" borderId="97" xfId="0" applyNumberFormat="1" applyFont="1" applyBorder="1"/>
    <xf numFmtId="1" fontId="9" fillId="4" borderId="0" xfId="0" applyNumberFormat="1" applyFont="1" applyFill="1"/>
    <xf numFmtId="1" fontId="9" fillId="0" borderId="98" xfId="0" applyNumberFormat="1" applyFont="1" applyBorder="1"/>
    <xf numFmtId="1" fontId="9" fillId="0" borderId="99" xfId="0" applyNumberFormat="1" applyFont="1" applyBorder="1" applyAlignment="1">
      <alignment wrapText="1"/>
    </xf>
    <xf numFmtId="1" fontId="9" fillId="0" borderId="100" xfId="0" applyNumberFormat="1" applyFont="1" applyBorder="1" applyAlignment="1">
      <alignment wrapText="1"/>
    </xf>
    <xf numFmtId="1" fontId="6" fillId="4" borderId="101" xfId="0" applyNumberFormat="1" applyFont="1" applyFill="1" applyBorder="1"/>
    <xf numFmtId="1" fontId="6" fillId="4" borderId="83" xfId="0" applyNumberFormat="1" applyFont="1" applyFill="1" applyBorder="1"/>
    <xf numFmtId="1" fontId="6" fillId="4" borderId="82" xfId="0" applyNumberFormat="1" applyFont="1" applyFill="1" applyBorder="1"/>
    <xf numFmtId="1" fontId="6" fillId="4" borderId="81" xfId="0" applyNumberFormat="1" applyFont="1" applyFill="1" applyBorder="1"/>
    <xf numFmtId="1" fontId="6" fillId="0" borderId="82" xfId="0" applyNumberFormat="1" applyFont="1" applyBorder="1"/>
    <xf numFmtId="1" fontId="6" fillId="4" borderId="102" xfId="0" applyNumberFormat="1" applyFont="1" applyFill="1" applyBorder="1"/>
    <xf numFmtId="1" fontId="6" fillId="4" borderId="85" xfId="0" applyNumberFormat="1" applyFont="1" applyFill="1" applyBorder="1"/>
    <xf numFmtId="1" fontId="6" fillId="0" borderId="103" xfId="0" applyNumberFormat="1" applyFont="1" applyBorder="1"/>
    <xf numFmtId="1" fontId="6" fillId="0" borderId="102" xfId="0" applyNumberFormat="1" applyFont="1" applyBorder="1" applyProtection="1">
      <protection hidden="1"/>
    </xf>
    <xf numFmtId="1" fontId="6" fillId="0" borderId="104" xfId="0" applyNumberFormat="1" applyFont="1" applyBorder="1" applyAlignment="1">
      <alignment horizontal="center" vertical="center" wrapText="1"/>
    </xf>
    <xf numFmtId="1" fontId="6" fillId="0" borderId="67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3" borderId="103" xfId="0" applyNumberFormat="1" applyFont="1" applyFill="1" applyBorder="1"/>
    <xf numFmtId="1" fontId="6" fillId="0" borderId="69" xfId="0" applyNumberFormat="1" applyFont="1" applyBorder="1" applyAlignment="1">
      <alignment horizontal="left" vertical="center" wrapText="1"/>
    </xf>
    <xf numFmtId="1" fontId="6" fillId="6" borderId="46" xfId="0" applyNumberFormat="1" applyFont="1" applyFill="1" applyBorder="1" applyProtection="1">
      <protection locked="0"/>
    </xf>
    <xf numFmtId="1" fontId="6" fillId="0" borderId="18" xfId="0" applyNumberFormat="1" applyFont="1" applyBorder="1" applyAlignment="1">
      <alignment horizontal="left" vertical="center" wrapText="1"/>
    </xf>
    <xf numFmtId="1" fontId="6" fillId="6" borderId="105" xfId="0" applyNumberFormat="1" applyFont="1" applyFill="1" applyBorder="1" applyProtection="1">
      <protection locked="0"/>
    </xf>
    <xf numFmtId="1" fontId="6" fillId="6" borderId="14" xfId="0" applyNumberFormat="1" applyFont="1" applyFill="1" applyBorder="1" applyProtection="1">
      <protection locked="0"/>
    </xf>
    <xf numFmtId="1" fontId="9" fillId="3" borderId="4" xfId="0" applyNumberFormat="1" applyFont="1" applyFill="1" applyBorder="1"/>
    <xf numFmtId="1" fontId="9" fillId="3" borderId="0" xfId="0" applyNumberFormat="1" applyFont="1" applyFill="1" applyAlignment="1">
      <alignment wrapText="1"/>
    </xf>
    <xf numFmtId="1" fontId="6" fillId="0" borderId="23" xfId="0" applyNumberFormat="1" applyFont="1" applyBorder="1" applyAlignment="1">
      <alignment horizontal="center" wrapText="1"/>
    </xf>
    <xf numFmtId="1" fontId="6" fillId="3" borderId="0" xfId="0" applyNumberFormat="1" applyFont="1" applyFill="1" applyAlignment="1">
      <alignment horizontal="right" wrapText="1"/>
    </xf>
    <xf numFmtId="1" fontId="6" fillId="3" borderId="0" xfId="0" applyNumberFormat="1" applyFont="1" applyFill="1" applyAlignment="1">
      <alignment wrapText="1"/>
    </xf>
    <xf numFmtId="1" fontId="10" fillId="4" borderId="85" xfId="0" applyNumberFormat="1" applyFont="1" applyFill="1" applyBorder="1"/>
    <xf numFmtId="1" fontId="6" fillId="0" borderId="69" xfId="0" applyNumberFormat="1" applyFont="1" applyBorder="1" applyAlignment="1">
      <alignment vertical="center" wrapText="1"/>
    </xf>
    <xf numFmtId="1" fontId="6" fillId="6" borderId="69" xfId="0" applyNumberFormat="1" applyFont="1" applyFill="1" applyBorder="1" applyAlignment="1" applyProtection="1">
      <alignment wrapText="1"/>
      <protection locked="0"/>
    </xf>
    <xf numFmtId="1" fontId="10" fillId="3" borderId="85" xfId="0" applyNumberFormat="1" applyFont="1" applyFill="1" applyBorder="1" applyAlignment="1">
      <alignment wrapText="1"/>
    </xf>
    <xf numFmtId="1" fontId="6" fillId="6" borderId="56" xfId="0" applyNumberFormat="1" applyFont="1" applyFill="1" applyBorder="1" applyAlignment="1" applyProtection="1">
      <alignment wrapText="1"/>
      <protection locked="0"/>
    </xf>
    <xf numFmtId="1" fontId="9" fillId="0" borderId="81" xfId="0" applyNumberFormat="1" applyFont="1" applyBorder="1"/>
    <xf numFmtId="1" fontId="9" fillId="0" borderId="82" xfId="0" applyNumberFormat="1" applyFont="1" applyBorder="1"/>
    <xf numFmtId="1" fontId="9" fillId="0" borderId="101" xfId="0" applyNumberFormat="1" applyFont="1" applyBorder="1"/>
    <xf numFmtId="1" fontId="6" fillId="0" borderId="106" xfId="0" applyNumberFormat="1" applyFont="1" applyBorder="1"/>
    <xf numFmtId="1" fontId="6" fillId="3" borderId="102" xfId="0" applyNumberFormat="1" applyFont="1" applyFill="1" applyBorder="1"/>
    <xf numFmtId="1" fontId="6" fillId="0" borderId="102" xfId="0" applyNumberFormat="1" applyFont="1" applyBorder="1"/>
    <xf numFmtId="1" fontId="6" fillId="0" borderId="109" xfId="0" applyNumberFormat="1" applyFont="1" applyBorder="1"/>
    <xf numFmtId="1" fontId="6" fillId="0" borderId="110" xfId="0" applyNumberFormat="1" applyFont="1" applyBorder="1"/>
    <xf numFmtId="1" fontId="6" fillId="0" borderId="23" xfId="0" applyNumberFormat="1" applyFont="1" applyBorder="1" applyAlignment="1">
      <alignment horizontal="left" vertical="center" wrapText="1"/>
    </xf>
    <xf numFmtId="1" fontId="6" fillId="0" borderId="56" xfId="0" applyNumberFormat="1" applyFont="1" applyBorder="1"/>
    <xf numFmtId="1" fontId="6" fillId="6" borderId="19" xfId="0" applyNumberFormat="1" applyFont="1" applyFill="1" applyBorder="1" applyProtection="1">
      <protection locked="0"/>
    </xf>
    <xf numFmtId="1" fontId="6" fillId="6" borderId="104" xfId="0" applyNumberFormat="1" applyFont="1" applyFill="1" applyBorder="1" applyProtection="1">
      <protection locked="0"/>
    </xf>
    <xf numFmtId="1" fontId="8" fillId="3" borderId="0" xfId="0" applyNumberFormat="1" applyFont="1" applyFill="1"/>
    <xf numFmtId="1" fontId="11" fillId="3" borderId="0" xfId="0" applyNumberFormat="1" applyFont="1" applyFill="1"/>
    <xf numFmtId="1" fontId="11" fillId="3" borderId="0" xfId="0" applyNumberFormat="1" applyFont="1" applyFill="1" applyProtection="1">
      <protection hidden="1"/>
    </xf>
    <xf numFmtId="1" fontId="11" fillId="0" borderId="0" xfId="0" applyNumberFormat="1" applyFont="1" applyProtection="1">
      <protection hidden="1"/>
    </xf>
    <xf numFmtId="1" fontId="11" fillId="0" borderId="111" xfId="0" applyNumberFormat="1" applyFont="1" applyBorder="1" applyProtection="1">
      <protection hidden="1"/>
    </xf>
    <xf numFmtId="1" fontId="11" fillId="0" borderId="112" xfId="0" applyNumberFormat="1" applyFont="1" applyBorder="1" applyProtection="1">
      <protection hidden="1"/>
    </xf>
    <xf numFmtId="1" fontId="11" fillId="0" borderId="82" xfId="0" applyNumberFormat="1" applyFont="1" applyBorder="1" applyProtection="1">
      <protection hidden="1"/>
    </xf>
    <xf numFmtId="1" fontId="11" fillId="0" borderId="85" xfId="0" applyNumberFormat="1" applyFont="1" applyBorder="1" applyProtection="1">
      <protection hidden="1"/>
    </xf>
    <xf numFmtId="1" fontId="6" fillId="0" borderId="119" xfId="0" applyNumberFormat="1" applyFont="1" applyBorder="1"/>
    <xf numFmtId="1" fontId="6" fillId="3" borderId="119" xfId="0" applyNumberFormat="1" applyFont="1" applyFill="1" applyBorder="1"/>
    <xf numFmtId="1" fontId="6" fillId="0" borderId="119" xfId="0" applyNumberFormat="1" applyFont="1" applyBorder="1" applyProtection="1">
      <protection hidden="1"/>
    </xf>
    <xf numFmtId="1" fontId="11" fillId="0" borderId="19" xfId="0" applyNumberFormat="1" applyFont="1" applyBorder="1" applyAlignment="1">
      <alignment horizontal="center" vertical="center" wrapText="1"/>
    </xf>
    <xf numFmtId="1" fontId="11" fillId="0" borderId="20" xfId="0" applyNumberFormat="1" applyFont="1" applyBorder="1" applyAlignment="1">
      <alignment horizontal="center" vertical="center" wrapText="1"/>
    </xf>
    <xf numFmtId="1" fontId="11" fillId="0" borderId="120" xfId="0" applyNumberFormat="1" applyFont="1" applyBorder="1" applyAlignment="1">
      <alignment horizontal="center" vertical="center" wrapText="1"/>
    </xf>
    <xf numFmtId="1" fontId="11" fillId="0" borderId="66" xfId="0" applyNumberFormat="1" applyFont="1" applyBorder="1" applyAlignment="1">
      <alignment horizontal="center" vertical="center" wrapText="1"/>
    </xf>
    <xf numFmtId="1" fontId="11" fillId="0" borderId="113" xfId="0" applyNumberFormat="1" applyFont="1" applyBorder="1" applyAlignment="1">
      <alignment horizontal="center" vertical="center" wrapText="1"/>
    </xf>
    <xf numFmtId="1" fontId="11" fillId="0" borderId="23" xfId="0" applyNumberFormat="1" applyFont="1" applyBorder="1" applyAlignment="1">
      <alignment horizontal="center"/>
    </xf>
    <xf numFmtId="1" fontId="11" fillId="0" borderId="13" xfId="0" applyNumberFormat="1" applyFont="1" applyBorder="1" applyAlignment="1" applyProtection="1">
      <alignment horizontal="center" vertical="center"/>
      <protection hidden="1"/>
    </xf>
    <xf numFmtId="1" fontId="11" fillId="0" borderId="19" xfId="0" applyNumberFormat="1" applyFont="1" applyBorder="1" applyAlignment="1">
      <alignment horizontal="right"/>
    </xf>
    <xf numFmtId="1" fontId="11" fillId="0" borderId="20" xfId="0" applyNumberFormat="1" applyFont="1" applyBorder="1" applyAlignment="1">
      <alignment horizontal="right"/>
    </xf>
    <xf numFmtId="1" fontId="11" fillId="0" borderId="120" xfId="0" applyNumberFormat="1" applyFont="1" applyBorder="1" applyAlignment="1">
      <alignment horizontal="right"/>
    </xf>
    <xf numFmtId="1" fontId="11" fillId="6" borderId="57" xfId="0" applyNumberFormat="1" applyFont="1" applyFill="1" applyBorder="1" applyAlignment="1" applyProtection="1">
      <alignment horizontal="right"/>
      <protection locked="0"/>
    </xf>
    <xf numFmtId="1" fontId="11" fillId="6" borderId="14" xfId="0" applyNumberFormat="1" applyFont="1" applyFill="1" applyBorder="1" applyAlignment="1" applyProtection="1">
      <alignment horizontal="right"/>
      <protection locked="0"/>
    </xf>
    <xf numFmtId="1" fontId="11" fillId="6" borderId="122" xfId="0" applyNumberFormat="1" applyFont="1" applyFill="1" applyBorder="1" applyAlignment="1" applyProtection="1">
      <alignment horizontal="right"/>
      <protection locked="0"/>
    </xf>
    <xf numFmtId="1" fontId="11" fillId="6" borderId="105" xfId="0" applyNumberFormat="1" applyFont="1" applyFill="1" applyBorder="1" applyAlignment="1" applyProtection="1">
      <alignment horizontal="right"/>
      <protection locked="0"/>
    </xf>
    <xf numFmtId="1" fontId="11" fillId="6" borderId="123" xfId="0" applyNumberFormat="1" applyFont="1" applyFill="1" applyBorder="1" applyAlignment="1" applyProtection="1">
      <alignment horizontal="right"/>
      <protection locked="0"/>
    </xf>
    <xf numFmtId="1" fontId="6" fillId="6" borderId="121" xfId="0" applyNumberFormat="1" applyFont="1" applyFill="1" applyBorder="1" applyAlignment="1" applyProtection="1">
      <alignment horizontal="right"/>
      <protection locked="0"/>
    </xf>
    <xf numFmtId="1" fontId="6" fillId="6" borderId="14" xfId="0" applyNumberFormat="1" applyFont="1" applyFill="1" applyBorder="1" applyAlignment="1" applyProtection="1">
      <alignment horizontal="right"/>
      <protection locked="0"/>
    </xf>
    <xf numFmtId="1" fontId="6" fillId="0" borderId="119" xfId="0" applyNumberFormat="1" applyFont="1" applyBorder="1" applyProtection="1">
      <protection locked="0"/>
    </xf>
    <xf numFmtId="1" fontId="11" fillId="0" borderId="69" xfId="0" applyNumberFormat="1" applyFont="1" applyBorder="1" applyAlignment="1">
      <alignment horizontal="center" vertical="center"/>
    </xf>
    <xf numFmtId="1" fontId="11" fillId="0" borderId="25" xfId="0" applyNumberFormat="1" applyFont="1" applyBorder="1" applyAlignment="1">
      <alignment horizontal="right"/>
    </xf>
    <xf numFmtId="1" fontId="11" fillId="0" borderId="45" xfId="0" applyNumberFormat="1" applyFont="1" applyBorder="1" applyAlignment="1">
      <alignment horizontal="right"/>
    </xf>
    <xf numFmtId="1" fontId="11" fillId="6" borderId="25" xfId="0" applyNumberFormat="1" applyFont="1" applyFill="1" applyBorder="1" applyAlignment="1" applyProtection="1">
      <alignment horizontal="right"/>
      <protection locked="0"/>
    </xf>
    <xf numFmtId="1" fontId="11" fillId="6" borderId="46" xfId="0" applyNumberFormat="1" applyFont="1" applyFill="1" applyBorder="1" applyAlignment="1" applyProtection="1">
      <alignment horizontal="right"/>
      <protection locked="0"/>
    </xf>
    <xf numFmtId="1" fontId="11" fillId="6" borderId="24" xfId="0" applyNumberFormat="1" applyFont="1" applyFill="1" applyBorder="1" applyAlignment="1" applyProtection="1">
      <alignment horizontal="right"/>
      <protection locked="0"/>
    </xf>
    <xf numFmtId="1" fontId="11" fillId="6" borderId="124" xfId="0" applyNumberFormat="1" applyFont="1" applyFill="1" applyBorder="1" applyAlignment="1" applyProtection="1">
      <alignment horizontal="right"/>
      <protection locked="0"/>
    </xf>
    <xf numFmtId="1" fontId="11" fillId="6" borderId="125" xfId="0" applyNumberFormat="1" applyFont="1" applyFill="1" applyBorder="1" applyAlignment="1" applyProtection="1">
      <alignment horizontal="right"/>
      <protection locked="0"/>
    </xf>
    <xf numFmtId="1" fontId="6" fillId="6" borderId="126" xfId="0" applyNumberFormat="1" applyFont="1" applyFill="1" applyBorder="1" applyAlignment="1" applyProtection="1">
      <alignment horizontal="right"/>
      <protection locked="0"/>
    </xf>
    <xf numFmtId="1" fontId="6" fillId="6" borderId="46" xfId="0" applyNumberFormat="1" applyFont="1" applyFill="1" applyBorder="1" applyAlignment="1" applyProtection="1">
      <alignment horizontal="right"/>
      <protection locked="0"/>
    </xf>
    <xf numFmtId="1" fontId="11" fillId="0" borderId="49" xfId="0" applyNumberFormat="1" applyFont="1" applyBorder="1" applyAlignment="1">
      <alignment horizontal="center" vertical="center" wrapText="1"/>
    </xf>
    <xf numFmtId="1" fontId="11" fillId="0" borderId="47" xfId="0" applyNumberFormat="1" applyFont="1" applyBorder="1" applyAlignment="1">
      <alignment horizontal="right"/>
    </xf>
    <xf numFmtId="1" fontId="11" fillId="6" borderId="47" xfId="0" applyNumberFormat="1" applyFont="1" applyFill="1" applyBorder="1" applyAlignment="1" applyProtection="1">
      <alignment horizontal="right"/>
      <protection locked="0"/>
    </xf>
    <xf numFmtId="1" fontId="11" fillId="6" borderId="48" xfId="0" applyNumberFormat="1" applyFont="1" applyFill="1" applyBorder="1" applyAlignment="1" applyProtection="1">
      <alignment horizontal="right"/>
      <protection locked="0"/>
    </xf>
    <xf numFmtId="1" fontId="11" fillId="6" borderId="127" xfId="0" applyNumberFormat="1" applyFont="1" applyFill="1" applyBorder="1" applyAlignment="1" applyProtection="1">
      <alignment horizontal="right"/>
      <protection locked="0"/>
    </xf>
    <xf numFmtId="1" fontId="11" fillId="6" borderId="52" xfId="0" applyNumberFormat="1" applyFont="1" applyFill="1" applyBorder="1" applyAlignment="1" applyProtection="1">
      <alignment horizontal="right"/>
      <protection locked="0"/>
    </xf>
    <xf numFmtId="1" fontId="11" fillId="6" borderId="128" xfId="0" applyNumberFormat="1" applyFont="1" applyFill="1" applyBorder="1" applyAlignment="1" applyProtection="1">
      <alignment horizontal="right"/>
      <protection locked="0"/>
    </xf>
    <xf numFmtId="1" fontId="6" fillId="6" borderId="129" xfId="0" applyNumberFormat="1" applyFont="1" applyFill="1" applyBorder="1" applyAlignment="1" applyProtection="1">
      <alignment horizontal="right"/>
      <protection locked="0"/>
    </xf>
    <xf numFmtId="1" fontId="6" fillId="6" borderId="48" xfId="0" applyNumberFormat="1" applyFont="1" applyFill="1" applyBorder="1" applyAlignment="1" applyProtection="1">
      <alignment horizontal="right"/>
      <protection locked="0"/>
    </xf>
    <xf numFmtId="1" fontId="11" fillId="0" borderId="23" xfId="0" applyNumberFormat="1" applyFont="1" applyBorder="1" applyAlignment="1">
      <alignment horizontal="center" vertical="center"/>
    </xf>
    <xf numFmtId="1" fontId="11" fillId="0" borderId="23" xfId="0" applyNumberFormat="1" applyFont="1" applyBorder="1" applyAlignment="1" applyProtection="1">
      <alignment horizontal="center" vertical="center"/>
      <protection hidden="1"/>
    </xf>
    <xf numFmtId="1" fontId="11" fillId="6" borderId="19" xfId="0" applyNumberFormat="1" applyFont="1" applyFill="1" applyBorder="1" applyAlignment="1" applyProtection="1">
      <alignment horizontal="right"/>
      <protection locked="0"/>
    </xf>
    <xf numFmtId="1" fontId="11" fillId="6" borderId="120" xfId="0" applyNumberFormat="1" applyFont="1" applyFill="1" applyBorder="1" applyAlignment="1" applyProtection="1">
      <alignment horizontal="right"/>
      <protection locked="0"/>
    </xf>
    <xf numFmtId="1" fontId="11" fillId="6" borderId="66" xfId="0" applyNumberFormat="1" applyFont="1" applyFill="1" applyBorder="1" applyAlignment="1" applyProtection="1">
      <alignment horizontal="right"/>
      <protection locked="0"/>
    </xf>
    <xf numFmtId="1" fontId="11" fillId="6" borderId="104" xfId="0" applyNumberFormat="1" applyFont="1" applyFill="1" applyBorder="1" applyAlignment="1" applyProtection="1">
      <alignment horizontal="right"/>
      <protection locked="0"/>
    </xf>
    <xf numFmtId="1" fontId="11" fillId="6" borderId="130" xfId="0" applyNumberFormat="1" applyFont="1" applyFill="1" applyBorder="1" applyAlignment="1" applyProtection="1">
      <alignment horizontal="right"/>
      <protection locked="0"/>
    </xf>
    <xf numFmtId="1" fontId="6" fillId="6" borderId="131" xfId="0" applyNumberFormat="1" applyFont="1" applyFill="1" applyBorder="1" applyAlignment="1" applyProtection="1">
      <alignment horizontal="right"/>
      <protection locked="0"/>
    </xf>
    <xf numFmtId="1" fontId="6" fillId="6" borderId="120" xfId="0" applyNumberFormat="1" applyFont="1" applyFill="1" applyBorder="1" applyAlignment="1" applyProtection="1">
      <alignment horizontal="right"/>
      <protection locked="0"/>
    </xf>
    <xf numFmtId="1" fontId="11" fillId="0" borderId="0" xfId="0" applyNumberFormat="1" applyFont="1"/>
    <xf numFmtId="1" fontId="6" fillId="3" borderId="0" xfId="0" applyNumberFormat="1" applyFont="1" applyFill="1" applyProtection="1">
      <protection hidden="1"/>
    </xf>
    <xf numFmtId="1" fontId="5" fillId="3" borderId="0" xfId="0" applyNumberFormat="1" applyFont="1" applyFill="1" applyProtection="1">
      <protection hidden="1"/>
    </xf>
    <xf numFmtId="1" fontId="6" fillId="0" borderId="132" xfId="0" applyNumberFormat="1" applyFont="1" applyBorder="1" applyProtection="1">
      <protection hidden="1"/>
    </xf>
    <xf numFmtId="1" fontId="6" fillId="0" borderId="0" xfId="0" applyNumberFormat="1" applyFont="1" applyProtection="1">
      <protection hidden="1"/>
    </xf>
    <xf numFmtId="1" fontId="6" fillId="0" borderId="133" xfId="0" applyNumberFormat="1" applyFont="1" applyBorder="1" applyProtection="1">
      <protection hidden="1"/>
    </xf>
    <xf numFmtId="1" fontId="6" fillId="3" borderId="119" xfId="0" applyNumberFormat="1" applyFont="1" applyFill="1" applyBorder="1" applyProtection="1">
      <protection hidden="1"/>
    </xf>
    <xf numFmtId="1" fontId="11" fillId="0" borderId="136" xfId="0" applyNumberFormat="1" applyFont="1" applyBorder="1" applyAlignment="1">
      <alignment horizontal="left" vertical="center"/>
    </xf>
    <xf numFmtId="1" fontId="11" fillId="0" borderId="136" xfId="0" applyNumberFormat="1" applyFont="1" applyBorder="1" applyAlignment="1">
      <alignment horizontal="center" vertical="center" wrapText="1"/>
    </xf>
    <xf numFmtId="1" fontId="11" fillId="0" borderId="49" xfId="0" applyNumberFormat="1" applyFont="1" applyBorder="1" applyAlignment="1">
      <alignment horizontal="left" vertical="center"/>
    </xf>
    <xf numFmtId="1" fontId="11" fillId="6" borderId="49" xfId="0" applyNumberFormat="1" applyFont="1" applyFill="1" applyBorder="1" applyProtection="1">
      <protection locked="0"/>
    </xf>
    <xf numFmtId="1" fontId="11" fillId="0" borderId="11" xfId="0" applyNumberFormat="1" applyFont="1" applyBorder="1" applyAlignment="1">
      <alignment horizontal="left" vertical="center"/>
    </xf>
    <xf numFmtId="1" fontId="11" fillId="0" borderId="11" xfId="0" applyNumberFormat="1" applyFont="1" applyBorder="1" applyAlignment="1">
      <alignment horizontal="center" vertical="center" wrapText="1"/>
    </xf>
    <xf numFmtId="1" fontId="11" fillId="6" borderId="44" xfId="0" applyNumberFormat="1" applyFont="1" applyFill="1" applyBorder="1" applyProtection="1">
      <protection locked="0"/>
    </xf>
    <xf numFmtId="1" fontId="11" fillId="0" borderId="69" xfId="0" applyNumberFormat="1" applyFont="1" applyBorder="1" applyAlignment="1">
      <alignment horizontal="left" vertical="center" wrapText="1"/>
    </xf>
    <xf numFmtId="1" fontId="11" fillId="0" borderId="69" xfId="0" applyNumberFormat="1" applyFont="1" applyBorder="1" applyAlignment="1">
      <alignment horizontal="center"/>
    </xf>
    <xf numFmtId="1" fontId="11" fillId="0" borderId="11" xfId="0" applyNumberFormat="1" applyFont="1" applyBorder="1" applyAlignment="1">
      <alignment horizontal="left" vertical="center" wrapText="1"/>
    </xf>
    <xf numFmtId="1" fontId="11" fillId="0" borderId="49" xfId="0" applyNumberFormat="1" applyFont="1" applyBorder="1" applyAlignment="1">
      <alignment horizontal="center"/>
    </xf>
    <xf numFmtId="1" fontId="11" fillId="0" borderId="137" xfId="0" applyNumberFormat="1" applyFont="1" applyBorder="1" applyAlignment="1">
      <alignment horizontal="left" vertical="center" wrapText="1"/>
    </xf>
    <xf numFmtId="1" fontId="11" fillId="0" borderId="137" xfId="0" applyNumberFormat="1" applyFont="1" applyBorder="1" applyAlignment="1">
      <alignment horizontal="center"/>
    </xf>
    <xf numFmtId="1" fontId="6" fillId="4" borderId="119" xfId="0" applyNumberFormat="1" applyFont="1" applyFill="1" applyBorder="1"/>
    <xf numFmtId="1" fontId="6" fillId="4" borderId="119" xfId="0" applyNumberFormat="1" applyFont="1" applyFill="1" applyBorder="1" applyProtection="1">
      <protection hidden="1"/>
    </xf>
    <xf numFmtId="1" fontId="5" fillId="4" borderId="119" xfId="0" applyNumberFormat="1" applyFont="1" applyFill="1" applyBorder="1" applyProtection="1">
      <protection hidden="1"/>
    </xf>
    <xf numFmtId="1" fontId="17" fillId="3" borderId="93" xfId="0" applyNumberFormat="1" applyFont="1" applyFill="1" applyBorder="1" applyAlignment="1">
      <alignment vertical="center" wrapText="1"/>
    </xf>
    <xf numFmtId="1" fontId="17" fillId="3" borderId="0" xfId="0" applyNumberFormat="1" applyFont="1" applyFill="1" applyAlignment="1">
      <alignment vertical="center" wrapText="1"/>
    </xf>
    <xf numFmtId="1" fontId="6" fillId="3" borderId="142" xfId="0" applyNumberFormat="1" applyFont="1" applyFill="1" applyBorder="1" applyProtection="1">
      <protection hidden="1"/>
    </xf>
    <xf numFmtId="1" fontId="6" fillId="0" borderId="142" xfId="0" applyNumberFormat="1" applyFont="1" applyBorder="1" applyProtection="1">
      <protection hidden="1"/>
    </xf>
    <xf numFmtId="1" fontId="11" fillId="0" borderId="19" xfId="4" applyNumberFormat="1" applyFont="1" applyBorder="1" applyAlignment="1">
      <alignment horizontal="center" vertical="center" wrapText="1"/>
    </xf>
    <xf numFmtId="1" fontId="11" fillId="0" borderId="104" xfId="4" applyNumberFormat="1" applyFont="1" applyBorder="1" applyAlignment="1">
      <alignment horizontal="center" vertical="center" wrapText="1"/>
    </xf>
    <xf numFmtId="1" fontId="11" fillId="0" borderId="34" xfId="3" applyNumberFormat="1" applyFont="1" applyBorder="1" applyAlignment="1">
      <alignment vertical="center" wrapText="1"/>
    </xf>
    <xf numFmtId="1" fontId="11" fillId="6" borderId="32" xfId="5" applyNumberFormat="1" applyFont="1" applyFill="1" applyBorder="1" applyProtection="1">
      <protection locked="0"/>
    </xf>
    <xf numFmtId="1" fontId="11" fillId="6" borderId="33" xfId="5" applyNumberFormat="1" applyFont="1" applyFill="1" applyBorder="1" applyProtection="1">
      <protection locked="0"/>
    </xf>
    <xf numFmtId="1" fontId="11" fillId="0" borderId="49" xfId="3" applyNumberFormat="1" applyFont="1" applyBorder="1" applyAlignment="1">
      <alignment vertical="center" wrapText="1"/>
    </xf>
    <xf numFmtId="1" fontId="11" fillId="6" borderId="25" xfId="5" applyNumberFormat="1" applyFont="1" applyFill="1" applyBorder="1" applyProtection="1">
      <protection locked="0"/>
    </xf>
    <xf numFmtId="1" fontId="11" fillId="6" borderId="124" xfId="5" applyNumberFormat="1" applyFont="1" applyFill="1" applyBorder="1" applyProtection="1">
      <protection locked="0"/>
    </xf>
    <xf numFmtId="1" fontId="11" fillId="0" borderId="143" xfId="3" applyNumberFormat="1" applyFont="1" applyBorder="1" applyAlignment="1">
      <alignment vertical="center" wrapText="1"/>
    </xf>
    <xf numFmtId="1" fontId="11" fillId="6" borderId="76" xfId="5" applyNumberFormat="1" applyFont="1" applyFill="1" applyBorder="1" applyProtection="1">
      <protection locked="0"/>
    </xf>
    <xf numFmtId="1" fontId="11" fillId="6" borderId="145" xfId="5" applyNumberFormat="1" applyFont="1" applyFill="1" applyBorder="1" applyProtection="1">
      <protection locked="0"/>
    </xf>
    <xf numFmtId="1" fontId="11" fillId="0" borderId="6" xfId="3" applyNumberFormat="1" applyFont="1" applyBorder="1" applyAlignment="1">
      <alignment horizontal="center" vertical="center" wrapText="1"/>
    </xf>
    <xf numFmtId="1" fontId="11" fillId="0" borderId="19" xfId="5" applyNumberFormat="1" applyFont="1" applyBorder="1" applyAlignment="1">
      <alignment horizontal="right"/>
    </xf>
    <xf numFmtId="1" fontId="11" fillId="0" borderId="104" xfId="5" applyNumberFormat="1" applyFont="1" applyBorder="1" applyAlignment="1">
      <alignment horizontal="right"/>
    </xf>
    <xf numFmtId="1" fontId="18" fillId="0" borderId="0" xfId="0" applyNumberFormat="1" applyFont="1"/>
    <xf numFmtId="1" fontId="3" fillId="0" borderId="0" xfId="0" applyNumberFormat="1" applyFont="1"/>
    <xf numFmtId="1" fontId="3" fillId="0" borderId="13" xfId="0" applyNumberFormat="1" applyFont="1" applyBorder="1"/>
    <xf numFmtId="1" fontId="3" fillId="0" borderId="65" xfId="0" applyNumberFormat="1" applyFont="1" applyBorder="1"/>
    <xf numFmtId="1" fontId="3" fillId="0" borderId="111" xfId="0" applyNumberFormat="1" applyFont="1" applyBorder="1"/>
    <xf numFmtId="1" fontId="3" fillId="0" borderId="112" xfId="0" applyNumberFormat="1" applyFont="1" applyBorder="1"/>
    <xf numFmtId="1" fontId="5" fillId="3" borderId="119" xfId="0" applyNumberFormat="1" applyFont="1" applyFill="1" applyBorder="1" applyProtection="1">
      <protection hidden="1"/>
    </xf>
    <xf numFmtId="1" fontId="19" fillId="0" borderId="23" xfId="0" applyNumberFormat="1" applyFont="1" applyBorder="1" applyAlignment="1">
      <alignment horizontal="center" vertical="center"/>
    </xf>
    <xf numFmtId="1" fontId="19" fillId="0" borderId="120" xfId="0" applyNumberFormat="1" applyFont="1" applyBorder="1" applyAlignment="1">
      <alignment horizontal="center" vertical="center"/>
    </xf>
    <xf numFmtId="1" fontId="19" fillId="0" borderId="69" xfId="0" applyNumberFormat="1" applyFont="1" applyBorder="1"/>
    <xf numFmtId="1" fontId="6" fillId="6" borderId="31" xfId="5" applyNumberFormat="1" applyFont="1" applyFill="1" applyBorder="1" applyProtection="1">
      <protection locked="0"/>
    </xf>
    <xf numFmtId="1" fontId="6" fillId="6" borderId="69" xfId="5" applyNumberFormat="1" applyFont="1" applyFill="1" applyBorder="1" applyProtection="1">
      <protection locked="0"/>
    </xf>
    <xf numFmtId="1" fontId="19" fillId="0" borderId="49" xfId="0" applyNumberFormat="1" applyFont="1" applyBorder="1"/>
    <xf numFmtId="1" fontId="6" fillId="6" borderId="40" xfId="5" applyNumberFormat="1" applyFont="1" applyFill="1" applyBorder="1" applyProtection="1">
      <protection locked="0"/>
    </xf>
    <xf numFmtId="1" fontId="6" fillId="6" borderId="49" xfId="5" applyNumberFormat="1" applyFont="1" applyFill="1" applyBorder="1" applyProtection="1">
      <protection locked="0"/>
    </xf>
    <xf numFmtId="1" fontId="20" fillId="0" borderId="0" xfId="0" applyNumberFormat="1" applyFont="1"/>
    <xf numFmtId="1" fontId="19" fillId="0" borderId="56" xfId="0" applyNumberFormat="1" applyFont="1" applyBorder="1"/>
    <xf numFmtId="1" fontId="6" fillId="6" borderId="61" xfId="5" applyNumberFormat="1" applyFont="1" applyFill="1" applyBorder="1" applyProtection="1">
      <protection locked="0"/>
    </xf>
    <xf numFmtId="1" fontId="6" fillId="6" borderId="56" xfId="5" applyNumberFormat="1" applyFont="1" applyFill="1" applyBorder="1" applyProtection="1">
      <protection locked="0"/>
    </xf>
    <xf numFmtId="1" fontId="6" fillId="0" borderId="147" xfId="0" applyNumberFormat="1" applyFont="1" applyBorder="1"/>
    <xf numFmtId="1" fontId="3" fillId="3" borderId="13" xfId="0" applyNumberFormat="1" applyFont="1" applyFill="1" applyBorder="1"/>
    <xf numFmtId="1" fontId="3" fillId="3" borderId="148" xfId="0" applyNumberFormat="1" applyFont="1" applyFill="1" applyBorder="1"/>
    <xf numFmtId="1" fontId="6" fillId="0" borderId="120" xfId="0" applyNumberFormat="1" applyFont="1" applyBorder="1" applyAlignment="1">
      <alignment horizontal="center" vertical="center" wrapText="1"/>
    </xf>
    <xf numFmtId="1" fontId="6" fillId="0" borderId="113" xfId="0" applyNumberFormat="1" applyFont="1" applyBorder="1" applyAlignment="1">
      <alignment horizontal="center" vertical="center" wrapText="1"/>
    </xf>
    <xf numFmtId="1" fontId="19" fillId="0" borderId="40" xfId="0" applyNumberFormat="1" applyFont="1" applyBorder="1"/>
    <xf numFmtId="1" fontId="6" fillId="0" borderId="38" xfId="0" applyNumberFormat="1" applyFont="1" applyBorder="1"/>
    <xf numFmtId="1" fontId="6" fillId="0" borderId="39" xfId="0" applyNumberFormat="1" applyFont="1" applyBorder="1"/>
    <xf numFmtId="1" fontId="6" fillId="3" borderId="40" xfId="0" applyNumberFormat="1" applyFont="1" applyFill="1" applyBorder="1"/>
    <xf numFmtId="1" fontId="6" fillId="6" borderId="124" xfId="0" applyNumberFormat="1" applyFont="1" applyFill="1" applyBorder="1" applyProtection="1">
      <protection locked="0"/>
    </xf>
    <xf numFmtId="1" fontId="6" fillId="6" borderId="24" xfId="0" applyNumberFormat="1" applyFont="1" applyFill="1" applyBorder="1" applyProtection="1">
      <protection locked="0"/>
    </xf>
    <xf numFmtId="1" fontId="6" fillId="6" borderId="97" xfId="0" applyNumberFormat="1" applyFont="1" applyFill="1" applyBorder="1" applyProtection="1">
      <protection locked="0"/>
    </xf>
    <xf numFmtId="1" fontId="6" fillId="6" borderId="125" xfId="0" applyNumberFormat="1" applyFont="1" applyFill="1" applyBorder="1" applyProtection="1">
      <protection locked="0"/>
    </xf>
    <xf numFmtId="1" fontId="6" fillId="6" borderId="150" xfId="0" applyNumberFormat="1" applyFont="1" applyFill="1" applyBorder="1" applyProtection="1">
      <protection locked="0"/>
    </xf>
    <xf numFmtId="1" fontId="19" fillId="0" borderId="14" xfId="0" applyNumberFormat="1" applyFont="1" applyBorder="1"/>
    <xf numFmtId="1" fontId="6" fillId="0" borderId="60" xfId="0" applyNumberFormat="1" applyFont="1" applyBorder="1"/>
    <xf numFmtId="1" fontId="6" fillId="0" borderId="78" xfId="0" applyNumberFormat="1" applyFont="1" applyBorder="1"/>
    <xf numFmtId="1" fontId="6" fillId="3" borderId="61" xfId="0" applyNumberFormat="1" applyFont="1" applyFill="1" applyBorder="1"/>
    <xf numFmtId="1" fontId="6" fillId="6" borderId="151" xfId="0" applyNumberFormat="1" applyFont="1" applyFill="1" applyBorder="1" applyProtection="1">
      <protection locked="0"/>
    </xf>
    <xf numFmtId="1" fontId="6" fillId="0" borderId="0" xfId="0" applyNumberFormat="1" applyFont="1" applyAlignment="1">
      <alignment horizontal="left" vertical="center" wrapText="1"/>
    </xf>
    <xf numFmtId="1" fontId="6" fillId="3" borderId="0" xfId="0" applyNumberFormat="1" applyFont="1" applyFill="1" applyProtection="1">
      <protection locked="0"/>
    </xf>
    <xf numFmtId="1" fontId="19" fillId="0" borderId="19" xfId="0" applyNumberFormat="1" applyFont="1" applyBorder="1" applyAlignment="1">
      <alignment horizontal="center" vertical="center"/>
    </xf>
    <xf numFmtId="1" fontId="19" fillId="0" borderId="20" xfId="0" applyNumberFormat="1" applyFont="1" applyBorder="1" applyAlignment="1">
      <alignment horizontal="center" vertical="center"/>
    </xf>
    <xf numFmtId="1" fontId="19" fillId="0" borderId="139" xfId="0" applyNumberFormat="1" applyFont="1" applyBorder="1"/>
    <xf numFmtId="1" fontId="19" fillId="0" borderId="32" xfId="0" applyNumberFormat="1" applyFont="1" applyBorder="1"/>
    <xf numFmtId="1" fontId="19" fillId="0" borderId="30" xfId="0" applyNumberFormat="1" applyFont="1" applyBorder="1"/>
    <xf numFmtId="1" fontId="19" fillId="0" borderId="124" xfId="0" applyNumberFormat="1" applyFont="1" applyBorder="1"/>
    <xf numFmtId="1" fontId="19" fillId="2" borderId="152" xfId="1" applyNumberFormat="1" applyFont="1" applyBorder="1" applyProtection="1">
      <protection locked="0"/>
    </xf>
    <xf numFmtId="1" fontId="19" fillId="2" borderId="153" xfId="1" applyNumberFormat="1" applyFont="1" applyBorder="1" applyProtection="1">
      <protection locked="0"/>
    </xf>
    <xf numFmtId="1" fontId="19" fillId="0" borderId="50" xfId="0" applyNumberFormat="1" applyFont="1" applyBorder="1"/>
    <xf numFmtId="1" fontId="19" fillId="0" borderId="38" xfId="0" applyNumberFormat="1" applyFont="1" applyBorder="1"/>
    <xf numFmtId="1" fontId="19" fillId="0" borderId="39" xfId="0" applyNumberFormat="1" applyFont="1" applyBorder="1"/>
    <xf numFmtId="1" fontId="19" fillId="0" borderId="41" xfId="0" applyNumberFormat="1" applyFont="1" applyBorder="1"/>
    <xf numFmtId="1" fontId="19" fillId="2" borderId="154" xfId="1" applyNumberFormat="1" applyFont="1" applyBorder="1" applyProtection="1">
      <protection locked="0"/>
    </xf>
    <xf numFmtId="1" fontId="19" fillId="2" borderId="155" xfId="1" applyNumberFormat="1" applyFont="1" applyBorder="1" applyProtection="1">
      <protection locked="0"/>
    </xf>
    <xf numFmtId="1" fontId="19" fillId="0" borderId="157" xfId="0" applyNumberFormat="1" applyFont="1" applyBorder="1"/>
    <xf numFmtId="1" fontId="0" fillId="3" borderId="158" xfId="0" applyNumberFormat="1" applyFill="1" applyBorder="1"/>
    <xf numFmtId="1" fontId="19" fillId="0" borderId="159" xfId="0" applyNumberFormat="1" applyFont="1" applyBorder="1"/>
    <xf numFmtId="1" fontId="19" fillId="0" borderId="160" xfId="0" applyNumberFormat="1" applyFont="1" applyBorder="1"/>
    <xf numFmtId="1" fontId="19" fillId="2" borderId="161" xfId="1" applyNumberFormat="1" applyFont="1" applyBorder="1" applyProtection="1">
      <protection locked="0"/>
    </xf>
    <xf numFmtId="1" fontId="19" fillId="2" borderId="162" xfId="1" applyNumberFormat="1" applyFont="1" applyBorder="1" applyProtection="1">
      <protection locked="0"/>
    </xf>
    <xf numFmtId="1" fontId="19" fillId="0" borderId="29" xfId="0" applyNumberFormat="1" applyFont="1" applyBorder="1"/>
    <xf numFmtId="1" fontId="19" fillId="0" borderId="25" xfId="0" applyNumberFormat="1" applyFont="1" applyBorder="1"/>
    <xf numFmtId="1" fontId="19" fillId="0" borderId="45" xfId="0" applyNumberFormat="1" applyFont="1" applyBorder="1"/>
    <xf numFmtId="1" fontId="19" fillId="0" borderId="37" xfId="0" applyNumberFormat="1" applyFont="1" applyBorder="1"/>
    <xf numFmtId="1" fontId="19" fillId="0" borderId="62" xfId="0" applyNumberFormat="1" applyFont="1" applyBorder="1"/>
    <xf numFmtId="1" fontId="19" fillId="0" borderId="60" xfId="0" applyNumberFormat="1" applyFont="1" applyBorder="1"/>
    <xf numFmtId="1" fontId="19" fillId="0" borderId="78" xfId="0" applyNumberFormat="1" applyFont="1" applyBorder="1"/>
    <xf numFmtId="1" fontId="19" fillId="0" borderId="59" xfId="0" applyNumberFormat="1" applyFont="1" applyBorder="1"/>
    <xf numFmtId="1" fontId="19" fillId="2" borderId="164" xfId="1" applyNumberFormat="1" applyFont="1" applyBorder="1" applyProtection="1">
      <protection locked="0"/>
    </xf>
    <xf numFmtId="1" fontId="19" fillId="2" borderId="165" xfId="1" applyNumberFormat="1" applyFont="1" applyBorder="1" applyProtection="1">
      <protection locked="0"/>
    </xf>
    <xf numFmtId="1" fontId="3" fillId="11" borderId="0" xfId="0" applyNumberFormat="1" applyFont="1" applyFill="1"/>
    <xf numFmtId="1" fontId="3" fillId="11" borderId="0" xfId="0" applyNumberFormat="1" applyFont="1" applyFill="1" applyProtection="1">
      <protection locked="0"/>
    </xf>
    <xf numFmtId="1" fontId="6" fillId="0" borderId="172" xfId="0" applyNumberFormat="1" applyFont="1" applyBorder="1" applyProtection="1">
      <protection hidden="1"/>
    </xf>
    <xf numFmtId="1" fontId="6" fillId="0" borderId="173" xfId="0" applyNumberFormat="1" applyFont="1" applyBorder="1" applyProtection="1">
      <protection hidden="1"/>
    </xf>
    <xf numFmtId="1" fontId="6" fillId="3" borderId="174" xfId="0" applyNumberFormat="1" applyFont="1" applyFill="1" applyBorder="1" applyProtection="1">
      <protection hidden="1"/>
    </xf>
    <xf numFmtId="1" fontId="6" fillId="0" borderId="174" xfId="0" applyNumberFormat="1" applyFont="1" applyBorder="1" applyProtection="1">
      <protection hidden="1"/>
    </xf>
    <xf numFmtId="1" fontId="19" fillId="2" borderId="175" xfId="1" applyNumberFormat="1" applyFont="1" applyBorder="1" applyProtection="1">
      <protection locked="0"/>
    </xf>
    <xf numFmtId="1" fontId="19" fillId="2" borderId="176" xfId="1" applyNumberFormat="1" applyFont="1" applyBorder="1" applyProtection="1">
      <protection locked="0"/>
    </xf>
    <xf numFmtId="1" fontId="6" fillId="0" borderId="166" xfId="0" applyNumberFormat="1" applyFont="1" applyBorder="1" applyAlignment="1">
      <alignment horizontal="center" vertical="center" wrapText="1"/>
    </xf>
    <xf numFmtId="1" fontId="6" fillId="6" borderId="169" xfId="0" applyNumberFormat="1" applyFont="1" applyFill="1" applyBorder="1" applyAlignment="1" applyProtection="1">
      <protection locked="0"/>
    </xf>
    <xf numFmtId="1" fontId="6" fillId="0" borderId="166" xfId="0" applyNumberFormat="1" applyFont="1" applyBorder="1" applyAlignment="1">
      <alignment horizontal="center" vertical="center" wrapText="1"/>
    </xf>
    <xf numFmtId="1" fontId="6" fillId="0" borderId="183" xfId="0" applyNumberFormat="1" applyFont="1" applyBorder="1" applyAlignment="1">
      <alignment horizontal="center" vertical="center" wrapText="1"/>
    </xf>
    <xf numFmtId="1" fontId="6" fillId="3" borderId="183" xfId="0" applyNumberFormat="1" applyFont="1" applyFill="1" applyBorder="1" applyAlignment="1">
      <alignment horizontal="center" vertical="center"/>
    </xf>
    <xf numFmtId="1" fontId="6" fillId="0" borderId="192" xfId="0" applyNumberFormat="1" applyFont="1" applyBorder="1" applyAlignment="1">
      <alignment horizontal="right" wrapText="1"/>
    </xf>
    <xf numFmtId="1" fontId="6" fillId="3" borderId="171" xfId="0" applyNumberFormat="1" applyFont="1" applyFill="1" applyBorder="1" applyAlignment="1">
      <alignment horizontal="right"/>
    </xf>
    <xf numFmtId="1" fontId="6" fillId="6" borderId="186" xfId="0" applyNumberFormat="1" applyFont="1" applyFill="1" applyBorder="1" applyProtection="1">
      <protection locked="0"/>
    </xf>
    <xf numFmtId="1" fontId="6" fillId="6" borderId="192" xfId="0" applyNumberFormat="1" applyFont="1" applyFill="1" applyBorder="1" applyProtection="1">
      <protection locked="0"/>
    </xf>
    <xf numFmtId="1" fontId="9" fillId="3" borderId="182" xfId="0" applyNumberFormat="1" applyFont="1" applyFill="1" applyBorder="1"/>
    <xf numFmtId="1" fontId="9" fillId="3" borderId="193" xfId="0" applyNumberFormat="1" applyFont="1" applyFill="1" applyBorder="1"/>
    <xf numFmtId="1" fontId="6" fillId="3" borderId="182" xfId="0" applyNumberFormat="1" applyFont="1" applyFill="1" applyBorder="1"/>
    <xf numFmtId="1" fontId="5" fillId="3" borderId="181" xfId="0" applyNumberFormat="1" applyFont="1" applyFill="1" applyBorder="1"/>
    <xf numFmtId="1" fontId="6" fillId="4" borderId="181" xfId="0" applyNumberFormat="1" applyFont="1" applyFill="1" applyBorder="1"/>
    <xf numFmtId="1" fontId="6" fillId="0" borderId="171" xfId="0" applyNumberFormat="1" applyFont="1" applyBorder="1" applyAlignment="1">
      <alignment horizontal="center" vertical="center" wrapText="1"/>
    </xf>
    <xf numFmtId="1" fontId="6" fillId="0" borderId="179" xfId="0" applyNumberFormat="1" applyFont="1" applyBorder="1" applyAlignment="1">
      <alignment horizontal="center" vertical="center" wrapText="1"/>
    </xf>
    <xf numFmtId="1" fontId="6" fillId="0" borderId="180" xfId="0" applyNumberFormat="1" applyFont="1" applyBorder="1" applyAlignment="1">
      <alignment horizontal="center" vertical="center" wrapText="1"/>
    </xf>
    <xf numFmtId="1" fontId="6" fillId="0" borderId="181" xfId="0" applyNumberFormat="1" applyFont="1" applyBorder="1" applyAlignment="1">
      <alignment horizontal="center" vertical="center" wrapText="1"/>
    </xf>
    <xf numFmtId="1" fontId="6" fillId="0" borderId="195" xfId="0" applyNumberFormat="1" applyFont="1" applyBorder="1" applyAlignment="1">
      <alignment horizontal="center" vertical="center" wrapText="1"/>
    </xf>
    <xf numFmtId="1" fontId="6" fillId="0" borderId="169" xfId="0" applyNumberFormat="1" applyFont="1" applyBorder="1"/>
    <xf numFmtId="1" fontId="6" fillId="4" borderId="196" xfId="0" applyNumberFormat="1" applyFont="1" applyFill="1" applyBorder="1" applyProtection="1">
      <protection hidden="1"/>
    </xf>
    <xf numFmtId="1" fontId="6" fillId="4" borderId="197" xfId="0" applyNumberFormat="1" applyFont="1" applyFill="1" applyBorder="1" applyProtection="1">
      <protection hidden="1"/>
    </xf>
    <xf numFmtId="1" fontId="6" fillId="4" borderId="198" xfId="0" applyNumberFormat="1" applyFont="1" applyFill="1" applyBorder="1" applyProtection="1">
      <protection hidden="1"/>
    </xf>
    <xf numFmtId="1" fontId="6" fillId="3" borderId="200" xfId="0" applyNumberFormat="1" applyFont="1" applyFill="1" applyBorder="1"/>
    <xf numFmtId="1" fontId="6" fillId="3" borderId="200" xfId="0" applyNumberFormat="1" applyFont="1" applyFill="1" applyBorder="1" applyAlignment="1">
      <alignment wrapText="1"/>
    </xf>
    <xf numFmtId="1" fontId="6" fillId="4" borderId="200" xfId="0" applyNumberFormat="1" applyFont="1" applyFill="1" applyBorder="1" applyProtection="1">
      <protection hidden="1"/>
    </xf>
    <xf numFmtId="1" fontId="10" fillId="3" borderId="200" xfId="0" applyNumberFormat="1" applyFont="1" applyFill="1" applyBorder="1" applyAlignment="1">
      <alignment horizontal="right"/>
    </xf>
    <xf numFmtId="1" fontId="5" fillId="0" borderId="200" xfId="0" applyNumberFormat="1" applyFont="1" applyBorder="1"/>
    <xf numFmtId="1" fontId="6" fillId="0" borderId="200" xfId="0" applyNumberFormat="1" applyFont="1" applyBorder="1"/>
    <xf numFmtId="1" fontId="10" fillId="3" borderId="200" xfId="0" applyNumberFormat="1" applyFont="1" applyFill="1" applyBorder="1"/>
    <xf numFmtId="1" fontId="9" fillId="0" borderId="201" xfId="0" applyNumberFormat="1" applyFont="1" applyBorder="1"/>
    <xf numFmtId="1" fontId="9" fillId="0" borderId="202" xfId="0" applyNumberFormat="1" applyFont="1" applyBorder="1"/>
    <xf numFmtId="1" fontId="9" fillId="0" borderId="203" xfId="0" applyNumberFormat="1" applyFont="1" applyBorder="1"/>
    <xf numFmtId="1" fontId="6" fillId="0" borderId="200" xfId="0" applyNumberFormat="1" applyFont="1" applyBorder="1" applyProtection="1">
      <protection hidden="1"/>
    </xf>
    <xf numFmtId="1" fontId="6" fillId="0" borderId="201" xfId="0" applyNumberFormat="1" applyFont="1" applyBorder="1" applyAlignment="1">
      <alignment horizontal="center" vertical="center" wrapText="1"/>
    </xf>
    <xf numFmtId="1" fontId="6" fillId="0" borderId="169" xfId="0" applyNumberFormat="1" applyFont="1" applyBorder="1" applyAlignment="1">
      <alignment horizontal="right"/>
    </xf>
    <xf numFmtId="1" fontId="6" fillId="10" borderId="206" xfId="2" applyNumberFormat="1" applyFont="1" applyBorder="1" applyAlignment="1" applyProtection="1">
      <alignment horizontal="right"/>
      <protection locked="0"/>
    </xf>
    <xf numFmtId="1" fontId="6" fillId="10" borderId="207" xfId="2" applyNumberFormat="1" applyFont="1" applyBorder="1" applyAlignment="1" applyProtection="1">
      <alignment horizontal="right"/>
      <protection locked="0"/>
    </xf>
    <xf numFmtId="1" fontId="6" fillId="10" borderId="208" xfId="2" applyNumberFormat="1" applyFont="1" applyBorder="1" applyAlignment="1" applyProtection="1">
      <alignment horizontal="right"/>
      <protection locked="0"/>
    </xf>
    <xf numFmtId="1" fontId="6" fillId="10" borderId="209" xfId="2" applyNumberFormat="1" applyFont="1" applyBorder="1" applyAlignment="1" applyProtection="1">
      <alignment horizontal="right"/>
      <protection locked="0"/>
    </xf>
    <xf numFmtId="1" fontId="6" fillId="0" borderId="210" xfId="0" applyNumberFormat="1" applyFont="1" applyBorder="1"/>
    <xf numFmtId="1" fontId="6" fillId="10" borderId="211" xfId="2" applyNumberFormat="1" applyFont="1" applyBorder="1" applyAlignment="1" applyProtection="1">
      <alignment horizontal="right"/>
      <protection locked="0"/>
    </xf>
    <xf numFmtId="1" fontId="6" fillId="10" borderId="212" xfId="2" applyNumberFormat="1" applyFont="1" applyBorder="1" applyAlignment="1" applyProtection="1">
      <alignment horizontal="right"/>
      <protection locked="0"/>
    </xf>
    <xf numFmtId="1" fontId="9" fillId="0" borderId="213" xfId="0" applyNumberFormat="1" applyFont="1" applyBorder="1"/>
    <xf numFmtId="1" fontId="9" fillId="0" borderId="214" xfId="0" applyNumberFormat="1" applyFont="1" applyBorder="1" applyAlignment="1">
      <alignment wrapText="1"/>
    </xf>
    <xf numFmtId="1" fontId="9" fillId="0" borderId="215" xfId="0" applyNumberFormat="1" applyFont="1" applyBorder="1" applyAlignment="1">
      <alignment wrapText="1"/>
    </xf>
    <xf numFmtId="1" fontId="6" fillId="4" borderId="197" xfId="0" applyNumberFormat="1" applyFont="1" applyFill="1" applyBorder="1"/>
    <xf numFmtId="1" fontId="6" fillId="4" borderId="196" xfId="0" applyNumberFormat="1" applyFont="1" applyFill="1" applyBorder="1"/>
    <xf numFmtId="1" fontId="6" fillId="0" borderId="196" xfId="0" applyNumberFormat="1" applyFont="1" applyBorder="1"/>
    <xf numFmtId="1" fontId="6" fillId="4" borderId="220" xfId="0" applyNumberFormat="1" applyFont="1" applyFill="1" applyBorder="1"/>
    <xf numFmtId="1" fontId="6" fillId="4" borderId="200" xfId="0" applyNumberFormat="1" applyFont="1" applyFill="1" applyBorder="1"/>
    <xf numFmtId="1" fontId="6" fillId="0" borderId="221" xfId="0" applyNumberFormat="1" applyFont="1" applyBorder="1"/>
    <xf numFmtId="1" fontId="6" fillId="0" borderId="220" xfId="0" applyNumberFormat="1" applyFont="1" applyBorder="1" applyProtection="1">
      <protection hidden="1"/>
    </xf>
    <xf numFmtId="1" fontId="6" fillId="0" borderId="222" xfId="0" applyNumberFormat="1" applyFont="1" applyBorder="1" applyAlignment="1">
      <alignment horizontal="center" vertical="center" wrapText="1"/>
    </xf>
    <xf numFmtId="1" fontId="6" fillId="0" borderId="223" xfId="0" applyNumberFormat="1" applyFont="1" applyBorder="1" applyAlignment="1">
      <alignment horizontal="center" vertical="center" wrapText="1"/>
    </xf>
    <xf numFmtId="1" fontId="6" fillId="0" borderId="224" xfId="0" applyNumberFormat="1" applyFont="1" applyBorder="1" applyAlignment="1">
      <alignment horizontal="center" vertical="center" wrapText="1"/>
    </xf>
    <xf numFmtId="1" fontId="6" fillId="0" borderId="217" xfId="0" applyNumberFormat="1" applyFont="1" applyBorder="1" applyAlignment="1">
      <alignment horizontal="center" vertical="center" wrapText="1"/>
    </xf>
    <xf numFmtId="1" fontId="6" fillId="0" borderId="218" xfId="0" applyNumberFormat="1" applyFont="1" applyBorder="1" applyAlignment="1">
      <alignment horizontal="center" vertical="center" wrapText="1"/>
    </xf>
    <xf numFmtId="1" fontId="6" fillId="3" borderId="221" xfId="0" applyNumberFormat="1" applyFont="1" applyFill="1" applyBorder="1"/>
    <xf numFmtId="1" fontId="6" fillId="0" borderId="210" xfId="0" applyNumberFormat="1" applyFont="1" applyBorder="1" applyAlignment="1">
      <alignment horizontal="left" vertical="center" wrapText="1"/>
    </xf>
    <xf numFmtId="1" fontId="6" fillId="0" borderId="199" xfId="0" applyNumberFormat="1" applyFont="1" applyBorder="1" applyAlignment="1">
      <alignment horizontal="left" vertical="center" wrapText="1"/>
    </xf>
    <xf numFmtId="1" fontId="6" fillId="6" borderId="225" xfId="0" applyNumberFormat="1" applyFont="1" applyFill="1" applyBorder="1" applyProtection="1">
      <protection locked="0"/>
    </xf>
    <xf numFmtId="1" fontId="6" fillId="6" borderId="226" xfId="0" applyNumberFormat="1" applyFont="1" applyFill="1" applyBorder="1" applyProtection="1">
      <protection locked="0"/>
    </xf>
    <xf numFmtId="1" fontId="6" fillId="6" borderId="205" xfId="0" applyNumberFormat="1" applyFont="1" applyFill="1" applyBorder="1" applyProtection="1">
      <protection locked="0"/>
    </xf>
    <xf numFmtId="1" fontId="9" fillId="3" borderId="227" xfId="0" applyNumberFormat="1" applyFont="1" applyFill="1" applyBorder="1"/>
    <xf numFmtId="1" fontId="6" fillId="0" borderId="228" xfId="0" applyNumberFormat="1" applyFont="1" applyBorder="1" applyAlignment="1">
      <alignment horizontal="center" wrapText="1"/>
    </xf>
    <xf numFmtId="1" fontId="10" fillId="4" borderId="200" xfId="0" applyNumberFormat="1" applyFont="1" applyFill="1" applyBorder="1"/>
    <xf numFmtId="1" fontId="6" fillId="0" borderId="210" xfId="0" applyNumberFormat="1" applyFont="1" applyBorder="1" applyAlignment="1">
      <alignment vertical="center" wrapText="1"/>
    </xf>
    <xf numFmtId="1" fontId="6" fillId="6" borderId="210" xfId="0" applyNumberFormat="1" applyFont="1" applyFill="1" applyBorder="1" applyAlignment="1" applyProtection="1">
      <alignment wrapText="1"/>
      <protection locked="0"/>
    </xf>
    <xf numFmtId="1" fontId="10" fillId="3" borderId="200" xfId="0" applyNumberFormat="1" applyFont="1" applyFill="1" applyBorder="1" applyAlignment="1">
      <alignment wrapText="1"/>
    </xf>
    <xf numFmtId="1" fontId="9" fillId="0" borderId="196" xfId="0" applyNumberFormat="1" applyFont="1" applyBorder="1"/>
    <xf numFmtId="1" fontId="6" fillId="0" borderId="229" xfId="0" applyNumberFormat="1" applyFont="1" applyBorder="1"/>
    <xf numFmtId="1" fontId="6" fillId="3" borderId="220" xfId="0" applyNumberFormat="1" applyFont="1" applyFill="1" applyBorder="1"/>
    <xf numFmtId="1" fontId="6" fillId="0" borderId="220" xfId="0" applyNumberFormat="1" applyFont="1" applyBorder="1"/>
    <xf numFmtId="1" fontId="6" fillId="0" borderId="232" xfId="0" applyNumberFormat="1" applyFont="1" applyBorder="1"/>
    <xf numFmtId="1" fontId="6" fillId="0" borderId="233" xfId="0" applyNumberFormat="1" applyFont="1" applyBorder="1"/>
    <xf numFmtId="1" fontId="6" fillId="0" borderId="228" xfId="0" applyNumberFormat="1" applyFont="1" applyBorder="1" applyAlignment="1">
      <alignment horizontal="left" vertical="center" wrapText="1"/>
    </xf>
    <xf numFmtId="1" fontId="6" fillId="6" borderId="222" xfId="0" applyNumberFormat="1" applyFont="1" applyFill="1" applyBorder="1" applyProtection="1">
      <protection locked="0"/>
    </xf>
    <xf numFmtId="1" fontId="6" fillId="6" borderId="223" xfId="0" applyNumberFormat="1" applyFont="1" applyFill="1" applyBorder="1" applyProtection="1">
      <protection locked="0"/>
    </xf>
    <xf numFmtId="1" fontId="11" fillId="0" borderId="234" xfId="0" applyNumberFormat="1" applyFont="1" applyBorder="1" applyProtection="1">
      <protection hidden="1"/>
    </xf>
    <xf numFmtId="1" fontId="11" fillId="0" borderId="235" xfId="0" applyNumberFormat="1" applyFont="1" applyBorder="1" applyProtection="1">
      <protection hidden="1"/>
    </xf>
    <xf numFmtId="1" fontId="11" fillId="0" borderId="196" xfId="0" applyNumberFormat="1" applyFont="1" applyBorder="1" applyProtection="1">
      <protection hidden="1"/>
    </xf>
    <xf numFmtId="1" fontId="11" fillId="0" borderId="200" xfId="0" applyNumberFormat="1" applyFont="1" applyBorder="1" applyProtection="1">
      <protection hidden="1"/>
    </xf>
    <xf numFmtId="1" fontId="6" fillId="0" borderId="243" xfId="0" applyNumberFormat="1" applyFont="1" applyBorder="1"/>
    <xf numFmtId="1" fontId="6" fillId="3" borderId="243" xfId="0" applyNumberFormat="1" applyFont="1" applyFill="1" applyBorder="1"/>
    <xf numFmtId="1" fontId="6" fillId="0" borderId="243" xfId="0" applyNumberFormat="1" applyFont="1" applyBorder="1" applyProtection="1">
      <protection hidden="1"/>
    </xf>
    <xf numFmtId="1" fontId="11" fillId="0" borderId="222" xfId="0" applyNumberFormat="1" applyFont="1" applyBorder="1" applyAlignment="1">
      <alignment horizontal="center" vertical="center" wrapText="1"/>
    </xf>
    <xf numFmtId="1" fontId="11" fillId="0" borderId="244" xfId="0" applyNumberFormat="1" applyFont="1" applyBorder="1" applyAlignment="1">
      <alignment horizontal="center" vertical="center" wrapText="1"/>
    </xf>
    <xf numFmtId="1" fontId="11" fillId="0" borderId="245" xfId="0" applyNumberFormat="1" applyFont="1" applyBorder="1" applyAlignment="1">
      <alignment horizontal="center" vertical="center" wrapText="1"/>
    </xf>
    <xf numFmtId="1" fontId="11" fillId="0" borderId="246" xfId="0" applyNumberFormat="1" applyFont="1" applyBorder="1" applyAlignment="1">
      <alignment horizontal="center" vertical="center" wrapText="1"/>
    </xf>
    <xf numFmtId="1" fontId="11" fillId="0" borderId="242" xfId="0" applyNumberFormat="1" applyFont="1" applyBorder="1" applyAlignment="1">
      <alignment horizontal="center" vertical="center" wrapText="1"/>
    </xf>
    <xf numFmtId="1" fontId="11" fillId="0" borderId="228" xfId="0" applyNumberFormat="1" applyFont="1" applyBorder="1" applyAlignment="1">
      <alignment horizontal="center"/>
    </xf>
    <xf numFmtId="1" fontId="11" fillId="0" borderId="201" xfId="0" applyNumberFormat="1" applyFont="1" applyBorder="1" applyAlignment="1" applyProtection="1">
      <alignment horizontal="center" vertical="center"/>
      <protection hidden="1"/>
    </xf>
    <xf numFmtId="1" fontId="11" fillId="0" borderId="222" xfId="0" applyNumberFormat="1" applyFont="1" applyBorder="1" applyAlignment="1">
      <alignment horizontal="right"/>
    </xf>
    <xf numFmtId="1" fontId="11" fillId="0" borderId="244" xfId="0" applyNumberFormat="1" applyFont="1" applyBorder="1" applyAlignment="1">
      <alignment horizontal="right"/>
    </xf>
    <xf numFmtId="1" fontId="11" fillId="0" borderId="245" xfId="0" applyNumberFormat="1" applyFont="1" applyBorder="1" applyAlignment="1">
      <alignment horizontal="right"/>
    </xf>
    <xf numFmtId="1" fontId="11" fillId="6" borderId="225" xfId="0" applyNumberFormat="1" applyFont="1" applyFill="1" applyBorder="1" applyAlignment="1" applyProtection="1">
      <alignment horizontal="right"/>
      <protection locked="0"/>
    </xf>
    <xf numFmtId="1" fontId="11" fillId="6" borderId="205" xfId="0" applyNumberFormat="1" applyFont="1" applyFill="1" applyBorder="1" applyAlignment="1" applyProtection="1">
      <alignment horizontal="right"/>
      <protection locked="0"/>
    </xf>
    <xf numFmtId="1" fontId="11" fillId="6" borderId="248" xfId="0" applyNumberFormat="1" applyFont="1" applyFill="1" applyBorder="1" applyAlignment="1" applyProtection="1">
      <alignment horizontal="right"/>
      <protection locked="0"/>
    </xf>
    <xf numFmtId="1" fontId="11" fillId="6" borderId="226" xfId="0" applyNumberFormat="1" applyFont="1" applyFill="1" applyBorder="1" applyAlignment="1" applyProtection="1">
      <alignment horizontal="right"/>
      <protection locked="0"/>
    </xf>
    <xf numFmtId="1" fontId="11" fillId="6" borderId="249" xfId="0" applyNumberFormat="1" applyFont="1" applyFill="1" applyBorder="1" applyAlignment="1" applyProtection="1">
      <alignment horizontal="right"/>
      <protection locked="0"/>
    </xf>
    <xf numFmtId="1" fontId="6" fillId="6" borderId="247" xfId="0" applyNumberFormat="1" applyFont="1" applyFill="1" applyBorder="1" applyAlignment="1" applyProtection="1">
      <alignment horizontal="right"/>
      <protection locked="0"/>
    </xf>
    <xf numFmtId="1" fontId="6" fillId="6" borderId="205" xfId="0" applyNumberFormat="1" applyFont="1" applyFill="1" applyBorder="1" applyAlignment="1" applyProtection="1">
      <alignment horizontal="right"/>
      <protection locked="0"/>
    </xf>
    <xf numFmtId="1" fontId="6" fillId="0" borderId="243" xfId="0" applyNumberFormat="1" applyFont="1" applyBorder="1" applyProtection="1">
      <protection locked="0"/>
    </xf>
    <xf numFmtId="1" fontId="11" fillId="0" borderId="210" xfId="0" applyNumberFormat="1" applyFont="1" applyBorder="1" applyAlignment="1">
      <alignment horizontal="center" vertical="center"/>
    </xf>
    <xf numFmtId="1" fontId="11" fillId="0" borderId="228" xfId="0" applyNumberFormat="1" applyFont="1" applyBorder="1" applyAlignment="1">
      <alignment horizontal="center" vertical="center"/>
    </xf>
    <xf numFmtId="1" fontId="11" fillId="0" borderId="228" xfId="0" applyNumberFormat="1" applyFont="1" applyBorder="1" applyAlignment="1" applyProtection="1">
      <alignment horizontal="center" vertical="center"/>
      <protection hidden="1"/>
    </xf>
    <xf numFmtId="1" fontId="11" fillId="6" borderId="222" xfId="0" applyNumberFormat="1" applyFont="1" applyFill="1" applyBorder="1" applyAlignment="1" applyProtection="1">
      <alignment horizontal="right"/>
      <protection locked="0"/>
    </xf>
    <xf numFmtId="1" fontId="11" fillId="6" borderId="245" xfId="0" applyNumberFormat="1" applyFont="1" applyFill="1" applyBorder="1" applyAlignment="1" applyProtection="1">
      <alignment horizontal="right"/>
      <protection locked="0"/>
    </xf>
    <xf numFmtId="1" fontId="11" fillId="6" borderId="250" xfId="0" applyNumberFormat="1" applyFont="1" applyFill="1" applyBorder="1" applyAlignment="1" applyProtection="1">
      <alignment horizontal="right"/>
      <protection locked="0"/>
    </xf>
    <xf numFmtId="1" fontId="11" fillId="6" borderId="223" xfId="0" applyNumberFormat="1" applyFont="1" applyFill="1" applyBorder="1" applyAlignment="1" applyProtection="1">
      <alignment horizontal="right"/>
      <protection locked="0"/>
    </xf>
    <xf numFmtId="1" fontId="11" fillId="6" borderId="251" xfId="0" applyNumberFormat="1" applyFont="1" applyFill="1" applyBorder="1" applyAlignment="1" applyProtection="1">
      <alignment horizontal="right"/>
      <protection locked="0"/>
    </xf>
    <xf numFmtId="1" fontId="6" fillId="6" borderId="252" xfId="0" applyNumberFormat="1" applyFont="1" applyFill="1" applyBorder="1" applyAlignment="1" applyProtection="1">
      <alignment horizontal="right"/>
      <protection locked="0"/>
    </xf>
    <xf numFmtId="1" fontId="6" fillId="6" borderId="245" xfId="0" applyNumberFormat="1" applyFont="1" applyFill="1" applyBorder="1" applyAlignment="1" applyProtection="1">
      <alignment horizontal="right"/>
      <protection locked="0"/>
    </xf>
    <xf numFmtId="1" fontId="6" fillId="0" borderId="198" xfId="0" applyNumberFormat="1" applyFont="1" applyBorder="1" applyProtection="1">
      <protection hidden="1"/>
    </xf>
    <xf numFmtId="1" fontId="6" fillId="0" borderId="197" xfId="0" applyNumberFormat="1" applyFont="1" applyBorder="1" applyProtection="1">
      <protection hidden="1"/>
    </xf>
    <xf numFmtId="1" fontId="6" fillId="3" borderId="243" xfId="0" applyNumberFormat="1" applyFont="1" applyFill="1" applyBorder="1" applyProtection="1">
      <protection hidden="1"/>
    </xf>
    <xf numFmtId="1" fontId="11" fillId="0" borderId="255" xfId="0" applyNumberFormat="1" applyFont="1" applyBorder="1" applyAlignment="1">
      <alignment horizontal="left" vertical="center"/>
    </xf>
    <xf numFmtId="1" fontId="11" fillId="0" borderId="255" xfId="0" applyNumberFormat="1" applyFont="1" applyBorder="1" applyAlignment="1">
      <alignment horizontal="center" vertical="center" wrapText="1"/>
    </xf>
    <xf numFmtId="1" fontId="11" fillId="6" borderId="255" xfId="0" applyNumberFormat="1" applyFont="1" applyFill="1" applyBorder="1" applyProtection="1">
      <protection locked="0"/>
    </xf>
    <xf numFmtId="1" fontId="11" fillId="0" borderId="210" xfId="0" applyNumberFormat="1" applyFont="1" applyBorder="1" applyAlignment="1">
      <alignment horizontal="left" vertical="center" wrapText="1"/>
    </xf>
    <xf numFmtId="1" fontId="11" fillId="0" borderId="210" xfId="0" applyNumberFormat="1" applyFont="1" applyBorder="1" applyAlignment="1">
      <alignment horizontal="center"/>
    </xf>
    <xf numFmtId="1" fontId="11" fillId="6" borderId="210" xfId="0" applyNumberFormat="1" applyFont="1" applyFill="1" applyBorder="1" applyProtection="1">
      <protection locked="0"/>
    </xf>
    <xf numFmtId="1" fontId="11" fillId="0" borderId="199" xfId="0" applyNumberFormat="1" applyFont="1" applyBorder="1" applyAlignment="1">
      <alignment horizontal="left" vertical="center" wrapText="1"/>
    </xf>
    <xf numFmtId="1" fontId="11" fillId="0" borderId="199" xfId="0" applyNumberFormat="1" applyFont="1" applyBorder="1" applyAlignment="1">
      <alignment horizontal="center"/>
    </xf>
    <xf numFmtId="1" fontId="11" fillId="6" borderId="199" xfId="0" applyNumberFormat="1" applyFont="1" applyFill="1" applyBorder="1" applyProtection="1">
      <protection locked="0"/>
    </xf>
    <xf numFmtId="1" fontId="6" fillId="4" borderId="243" xfId="0" applyNumberFormat="1" applyFont="1" applyFill="1" applyBorder="1"/>
    <xf numFmtId="1" fontId="6" fillId="4" borderId="243" xfId="0" applyNumberFormat="1" applyFont="1" applyFill="1" applyBorder="1" applyProtection="1">
      <protection hidden="1"/>
    </xf>
    <xf numFmtId="1" fontId="5" fillId="4" borderId="243" xfId="0" applyNumberFormat="1" applyFont="1" applyFill="1" applyBorder="1" applyProtection="1">
      <protection hidden="1"/>
    </xf>
    <xf numFmtId="1" fontId="6" fillId="3" borderId="196" xfId="0" applyNumberFormat="1" applyFont="1" applyFill="1" applyBorder="1" applyProtection="1">
      <protection hidden="1"/>
    </xf>
    <xf numFmtId="1" fontId="6" fillId="0" borderId="196" xfId="0" applyNumberFormat="1" applyFont="1" applyBorder="1" applyProtection="1">
      <protection hidden="1"/>
    </xf>
    <xf numFmtId="1" fontId="11" fillId="0" borderId="222" xfId="4" applyNumberFormat="1" applyFont="1" applyBorder="1" applyAlignment="1">
      <alignment horizontal="center" vertical="center" wrapText="1"/>
    </xf>
    <xf numFmtId="1" fontId="11" fillId="0" borderId="223" xfId="4" applyNumberFormat="1" applyFont="1" applyBorder="1" applyAlignment="1">
      <alignment horizontal="center" vertical="center" wrapText="1"/>
    </xf>
    <xf numFmtId="1" fontId="11" fillId="0" borderId="259" xfId="3" applyNumberFormat="1" applyFont="1" applyBorder="1" applyAlignment="1">
      <alignment vertical="center" wrapText="1"/>
    </xf>
    <xf numFmtId="1" fontId="11" fillId="0" borderId="204" xfId="3" applyNumberFormat="1" applyFont="1" applyBorder="1" applyAlignment="1">
      <alignment vertical="center" wrapText="1"/>
    </xf>
    <xf numFmtId="1" fontId="11" fillId="0" borderId="217" xfId="3" applyNumberFormat="1" applyFont="1" applyBorder="1" applyAlignment="1">
      <alignment horizontal="center" vertical="center" wrapText="1"/>
    </xf>
    <xf numFmtId="1" fontId="11" fillId="0" borderId="222" xfId="5" applyNumberFormat="1" applyFont="1" applyBorder="1" applyAlignment="1">
      <alignment horizontal="right"/>
    </xf>
    <xf numFmtId="1" fontId="11" fillId="0" borderId="223" xfId="5" applyNumberFormat="1" applyFont="1" applyBorder="1" applyAlignment="1">
      <alignment horizontal="right"/>
    </xf>
    <xf numFmtId="1" fontId="3" fillId="0" borderId="201" xfId="0" applyNumberFormat="1" applyFont="1" applyBorder="1"/>
    <xf numFmtId="1" fontId="3" fillId="0" borderId="260" xfId="0" applyNumberFormat="1" applyFont="1" applyBorder="1"/>
    <xf numFmtId="1" fontId="3" fillId="0" borderId="234" xfId="0" applyNumberFormat="1" applyFont="1" applyBorder="1"/>
    <xf numFmtId="1" fontId="3" fillId="0" borderId="235" xfId="0" applyNumberFormat="1" applyFont="1" applyBorder="1"/>
    <xf numFmtId="1" fontId="5" fillId="3" borderId="243" xfId="0" applyNumberFormat="1" applyFont="1" applyFill="1" applyBorder="1" applyProtection="1">
      <protection hidden="1"/>
    </xf>
    <xf numFmtId="1" fontId="19" fillId="0" borderId="228" xfId="0" applyNumberFormat="1" applyFont="1" applyBorder="1" applyAlignment="1">
      <alignment horizontal="center" vertical="center"/>
    </xf>
    <xf numFmtId="1" fontId="19" fillId="0" borderId="245" xfId="0" applyNumberFormat="1" applyFont="1" applyBorder="1" applyAlignment="1">
      <alignment horizontal="center" vertical="center"/>
    </xf>
    <xf numFmtId="1" fontId="19" fillId="0" borderId="210" xfId="0" applyNumberFormat="1" applyFont="1" applyBorder="1"/>
    <xf numFmtId="1" fontId="6" fillId="6" borderId="262" xfId="5" applyNumberFormat="1" applyFont="1" applyFill="1" applyBorder="1" applyProtection="1">
      <protection locked="0"/>
    </xf>
    <xf numFmtId="1" fontId="6" fillId="6" borderId="210" xfId="5" applyNumberFormat="1" applyFont="1" applyFill="1" applyBorder="1" applyProtection="1">
      <protection locked="0"/>
    </xf>
    <xf numFmtId="1" fontId="6" fillId="0" borderId="263" xfId="0" applyNumberFormat="1" applyFont="1" applyBorder="1"/>
    <xf numFmtId="1" fontId="3" fillId="3" borderId="201" xfId="0" applyNumberFormat="1" applyFont="1" applyFill="1" applyBorder="1"/>
    <xf numFmtId="1" fontId="3" fillId="3" borderId="264" xfId="0" applyNumberFormat="1" applyFont="1" applyFill="1" applyBorder="1"/>
    <xf numFmtId="1" fontId="6" fillId="0" borderId="244" xfId="0" applyNumberFormat="1" applyFont="1" applyBorder="1" applyAlignment="1">
      <alignment horizontal="center" vertical="center" wrapText="1"/>
    </xf>
    <xf numFmtId="1" fontId="6" fillId="0" borderId="205" xfId="0" applyNumberFormat="1" applyFont="1" applyBorder="1" applyAlignment="1">
      <alignment horizontal="center" vertical="center" wrapText="1"/>
    </xf>
    <xf numFmtId="1" fontId="6" fillId="0" borderId="245" xfId="0" applyNumberFormat="1" applyFont="1" applyBorder="1" applyAlignment="1">
      <alignment horizontal="center" vertical="center" wrapText="1"/>
    </xf>
    <xf numFmtId="1" fontId="6" fillId="0" borderId="238" xfId="0" applyNumberFormat="1" applyFont="1" applyBorder="1" applyAlignment="1">
      <alignment horizontal="center" vertical="center" wrapText="1"/>
    </xf>
    <xf numFmtId="1" fontId="19" fillId="0" borderId="205" xfId="0" applyNumberFormat="1" applyFont="1" applyBorder="1"/>
    <xf numFmtId="1" fontId="19" fillId="0" borderId="222" xfId="0" applyNumberFormat="1" applyFont="1" applyBorder="1" applyAlignment="1">
      <alignment horizontal="center" vertical="center"/>
    </xf>
    <xf numFmtId="1" fontId="19" fillId="0" borderId="244" xfId="0" applyNumberFormat="1" applyFont="1" applyBorder="1" applyAlignment="1">
      <alignment horizontal="center" vertical="center"/>
    </xf>
    <xf numFmtId="1" fontId="19" fillId="0" borderId="256" xfId="0" applyNumberFormat="1" applyFont="1" applyBorder="1"/>
    <xf numFmtId="1" fontId="19" fillId="2" borderId="266" xfId="1" applyNumberFormat="1" applyFont="1" applyBorder="1" applyProtection="1">
      <protection locked="0"/>
    </xf>
    <xf numFmtId="1" fontId="19" fillId="2" borderId="267" xfId="1" applyNumberFormat="1" applyFont="1" applyBorder="1" applyProtection="1">
      <protection locked="0"/>
    </xf>
    <xf numFmtId="1" fontId="19" fillId="2" borderId="268" xfId="1" applyNumberFormat="1" applyFont="1" applyBorder="1" applyProtection="1">
      <protection locked="0"/>
    </xf>
    <xf numFmtId="1" fontId="19" fillId="2" borderId="269" xfId="1" applyNumberFormat="1" applyFont="1" applyBorder="1" applyProtection="1">
      <protection locked="0"/>
    </xf>
    <xf numFmtId="1" fontId="19" fillId="2" borderId="270" xfId="1" applyNumberFormat="1" applyFont="1" applyBorder="1" applyProtection="1">
      <protection locked="0"/>
    </xf>
    <xf numFmtId="1" fontId="19" fillId="2" borderId="271" xfId="1" applyNumberFormat="1" applyFont="1" applyBorder="1" applyProtection="1">
      <protection locked="0"/>
    </xf>
    <xf numFmtId="1" fontId="19" fillId="2" borderId="272" xfId="1" applyNumberFormat="1" applyFont="1" applyBorder="1" applyProtection="1">
      <protection locked="0"/>
    </xf>
    <xf numFmtId="1" fontId="19" fillId="2" borderId="273" xfId="1" applyNumberFormat="1" applyFont="1" applyBorder="1" applyProtection="1">
      <protection locked="0"/>
    </xf>
    <xf numFmtId="1" fontId="6" fillId="3" borderId="222" xfId="0" applyNumberFormat="1" applyFont="1" applyFill="1" applyBorder="1" applyAlignment="1">
      <alignment horizontal="center" vertical="center"/>
    </xf>
    <xf numFmtId="1" fontId="6" fillId="3" borderId="245" xfId="0" applyNumberFormat="1" applyFont="1" applyFill="1" applyBorder="1" applyAlignment="1">
      <alignment horizontal="center" vertical="center"/>
    </xf>
    <xf numFmtId="1" fontId="6" fillId="0" borderId="228" xfId="0" applyNumberFormat="1" applyFont="1" applyBorder="1" applyAlignment="1">
      <alignment horizontal="center" vertical="center"/>
    </xf>
    <xf numFmtId="1" fontId="6" fillId="0" borderId="222" xfId="0" applyNumberFormat="1" applyFont="1" applyBorder="1" applyAlignment="1">
      <alignment horizontal="right"/>
    </xf>
    <xf numFmtId="1" fontId="6" fillId="0" borderId="244" xfId="0" applyNumberFormat="1" applyFont="1" applyBorder="1" applyAlignment="1">
      <alignment horizontal="right"/>
    </xf>
    <xf numFmtId="1" fontId="6" fillId="3" borderId="278" xfId="0" applyNumberFormat="1" applyFont="1" applyFill="1" applyBorder="1" applyAlignment="1">
      <alignment horizontal="center" vertical="center"/>
    </xf>
    <xf numFmtId="1" fontId="6" fillId="3" borderId="279" xfId="0" applyNumberFormat="1" applyFont="1" applyFill="1" applyBorder="1" applyAlignment="1">
      <alignment horizontal="center" vertical="center"/>
    </xf>
    <xf numFmtId="1" fontId="6" fillId="3" borderId="241" xfId="0" applyNumberFormat="1" applyFont="1" applyFill="1" applyBorder="1" applyAlignment="1">
      <alignment horizontal="center" vertical="center"/>
    </xf>
    <xf numFmtId="1" fontId="6" fillId="3" borderId="262" xfId="0" applyNumberFormat="1" applyFont="1" applyFill="1" applyBorder="1" applyAlignment="1">
      <alignment horizontal="right"/>
    </xf>
    <xf numFmtId="1" fontId="6" fillId="6" borderId="262" xfId="0" applyNumberFormat="1" applyFont="1" applyFill="1" applyBorder="1" applyProtection="1">
      <protection locked="0"/>
    </xf>
    <xf numFmtId="1" fontId="6" fillId="6" borderId="259" xfId="0" applyNumberFormat="1" applyFont="1" applyFill="1" applyBorder="1" applyProtection="1">
      <protection locked="0"/>
    </xf>
    <xf numFmtId="1" fontId="6" fillId="6" borderId="262" xfId="0" applyNumberFormat="1" applyFont="1" applyFill="1" applyBorder="1" applyAlignment="1" applyProtection="1">
      <alignment wrapText="1"/>
      <protection locked="0"/>
    </xf>
    <xf numFmtId="1" fontId="6" fillId="0" borderId="225" xfId="0" applyNumberFormat="1" applyFont="1" applyBorder="1" applyAlignment="1">
      <alignment horizontal="right" wrapText="1"/>
    </xf>
    <xf numFmtId="1" fontId="6" fillId="6" borderId="204" xfId="0" applyNumberFormat="1" applyFont="1" applyFill="1" applyBorder="1" applyProtection="1">
      <protection locked="0"/>
    </xf>
    <xf numFmtId="1" fontId="9" fillId="3" borderId="254" xfId="0" applyNumberFormat="1" applyFont="1" applyFill="1" applyBorder="1"/>
    <xf numFmtId="1" fontId="9" fillId="3" borderId="260" xfId="0" applyNumberFormat="1" applyFont="1" applyFill="1" applyBorder="1"/>
    <xf numFmtId="1" fontId="6" fillId="3" borderId="254" xfId="0" applyNumberFormat="1" applyFont="1" applyFill="1" applyBorder="1"/>
    <xf numFmtId="1" fontId="5" fillId="3" borderId="280" xfId="0" applyNumberFormat="1" applyFont="1" applyFill="1" applyBorder="1"/>
    <xf numFmtId="1" fontId="6" fillId="4" borderId="280" xfId="0" applyNumberFormat="1" applyFont="1" applyFill="1" applyBorder="1"/>
    <xf numFmtId="1" fontId="6" fillId="0" borderId="282" xfId="0" applyNumberFormat="1" applyFont="1" applyBorder="1" applyAlignment="1">
      <alignment horizontal="center" vertical="center" wrapText="1"/>
    </xf>
    <xf numFmtId="1" fontId="6" fillId="0" borderId="283" xfId="0" applyNumberFormat="1" applyFont="1" applyBorder="1" applyAlignment="1">
      <alignment horizontal="center" vertical="center" wrapText="1"/>
    </xf>
    <xf numFmtId="1" fontId="6" fillId="0" borderId="280" xfId="0" applyNumberFormat="1" applyFont="1" applyBorder="1" applyAlignment="1">
      <alignment horizontal="center" vertical="center" wrapText="1"/>
    </xf>
    <xf numFmtId="1" fontId="6" fillId="0" borderId="286" xfId="0" applyNumberFormat="1" applyFont="1" applyBorder="1" applyAlignment="1">
      <alignment horizontal="center" vertical="center" wrapText="1"/>
    </xf>
    <xf numFmtId="1" fontId="6" fillId="6" borderId="287" xfId="0" applyNumberFormat="1" applyFont="1" applyFill="1" applyBorder="1" applyProtection="1">
      <protection locked="0"/>
    </xf>
    <xf numFmtId="1" fontId="6" fillId="4" borderId="288" xfId="0" applyNumberFormat="1" applyFont="1" applyFill="1" applyBorder="1" applyProtection="1">
      <protection hidden="1"/>
    </xf>
    <xf numFmtId="1" fontId="6" fillId="4" borderId="289" xfId="0" applyNumberFormat="1" applyFont="1" applyFill="1" applyBorder="1" applyProtection="1">
      <protection hidden="1"/>
    </xf>
    <xf numFmtId="1" fontId="6" fillId="4" borderId="290" xfId="0" applyNumberFormat="1" applyFont="1" applyFill="1" applyBorder="1" applyProtection="1">
      <protection hidden="1"/>
    </xf>
    <xf numFmtId="1" fontId="6" fillId="0" borderId="244" xfId="0" applyNumberFormat="1" applyFont="1" applyBorder="1" applyAlignment="1">
      <alignment horizontal="center" vertical="center"/>
    </xf>
    <xf numFmtId="1" fontId="6" fillId="0" borderId="241" xfId="0" applyNumberFormat="1" applyFont="1" applyBorder="1" applyAlignment="1">
      <alignment horizontal="center" vertical="center" wrapText="1"/>
    </xf>
    <xf numFmtId="1" fontId="6" fillId="3" borderId="243" xfId="0" applyNumberFormat="1" applyFont="1" applyFill="1" applyBorder="1" applyAlignment="1">
      <alignment wrapText="1"/>
    </xf>
    <xf numFmtId="1" fontId="10" fillId="3" borderId="243" xfId="0" applyNumberFormat="1" applyFont="1" applyFill="1" applyBorder="1" applyAlignment="1">
      <alignment horizontal="right"/>
    </xf>
    <xf numFmtId="1" fontId="5" fillId="0" borderId="243" xfId="0" applyNumberFormat="1" applyFont="1" applyBorder="1"/>
    <xf numFmtId="1" fontId="10" fillId="3" borderId="243" xfId="0" applyNumberFormat="1" applyFont="1" applyFill="1" applyBorder="1"/>
    <xf numFmtId="1" fontId="9" fillId="0" borderId="166" xfId="0" applyNumberFormat="1" applyFont="1" applyBorder="1"/>
    <xf numFmtId="1" fontId="9" fillId="0" borderId="291" xfId="0" applyNumberFormat="1" applyFont="1" applyBorder="1"/>
    <xf numFmtId="1" fontId="9" fillId="0" borderId="292" xfId="0" applyNumberFormat="1" applyFont="1" applyBorder="1"/>
    <xf numFmtId="1" fontId="6" fillId="0" borderId="228" xfId="0" applyNumberFormat="1" applyFont="1" applyBorder="1" applyAlignment="1">
      <alignment horizontal="center" vertical="center" wrapText="1"/>
    </xf>
    <xf numFmtId="1" fontId="10" fillId="0" borderId="259" xfId="0" applyNumberFormat="1" applyFont="1" applyBorder="1" applyAlignment="1">
      <alignment horizontal="left" vertical="center"/>
    </xf>
    <xf numFmtId="1" fontId="6" fillId="0" borderId="259" xfId="0" applyNumberFormat="1" applyFont="1" applyBorder="1" applyAlignment="1">
      <alignment horizontal="right"/>
    </xf>
    <xf numFmtId="1" fontId="6" fillId="0" borderId="210" xfId="0" applyNumberFormat="1" applyFont="1" applyBorder="1" applyAlignment="1">
      <alignment horizontal="right"/>
    </xf>
    <xf numFmtId="1" fontId="6" fillId="0" borderId="262" xfId="0" applyNumberFormat="1" applyFont="1" applyBorder="1" applyAlignment="1">
      <alignment horizontal="right"/>
    </xf>
    <xf numFmtId="1" fontId="6" fillId="0" borderId="293" xfId="0" applyNumberFormat="1" applyFont="1" applyBorder="1"/>
    <xf numFmtId="1" fontId="6" fillId="10" borderId="294" xfId="2" applyNumberFormat="1" applyFont="1" applyBorder="1" applyAlignment="1" applyProtection="1">
      <alignment horizontal="right"/>
      <protection locked="0"/>
    </xf>
    <xf numFmtId="1" fontId="6" fillId="10" borderId="295" xfId="2" applyNumberFormat="1" applyFont="1" applyBorder="1" applyAlignment="1" applyProtection="1">
      <alignment horizontal="right"/>
      <protection locked="0"/>
    </xf>
    <xf numFmtId="1" fontId="6" fillId="10" borderId="296" xfId="2" applyNumberFormat="1" applyFont="1" applyBorder="1" applyAlignment="1" applyProtection="1">
      <alignment horizontal="right"/>
      <protection locked="0"/>
    </xf>
    <xf numFmtId="1" fontId="6" fillId="10" borderId="273" xfId="2" applyNumberFormat="1" applyFont="1" applyBorder="1" applyAlignment="1" applyProtection="1">
      <alignment horizontal="right"/>
      <protection locked="0"/>
    </xf>
    <xf numFmtId="1" fontId="9" fillId="0" borderId="297" xfId="0" applyNumberFormat="1" applyFont="1" applyBorder="1"/>
    <xf numFmtId="1" fontId="9" fillId="0" borderId="298" xfId="0" applyNumberFormat="1" applyFont="1" applyBorder="1" applyAlignment="1">
      <alignment wrapText="1"/>
    </xf>
    <xf numFmtId="1" fontId="9" fillId="0" borderId="299" xfId="0" applyNumberFormat="1" applyFont="1" applyBorder="1" applyAlignment="1">
      <alignment wrapText="1"/>
    </xf>
    <xf numFmtId="1" fontId="6" fillId="4" borderId="289" xfId="0" applyNumberFormat="1" applyFont="1" applyFill="1" applyBorder="1"/>
    <xf numFmtId="1" fontId="6" fillId="4" borderId="288" xfId="0" applyNumberFormat="1" applyFont="1" applyFill="1" applyBorder="1"/>
    <xf numFmtId="1" fontId="6" fillId="0" borderId="288" xfId="0" applyNumberFormat="1" applyFont="1" applyBorder="1"/>
    <xf numFmtId="1" fontId="6" fillId="4" borderId="300" xfId="0" applyNumberFormat="1" applyFont="1" applyFill="1" applyBorder="1"/>
    <xf numFmtId="1" fontId="6" fillId="4" borderId="301" xfId="0" applyNumberFormat="1" applyFont="1" applyFill="1" applyBorder="1"/>
    <xf numFmtId="1" fontId="6" fillId="0" borderId="302" xfId="0" applyNumberFormat="1" applyFont="1" applyBorder="1"/>
    <xf numFmtId="1" fontId="6" fillId="0" borderId="300" xfId="0" applyNumberFormat="1" applyFont="1" applyBorder="1" applyProtection="1">
      <protection hidden="1"/>
    </xf>
    <xf numFmtId="1" fontId="6" fillId="3" borderId="302" xfId="0" applyNumberFormat="1" applyFont="1" applyFill="1" applyBorder="1"/>
    <xf numFmtId="1" fontId="6" fillId="6" borderId="171" xfId="0" applyNumberFormat="1" applyFont="1" applyFill="1" applyBorder="1" applyProtection="1">
      <protection locked="0"/>
    </xf>
    <xf numFmtId="1" fontId="9" fillId="3" borderId="261" xfId="0" applyNumberFormat="1" applyFont="1" applyFill="1" applyBorder="1"/>
    <xf numFmtId="1" fontId="10" fillId="4" borderId="243" xfId="0" applyNumberFormat="1" applyFont="1" applyFill="1" applyBorder="1"/>
    <xf numFmtId="1" fontId="10" fillId="3" borderId="243" xfId="0" applyNumberFormat="1" applyFont="1" applyFill="1" applyBorder="1" applyAlignment="1">
      <alignment wrapText="1"/>
    </xf>
    <xf numFmtId="1" fontId="9" fillId="0" borderId="288" xfId="0" applyNumberFormat="1" applyFont="1" applyBorder="1"/>
    <xf numFmtId="1" fontId="6" fillId="0" borderId="264" xfId="0" applyNumberFormat="1" applyFont="1" applyBorder="1"/>
    <xf numFmtId="1" fontId="6" fillId="3" borderId="300" xfId="0" applyNumberFormat="1" applyFont="1" applyFill="1" applyBorder="1"/>
    <xf numFmtId="1" fontId="6" fillId="0" borderId="300" xfId="0" applyNumberFormat="1" applyFont="1" applyBorder="1"/>
    <xf numFmtId="1" fontId="6" fillId="0" borderId="305" xfId="0" applyNumberFormat="1" applyFont="1" applyBorder="1"/>
    <xf numFmtId="1" fontId="6" fillId="0" borderId="306" xfId="0" applyNumberFormat="1" applyFont="1" applyBorder="1"/>
    <xf numFmtId="1" fontId="11" fillId="0" borderId="288" xfId="0" applyNumberFormat="1" applyFont="1" applyBorder="1" applyProtection="1">
      <protection hidden="1"/>
    </xf>
    <xf numFmtId="1" fontId="11" fillId="0" borderId="243" xfId="0" applyNumberFormat="1" applyFont="1" applyBorder="1" applyProtection="1">
      <protection hidden="1"/>
    </xf>
    <xf numFmtId="1" fontId="6" fillId="0" borderId="311" xfId="0" applyNumberFormat="1" applyFont="1" applyBorder="1"/>
    <xf numFmtId="1" fontId="6" fillId="3" borderId="311" xfId="0" applyNumberFormat="1" applyFont="1" applyFill="1" applyBorder="1"/>
    <xf numFmtId="1" fontId="6" fillId="0" borderId="311" xfId="0" applyNumberFormat="1" applyFont="1" applyBorder="1" applyProtection="1">
      <protection hidden="1"/>
    </xf>
    <xf numFmtId="1" fontId="11" fillId="0" borderId="309" xfId="0" applyNumberFormat="1" applyFont="1" applyBorder="1" applyAlignment="1">
      <alignment horizontal="center" vertical="center" wrapText="1"/>
    </xf>
    <xf numFmtId="1" fontId="11" fillId="0" borderId="250" xfId="0" applyNumberFormat="1" applyFont="1" applyBorder="1" applyAlignment="1">
      <alignment horizontal="center" vertical="center" wrapText="1"/>
    </xf>
    <xf numFmtId="1" fontId="11" fillId="0" borderId="310" xfId="0" applyNumberFormat="1" applyFont="1" applyBorder="1" applyAlignment="1">
      <alignment horizontal="center" vertical="center" wrapText="1"/>
    </xf>
    <xf numFmtId="1" fontId="11" fillId="0" borderId="166" xfId="0" applyNumberFormat="1" applyFont="1" applyBorder="1" applyAlignment="1" applyProtection="1">
      <alignment horizontal="center" vertical="center"/>
      <protection hidden="1"/>
    </xf>
    <xf numFmtId="1" fontId="11" fillId="0" borderId="312" xfId="0" applyNumberFormat="1" applyFont="1" applyBorder="1" applyAlignment="1">
      <alignment horizontal="right"/>
    </xf>
    <xf numFmtId="1" fontId="11" fillId="6" borderId="171" xfId="0" applyNumberFormat="1" applyFont="1" applyFill="1" applyBorder="1" applyAlignment="1" applyProtection="1">
      <alignment horizontal="right"/>
      <protection locked="0"/>
    </xf>
    <xf numFmtId="1" fontId="6" fillId="6" borderId="171" xfId="0" applyNumberFormat="1" applyFont="1" applyFill="1" applyBorder="1" applyAlignment="1" applyProtection="1">
      <alignment horizontal="right"/>
      <protection locked="0"/>
    </xf>
    <xf numFmtId="1" fontId="6" fillId="0" borderId="311" xfId="0" applyNumberFormat="1" applyFont="1" applyBorder="1" applyProtection="1">
      <protection locked="0"/>
    </xf>
    <xf numFmtId="1" fontId="11" fillId="6" borderId="312" xfId="0" applyNumberFormat="1" applyFont="1" applyFill="1" applyBorder="1" applyAlignment="1" applyProtection="1">
      <alignment horizontal="right"/>
      <protection locked="0"/>
    </xf>
    <xf numFmtId="1" fontId="6" fillId="6" borderId="312" xfId="0" applyNumberFormat="1" applyFont="1" applyFill="1" applyBorder="1" applyAlignment="1" applyProtection="1">
      <alignment horizontal="right"/>
      <protection locked="0"/>
    </xf>
    <xf numFmtId="1" fontId="6" fillId="0" borderId="290" xfId="0" applyNumberFormat="1" applyFont="1" applyBorder="1" applyProtection="1">
      <protection hidden="1"/>
    </xf>
    <xf numFmtId="1" fontId="6" fillId="0" borderId="289" xfId="0" applyNumberFormat="1" applyFont="1" applyBorder="1" applyProtection="1">
      <protection hidden="1"/>
    </xf>
    <xf numFmtId="1" fontId="6" fillId="3" borderId="311" xfId="0" applyNumberFormat="1" applyFont="1" applyFill="1" applyBorder="1" applyProtection="1">
      <protection hidden="1"/>
    </xf>
    <xf numFmtId="1" fontId="11" fillId="0" borderId="315" xfId="0" applyNumberFormat="1" applyFont="1" applyBorder="1" applyAlignment="1">
      <alignment horizontal="left" vertical="center"/>
    </xf>
    <xf numFmtId="1" fontId="11" fillId="0" borderId="315" xfId="0" applyNumberFormat="1" applyFont="1" applyBorder="1" applyAlignment="1">
      <alignment horizontal="center" vertical="center" wrapText="1"/>
    </xf>
    <xf numFmtId="1" fontId="11" fillId="6" borderId="315" xfId="0" applyNumberFormat="1" applyFont="1" applyFill="1" applyBorder="1" applyProtection="1">
      <protection locked="0"/>
    </xf>
    <xf numFmtId="1" fontId="6" fillId="4" borderId="311" xfId="0" applyNumberFormat="1" applyFont="1" applyFill="1" applyBorder="1"/>
    <xf numFmtId="1" fontId="6" fillId="4" borderId="311" xfId="0" applyNumberFormat="1" applyFont="1" applyFill="1" applyBorder="1" applyProtection="1">
      <protection hidden="1"/>
    </xf>
    <xf numFmtId="1" fontId="5" fillId="4" borderId="311" xfId="0" applyNumberFormat="1" applyFont="1" applyFill="1" applyBorder="1" applyProtection="1">
      <protection hidden="1"/>
    </xf>
    <xf numFmtId="1" fontId="6" fillId="3" borderId="288" xfId="0" applyNumberFormat="1" applyFont="1" applyFill="1" applyBorder="1" applyProtection="1">
      <protection hidden="1"/>
    </xf>
    <xf numFmtId="1" fontId="6" fillId="0" borderId="288" xfId="0" applyNumberFormat="1" applyFont="1" applyBorder="1" applyProtection="1">
      <protection hidden="1"/>
    </xf>
    <xf numFmtId="1" fontId="3" fillId="0" borderId="166" xfId="0" applyNumberFormat="1" applyFont="1" applyBorder="1"/>
    <xf numFmtId="1" fontId="5" fillId="3" borderId="311" xfId="0" applyNumberFormat="1" applyFont="1" applyFill="1" applyBorder="1" applyProtection="1">
      <protection hidden="1"/>
    </xf>
    <xf numFmtId="1" fontId="19" fillId="0" borderId="312" xfId="0" applyNumberFormat="1" applyFont="1" applyBorder="1" applyAlignment="1">
      <alignment horizontal="center" vertical="center"/>
    </xf>
    <xf numFmtId="1" fontId="6" fillId="0" borderId="320" xfId="0" applyNumberFormat="1" applyFont="1" applyBorder="1"/>
    <xf numFmtId="1" fontId="3" fillId="3" borderId="166" xfId="0" applyNumberFormat="1" applyFont="1" applyFill="1" applyBorder="1"/>
    <xf numFmtId="1" fontId="3" fillId="3" borderId="321" xfId="0" applyNumberFormat="1" applyFont="1" applyFill="1" applyBorder="1"/>
    <xf numFmtId="1" fontId="6" fillId="0" borderId="312" xfId="0" applyNumberFormat="1" applyFont="1" applyBorder="1" applyAlignment="1">
      <alignment horizontal="center" vertical="center" wrapText="1"/>
    </xf>
    <xf numFmtId="1" fontId="6" fillId="0" borderId="310" xfId="0" applyNumberFormat="1" applyFont="1" applyBorder="1" applyAlignment="1">
      <alignment horizontal="center" vertical="center" wrapText="1"/>
    </xf>
    <xf numFmtId="1" fontId="19" fillId="0" borderId="171" xfId="0" applyNumberFormat="1" applyFont="1" applyBorder="1"/>
    <xf numFmtId="1" fontId="19" fillId="0" borderId="316" xfId="0" applyNumberFormat="1" applyFont="1" applyBorder="1"/>
    <xf numFmtId="1" fontId="19" fillId="2" borderId="323" xfId="1" applyNumberFormat="1" applyFont="1" applyBorder="1" applyProtection="1">
      <protection locked="0"/>
    </xf>
    <xf numFmtId="1" fontId="19" fillId="2" borderId="324" xfId="1" applyNumberFormat="1" applyFont="1" applyBorder="1" applyProtection="1">
      <protection locked="0"/>
    </xf>
    <xf numFmtId="1" fontId="19" fillId="2" borderId="325" xfId="1" applyNumberFormat="1" applyFont="1" applyBorder="1" applyProtection="1">
      <protection locked="0"/>
    </xf>
    <xf numFmtId="1" fontId="19" fillId="2" borderId="326" xfId="1" applyNumberFormat="1" applyFont="1" applyBorder="1" applyProtection="1">
      <protection locked="0"/>
    </xf>
    <xf numFmtId="1" fontId="19" fillId="2" borderId="327" xfId="1" applyNumberFormat="1" applyFont="1" applyBorder="1" applyProtection="1">
      <protection locked="0"/>
    </xf>
    <xf numFmtId="1" fontId="19" fillId="2" borderId="328" xfId="1" applyNumberFormat="1" applyFont="1" applyBorder="1" applyProtection="1">
      <protection locked="0"/>
    </xf>
    <xf numFmtId="1" fontId="19" fillId="2" borderId="329" xfId="1" applyNumberFormat="1" applyFont="1" applyBorder="1" applyProtection="1">
      <protection locked="0"/>
    </xf>
    <xf numFmtId="1" fontId="19" fillId="2" borderId="330" xfId="1" applyNumberFormat="1" applyFont="1" applyBorder="1" applyProtection="1">
      <protection locked="0"/>
    </xf>
    <xf numFmtId="1" fontId="6" fillId="0" borderId="187" xfId="0" applyNumberFormat="1" applyFont="1" applyBorder="1" applyAlignment="1">
      <alignment horizontal="center" vertical="center" wrapText="1"/>
    </xf>
    <xf numFmtId="1" fontId="6" fillId="0" borderId="334" xfId="0" applyNumberFormat="1" applyFont="1" applyBorder="1" applyAlignment="1">
      <alignment horizontal="center" vertical="center" wrapText="1"/>
    </xf>
    <xf numFmtId="1" fontId="6" fillId="0" borderId="339" xfId="0" applyNumberFormat="1" applyFont="1" applyBorder="1" applyAlignment="1">
      <alignment horizontal="center" vertical="center" wrapText="1"/>
    </xf>
    <xf numFmtId="1" fontId="6" fillId="0" borderId="340" xfId="0" applyNumberFormat="1" applyFont="1" applyBorder="1" applyAlignment="1">
      <alignment horizontal="center" vertical="center" wrapText="1"/>
    </xf>
    <xf numFmtId="1" fontId="6" fillId="4" borderId="345" xfId="0" applyNumberFormat="1" applyFont="1" applyFill="1" applyBorder="1"/>
    <xf numFmtId="1" fontId="6" fillId="0" borderId="346" xfId="0" applyNumberFormat="1" applyFont="1" applyBorder="1" applyAlignment="1">
      <alignment horizontal="right" wrapText="1"/>
    </xf>
    <xf numFmtId="1" fontId="6" fillId="6" borderId="346" xfId="0" applyNumberFormat="1" applyFont="1" applyFill="1" applyBorder="1" applyProtection="1">
      <protection locked="0"/>
    </xf>
    <xf numFmtId="1" fontId="6" fillId="6" borderId="333" xfId="0" applyNumberFormat="1" applyFont="1" applyFill="1" applyBorder="1" applyProtection="1">
      <protection locked="0"/>
    </xf>
    <xf numFmtId="1" fontId="6" fillId="6" borderId="347" xfId="0" applyNumberFormat="1" applyFont="1" applyFill="1" applyBorder="1" applyProtection="1">
      <protection locked="0"/>
    </xf>
    <xf numFmtId="1" fontId="6" fillId="3" borderId="345" xfId="0" applyNumberFormat="1" applyFont="1" applyFill="1" applyBorder="1" applyAlignment="1">
      <alignment wrapText="1"/>
    </xf>
    <xf numFmtId="1" fontId="10" fillId="3" borderId="348" xfId="0" applyNumberFormat="1" applyFont="1" applyFill="1" applyBorder="1" applyAlignment="1">
      <alignment wrapText="1"/>
    </xf>
    <xf numFmtId="1" fontId="6" fillId="0" borderId="343" xfId="0" applyNumberFormat="1" applyFont="1" applyBorder="1" applyAlignment="1">
      <alignment horizontal="center" vertical="center" wrapText="1"/>
    </xf>
    <xf numFmtId="1" fontId="6" fillId="0" borderId="341" xfId="0" applyNumberFormat="1" applyFont="1" applyBorder="1" applyAlignment="1">
      <alignment horizontal="center" vertical="center" wrapText="1"/>
    </xf>
    <xf numFmtId="1" fontId="6" fillId="6" borderId="334" xfId="0" applyNumberFormat="1" applyFont="1" applyFill="1" applyBorder="1" applyProtection="1">
      <protection locked="0"/>
    </xf>
    <xf numFmtId="1" fontId="6" fillId="0" borderId="336" xfId="0" applyNumberFormat="1" applyFont="1" applyBorder="1" applyAlignment="1">
      <alignment horizontal="left" vertical="center" wrapText="1"/>
    </xf>
    <xf numFmtId="1" fontId="6" fillId="0" borderId="352" xfId="0" applyNumberFormat="1" applyFont="1" applyBorder="1" applyAlignment="1">
      <alignment horizontal="center" vertical="center" wrapText="1"/>
    </xf>
    <xf numFmtId="1" fontId="6" fillId="0" borderId="354" xfId="0" applyNumberFormat="1" applyFont="1" applyBorder="1" applyAlignment="1">
      <alignment horizontal="center" vertical="center" wrapText="1"/>
    </xf>
    <xf numFmtId="1" fontId="11" fillId="0" borderId="343" xfId="0" applyNumberFormat="1" applyFont="1" applyBorder="1" applyAlignment="1">
      <alignment horizontal="center" vertical="center" wrapText="1"/>
    </xf>
    <xf numFmtId="1" fontId="6" fillId="3" borderId="343" xfId="0" applyNumberFormat="1" applyFont="1" applyFill="1" applyBorder="1" applyAlignment="1">
      <alignment horizontal="center" vertical="center"/>
    </xf>
    <xf numFmtId="1" fontId="6" fillId="3" borderId="334" xfId="0" applyNumberFormat="1" applyFont="1" applyFill="1" applyBorder="1" applyAlignment="1">
      <alignment horizontal="right"/>
    </xf>
    <xf numFmtId="1" fontId="9" fillId="3" borderId="338" xfId="0" applyNumberFormat="1" applyFont="1" applyFill="1" applyBorder="1"/>
    <xf numFmtId="1" fontId="9" fillId="3" borderId="355" xfId="0" applyNumberFormat="1" applyFont="1" applyFill="1" applyBorder="1"/>
    <xf numFmtId="1" fontId="6" fillId="3" borderId="338" xfId="0" applyNumberFormat="1" applyFont="1" applyFill="1" applyBorder="1"/>
    <xf numFmtId="1" fontId="5" fillId="3" borderId="341" xfId="0" applyNumberFormat="1" applyFont="1" applyFill="1" applyBorder="1"/>
    <xf numFmtId="1" fontId="6" fillId="4" borderId="341" xfId="0" applyNumberFormat="1" applyFont="1" applyFill="1" applyBorder="1"/>
    <xf numFmtId="1" fontId="6" fillId="0" borderId="356" xfId="0" applyNumberFormat="1" applyFont="1" applyBorder="1" applyAlignment="1">
      <alignment horizontal="center" vertical="center" wrapText="1"/>
    </xf>
    <xf numFmtId="1" fontId="6" fillId="4" borderId="363" xfId="0" applyNumberFormat="1" applyFont="1" applyFill="1" applyBorder="1" applyProtection="1">
      <protection hidden="1"/>
    </xf>
    <xf numFmtId="1" fontId="6" fillId="4" borderId="364" xfId="0" applyNumberFormat="1" applyFont="1" applyFill="1" applyBorder="1" applyProtection="1">
      <protection hidden="1"/>
    </xf>
    <xf numFmtId="1" fontId="6" fillId="4" borderId="365" xfId="0" applyNumberFormat="1" applyFont="1" applyFill="1" applyBorder="1" applyProtection="1">
      <protection hidden="1"/>
    </xf>
    <xf numFmtId="1" fontId="6" fillId="3" borderId="345" xfId="0" applyNumberFormat="1" applyFont="1" applyFill="1" applyBorder="1"/>
    <xf numFmtId="1" fontId="6" fillId="4" borderId="345" xfId="0" applyNumberFormat="1" applyFont="1" applyFill="1" applyBorder="1" applyProtection="1">
      <protection hidden="1"/>
    </xf>
    <xf numFmtId="1" fontId="10" fillId="3" borderId="345" xfId="0" applyNumberFormat="1" applyFont="1" applyFill="1" applyBorder="1" applyAlignment="1">
      <alignment horizontal="right"/>
    </xf>
    <xf numFmtId="1" fontId="5" fillId="0" borderId="345" xfId="0" applyNumberFormat="1" applyFont="1" applyBorder="1"/>
    <xf numFmtId="1" fontId="6" fillId="0" borderId="345" xfId="0" applyNumberFormat="1" applyFont="1" applyBorder="1"/>
    <xf numFmtId="1" fontId="10" fillId="3" borderId="345" xfId="0" applyNumberFormat="1" applyFont="1" applyFill="1" applyBorder="1"/>
    <xf numFmtId="1" fontId="9" fillId="0" borderId="366" xfId="0" applyNumberFormat="1" applyFont="1" applyBorder="1"/>
    <xf numFmtId="1" fontId="9" fillId="0" borderId="367" xfId="0" applyNumberFormat="1" applyFont="1" applyBorder="1"/>
    <xf numFmtId="1" fontId="6" fillId="0" borderId="345" xfId="0" applyNumberFormat="1" applyFont="1" applyBorder="1" applyProtection="1">
      <protection hidden="1"/>
    </xf>
    <xf numFmtId="1" fontId="6" fillId="10" borderId="368" xfId="2" applyNumberFormat="1" applyFont="1" applyBorder="1" applyAlignment="1" applyProtection="1">
      <alignment horizontal="right"/>
      <protection locked="0"/>
    </xf>
    <xf numFmtId="1" fontId="6" fillId="10" borderId="369" xfId="2" applyNumberFormat="1" applyFont="1" applyBorder="1" applyAlignment="1" applyProtection="1">
      <alignment horizontal="right"/>
      <protection locked="0"/>
    </xf>
    <xf numFmtId="1" fontId="6" fillId="10" borderId="370" xfId="2" applyNumberFormat="1" applyFont="1" applyBorder="1" applyAlignment="1" applyProtection="1">
      <alignment horizontal="right"/>
      <protection locked="0"/>
    </xf>
    <xf numFmtId="1" fontId="6" fillId="10" borderId="371" xfId="2" applyNumberFormat="1" applyFont="1" applyBorder="1" applyAlignment="1" applyProtection="1">
      <alignment horizontal="right"/>
      <protection locked="0"/>
    </xf>
    <xf numFmtId="1" fontId="6" fillId="0" borderId="372" xfId="0" applyNumberFormat="1" applyFont="1" applyBorder="1"/>
    <xf numFmtId="1" fontId="9" fillId="0" borderId="373" xfId="0" applyNumberFormat="1" applyFont="1" applyBorder="1"/>
    <xf numFmtId="1" fontId="9" fillId="0" borderId="374" xfId="0" applyNumberFormat="1" applyFont="1" applyBorder="1" applyAlignment="1">
      <alignment wrapText="1"/>
    </xf>
    <xf numFmtId="1" fontId="9" fillId="0" borderId="375" xfId="0" applyNumberFormat="1" applyFont="1" applyBorder="1" applyAlignment="1">
      <alignment wrapText="1"/>
    </xf>
    <xf numFmtId="1" fontId="6" fillId="4" borderId="364" xfId="0" applyNumberFormat="1" applyFont="1" applyFill="1" applyBorder="1"/>
    <xf numFmtId="1" fontId="6" fillId="4" borderId="363" xfId="0" applyNumberFormat="1" applyFont="1" applyFill="1" applyBorder="1"/>
    <xf numFmtId="1" fontId="6" fillId="0" borderId="348" xfId="0" applyNumberFormat="1" applyFont="1" applyBorder="1"/>
    <xf numFmtId="1" fontId="6" fillId="0" borderId="348" xfId="0" applyNumberFormat="1" applyFont="1" applyBorder="1" applyProtection="1">
      <protection hidden="1"/>
    </xf>
    <xf numFmtId="1" fontId="6" fillId="0" borderId="363" xfId="0" applyNumberFormat="1" applyFont="1" applyBorder="1"/>
    <xf numFmtId="1" fontId="6" fillId="4" borderId="349" xfId="0" applyNumberFormat="1" applyFont="1" applyFill="1" applyBorder="1"/>
    <xf numFmtId="1" fontId="6" fillId="4" borderId="348" xfId="0" applyNumberFormat="1" applyFont="1" applyFill="1" applyBorder="1"/>
    <xf numFmtId="1" fontId="6" fillId="0" borderId="377" xfId="0" applyNumberFormat="1" applyFont="1" applyBorder="1"/>
    <xf numFmtId="1" fontId="6" fillId="0" borderId="349" xfId="0" applyNumberFormat="1" applyFont="1" applyBorder="1" applyProtection="1">
      <protection hidden="1"/>
    </xf>
    <xf numFmtId="1" fontId="6" fillId="0" borderId="378" xfId="0" applyNumberFormat="1" applyFont="1" applyBorder="1" applyAlignment="1">
      <alignment horizontal="center" vertical="center" wrapText="1"/>
    </xf>
    <xf numFmtId="1" fontId="6" fillId="0" borderId="379" xfId="0" applyNumberFormat="1" applyFont="1" applyBorder="1" applyAlignment="1">
      <alignment horizontal="center" vertical="center" wrapText="1"/>
    </xf>
    <xf numFmtId="1" fontId="6" fillId="0" borderId="380" xfId="0" applyNumberFormat="1" applyFont="1" applyBorder="1" applyAlignment="1">
      <alignment horizontal="center" vertical="center" wrapText="1"/>
    </xf>
    <xf numFmtId="1" fontId="6" fillId="3" borderId="377" xfId="0" applyNumberFormat="1" applyFont="1" applyFill="1" applyBorder="1"/>
    <xf numFmtId="1" fontId="6" fillId="3" borderId="348" xfId="0" applyNumberFormat="1" applyFont="1" applyFill="1" applyBorder="1"/>
    <xf numFmtId="1" fontId="5" fillId="0" borderId="348" xfId="0" applyNumberFormat="1" applyFont="1" applyBorder="1"/>
    <xf numFmtId="1" fontId="6" fillId="0" borderId="372" xfId="0" applyNumberFormat="1" applyFont="1" applyBorder="1" applyAlignment="1">
      <alignment horizontal="left" vertical="center" wrapText="1"/>
    </xf>
    <xf numFmtId="1" fontId="9" fillId="3" borderId="350" xfId="0" applyNumberFormat="1" applyFont="1" applyFill="1" applyBorder="1"/>
    <xf numFmtId="1" fontId="6" fillId="0" borderId="381" xfId="0" applyNumberFormat="1" applyFont="1" applyBorder="1" applyAlignment="1">
      <alignment horizontal="center" wrapText="1"/>
    </xf>
    <xf numFmtId="1" fontId="10" fillId="4" borderId="348" xfId="0" applyNumberFormat="1" applyFont="1" applyFill="1" applyBorder="1"/>
    <xf numFmtId="1" fontId="6" fillId="0" borderId="372" xfId="0" applyNumberFormat="1" applyFont="1" applyBorder="1" applyAlignment="1">
      <alignment vertical="center" wrapText="1"/>
    </xf>
    <xf numFmtId="1" fontId="6" fillId="6" borderId="372" xfId="0" applyNumberFormat="1" applyFont="1" applyFill="1" applyBorder="1" applyAlignment="1" applyProtection="1">
      <alignment wrapText="1"/>
      <protection locked="0"/>
    </xf>
    <xf numFmtId="1" fontId="9" fillId="0" borderId="363" xfId="0" applyNumberFormat="1" applyFont="1" applyBorder="1"/>
    <xf numFmtId="1" fontId="6" fillId="0" borderId="382" xfId="0" applyNumberFormat="1" applyFont="1" applyBorder="1"/>
    <xf numFmtId="1" fontId="6" fillId="3" borderId="349" xfId="0" applyNumberFormat="1" applyFont="1" applyFill="1" applyBorder="1"/>
    <xf numFmtId="1" fontId="6" fillId="0" borderId="349" xfId="0" applyNumberFormat="1" applyFont="1" applyBorder="1"/>
    <xf numFmtId="1" fontId="6" fillId="0" borderId="385" xfId="0" applyNumberFormat="1" applyFont="1" applyBorder="1"/>
    <xf numFmtId="1" fontId="6" fillId="0" borderId="386" xfId="0" applyNumberFormat="1" applyFont="1" applyBorder="1"/>
    <xf numFmtId="1" fontId="6" fillId="0" borderId="381" xfId="0" applyNumberFormat="1" applyFont="1" applyBorder="1" applyAlignment="1">
      <alignment horizontal="left" vertical="center" wrapText="1"/>
    </xf>
    <xf numFmtId="1" fontId="6" fillId="6" borderId="378" xfId="0" applyNumberFormat="1" applyFont="1" applyFill="1" applyBorder="1" applyProtection="1">
      <protection locked="0"/>
    </xf>
    <xf numFmtId="1" fontId="6" fillId="6" borderId="379" xfId="0" applyNumberFormat="1" applyFont="1" applyFill="1" applyBorder="1" applyProtection="1">
      <protection locked="0"/>
    </xf>
    <xf numFmtId="1" fontId="11" fillId="0" borderId="331" xfId="0" applyNumberFormat="1" applyFont="1" applyBorder="1" applyProtection="1">
      <protection hidden="1"/>
    </xf>
    <xf numFmtId="1" fontId="11" fillId="0" borderId="332" xfId="0" applyNumberFormat="1" applyFont="1" applyBorder="1" applyProtection="1">
      <protection hidden="1"/>
    </xf>
    <xf numFmtId="1" fontId="11" fillId="0" borderId="363" xfId="0" applyNumberFormat="1" applyFont="1" applyBorder="1" applyProtection="1">
      <protection hidden="1"/>
    </xf>
    <xf numFmtId="1" fontId="11" fillId="0" borderId="348" xfId="0" applyNumberFormat="1" applyFont="1" applyBorder="1" applyProtection="1">
      <protection hidden="1"/>
    </xf>
    <xf numFmtId="1" fontId="11" fillId="0" borderId="378" xfId="0" applyNumberFormat="1" applyFont="1" applyBorder="1" applyAlignment="1">
      <alignment horizontal="center" vertical="center" wrapText="1"/>
    </xf>
    <xf numFmtId="1" fontId="11" fillId="0" borderId="390" xfId="0" applyNumberFormat="1" applyFont="1" applyBorder="1" applyAlignment="1">
      <alignment horizontal="center" vertical="center" wrapText="1"/>
    </xf>
    <xf numFmtId="1" fontId="11" fillId="0" borderId="391" xfId="0" applyNumberFormat="1" applyFont="1" applyBorder="1" applyAlignment="1">
      <alignment horizontal="center" vertical="center" wrapText="1"/>
    </xf>
    <xf numFmtId="1" fontId="11" fillId="0" borderId="388" xfId="0" applyNumberFormat="1" applyFont="1" applyBorder="1" applyAlignment="1">
      <alignment horizontal="center" vertical="center" wrapText="1"/>
    </xf>
    <xf numFmtId="1" fontId="11" fillId="0" borderId="381" xfId="0" applyNumberFormat="1" applyFont="1" applyBorder="1" applyAlignment="1">
      <alignment horizontal="center"/>
    </xf>
    <xf numFmtId="1" fontId="11" fillId="0" borderId="378" xfId="0" applyNumberFormat="1" applyFont="1" applyBorder="1" applyAlignment="1">
      <alignment horizontal="right"/>
    </xf>
    <xf numFmtId="1" fontId="11" fillId="0" borderId="390" xfId="0" applyNumberFormat="1" applyFont="1" applyBorder="1" applyAlignment="1">
      <alignment horizontal="right"/>
    </xf>
    <xf numFmtId="1" fontId="11" fillId="0" borderId="343" xfId="0" applyNumberFormat="1" applyFont="1" applyBorder="1" applyAlignment="1">
      <alignment horizontal="right"/>
    </xf>
    <xf numFmtId="1" fontId="11" fillId="6" borderId="346" xfId="0" applyNumberFormat="1" applyFont="1" applyFill="1" applyBorder="1" applyAlignment="1" applyProtection="1">
      <alignment horizontal="right"/>
      <protection locked="0"/>
    </xf>
    <xf numFmtId="1" fontId="11" fillId="6" borderId="334" xfId="0" applyNumberFormat="1" applyFont="1" applyFill="1" applyBorder="1" applyAlignment="1" applyProtection="1">
      <alignment horizontal="right"/>
      <protection locked="0"/>
    </xf>
    <xf numFmtId="1" fontId="11" fillId="6" borderId="335" xfId="0" applyNumberFormat="1" applyFont="1" applyFill="1" applyBorder="1" applyAlignment="1" applyProtection="1">
      <alignment horizontal="right"/>
      <protection locked="0"/>
    </xf>
    <xf numFmtId="1" fontId="11" fillId="6" borderId="347" xfId="0" applyNumberFormat="1" applyFont="1" applyFill="1" applyBorder="1" applyAlignment="1" applyProtection="1">
      <alignment horizontal="right"/>
      <protection locked="0"/>
    </xf>
    <xf numFmtId="1" fontId="11" fillId="6" borderId="392" xfId="0" applyNumberFormat="1" applyFont="1" applyFill="1" applyBorder="1" applyAlignment="1" applyProtection="1">
      <alignment horizontal="right"/>
      <protection locked="0"/>
    </xf>
    <xf numFmtId="1" fontId="6" fillId="6" borderId="358" xfId="0" applyNumberFormat="1" applyFont="1" applyFill="1" applyBorder="1" applyAlignment="1" applyProtection="1">
      <alignment horizontal="right"/>
      <protection locked="0"/>
    </xf>
    <xf numFmtId="1" fontId="6" fillId="6" borderId="334" xfId="0" applyNumberFormat="1" applyFont="1" applyFill="1" applyBorder="1" applyAlignment="1" applyProtection="1">
      <alignment horizontal="right"/>
      <protection locked="0"/>
    </xf>
    <xf numFmtId="1" fontId="6" fillId="0" borderId="345" xfId="0" applyNumberFormat="1" applyFont="1" applyBorder="1" applyProtection="1">
      <protection locked="0"/>
    </xf>
    <xf numFmtId="1" fontId="11" fillId="0" borderId="372" xfId="0" applyNumberFormat="1" applyFont="1" applyBorder="1" applyAlignment="1">
      <alignment horizontal="center" vertical="center"/>
    </xf>
    <xf numFmtId="1" fontId="11" fillId="0" borderId="381" xfId="0" applyNumberFormat="1" applyFont="1" applyBorder="1" applyAlignment="1">
      <alignment horizontal="center" vertical="center"/>
    </xf>
    <xf numFmtId="1" fontId="11" fillId="0" borderId="381" xfId="0" applyNumberFormat="1" applyFont="1" applyBorder="1" applyAlignment="1" applyProtection="1">
      <alignment horizontal="center" vertical="center"/>
      <protection hidden="1"/>
    </xf>
    <xf numFmtId="1" fontId="11" fillId="6" borderId="378" xfId="0" applyNumberFormat="1" applyFont="1" applyFill="1" applyBorder="1" applyAlignment="1" applyProtection="1">
      <alignment horizontal="right"/>
      <protection locked="0"/>
    </xf>
    <xf numFmtId="1" fontId="11" fillId="6" borderId="343" xfId="0" applyNumberFormat="1" applyFont="1" applyFill="1" applyBorder="1" applyAlignment="1" applyProtection="1">
      <alignment horizontal="right"/>
      <protection locked="0"/>
    </xf>
    <xf numFmtId="1" fontId="11" fillId="6" borderId="391" xfId="0" applyNumberFormat="1" applyFont="1" applyFill="1" applyBorder="1" applyAlignment="1" applyProtection="1">
      <alignment horizontal="right"/>
      <protection locked="0"/>
    </xf>
    <xf numFmtId="1" fontId="11" fillId="6" borderId="379" xfId="0" applyNumberFormat="1" applyFont="1" applyFill="1" applyBorder="1" applyAlignment="1" applyProtection="1">
      <alignment horizontal="right"/>
      <protection locked="0"/>
    </xf>
    <xf numFmtId="1" fontId="11" fillId="6" borderId="393" xfId="0" applyNumberFormat="1" applyFont="1" applyFill="1" applyBorder="1" applyAlignment="1" applyProtection="1">
      <alignment horizontal="right"/>
      <protection locked="0"/>
    </xf>
    <xf numFmtId="1" fontId="6" fillId="6" borderId="394" xfId="0" applyNumberFormat="1" applyFont="1" applyFill="1" applyBorder="1" applyAlignment="1" applyProtection="1">
      <alignment horizontal="right"/>
      <protection locked="0"/>
    </xf>
    <xf numFmtId="1" fontId="6" fillId="6" borderId="343" xfId="0" applyNumberFormat="1" applyFont="1" applyFill="1" applyBorder="1" applyAlignment="1" applyProtection="1">
      <alignment horizontal="right"/>
      <protection locked="0"/>
    </xf>
    <xf numFmtId="1" fontId="6" fillId="0" borderId="365" xfId="0" applyNumberFormat="1" applyFont="1" applyBorder="1" applyProtection="1">
      <protection hidden="1"/>
    </xf>
    <xf numFmtId="1" fontId="6" fillId="0" borderId="364" xfId="0" applyNumberFormat="1" applyFont="1" applyBorder="1" applyProtection="1">
      <protection hidden="1"/>
    </xf>
    <xf numFmtId="1" fontId="6" fillId="3" borderId="345" xfId="0" applyNumberFormat="1" applyFont="1" applyFill="1" applyBorder="1" applyProtection="1">
      <protection hidden="1"/>
    </xf>
    <xf numFmtId="1" fontId="11" fillId="0" borderId="398" xfId="0" applyNumberFormat="1" applyFont="1" applyBorder="1" applyAlignment="1">
      <alignment horizontal="left" vertical="center"/>
    </xf>
    <xf numFmtId="1" fontId="11" fillId="0" borderId="398" xfId="0" applyNumberFormat="1" applyFont="1" applyBorder="1" applyAlignment="1">
      <alignment horizontal="center" vertical="center" wrapText="1"/>
    </xf>
    <xf numFmtId="1" fontId="11" fillId="6" borderId="398" xfId="0" applyNumberFormat="1" applyFont="1" applyFill="1" applyBorder="1" applyProtection="1">
      <protection locked="0"/>
    </xf>
    <xf numFmtId="1" fontId="11" fillId="0" borderId="372" xfId="0" applyNumberFormat="1" applyFont="1" applyBorder="1" applyAlignment="1">
      <alignment horizontal="left" vertical="center" wrapText="1"/>
    </xf>
    <xf numFmtId="1" fontId="11" fillId="0" borderId="372" xfId="0" applyNumberFormat="1" applyFont="1" applyBorder="1" applyAlignment="1">
      <alignment horizontal="center"/>
    </xf>
    <xf numFmtId="1" fontId="11" fillId="6" borderId="372" xfId="0" applyNumberFormat="1" applyFont="1" applyFill="1" applyBorder="1" applyProtection="1">
      <protection locked="0"/>
    </xf>
    <xf numFmtId="1" fontId="11" fillId="0" borderId="336" xfId="0" applyNumberFormat="1" applyFont="1" applyBorder="1" applyAlignment="1">
      <alignment horizontal="left" vertical="center" wrapText="1"/>
    </xf>
    <xf numFmtId="1" fontId="11" fillId="0" borderId="336" xfId="0" applyNumberFormat="1" applyFont="1" applyBorder="1" applyAlignment="1">
      <alignment horizontal="center"/>
    </xf>
    <xf numFmtId="1" fontId="11" fillId="6" borderId="336" xfId="0" applyNumberFormat="1" applyFont="1" applyFill="1" applyBorder="1" applyProtection="1">
      <protection locked="0"/>
    </xf>
    <xf numFmtId="1" fontId="5" fillId="4" borderId="345" xfId="0" applyNumberFormat="1" applyFont="1" applyFill="1" applyBorder="1" applyProtection="1">
      <protection hidden="1"/>
    </xf>
    <xf numFmtId="1" fontId="6" fillId="3" borderId="363" xfId="0" applyNumberFormat="1" applyFont="1" applyFill="1" applyBorder="1" applyProtection="1">
      <protection hidden="1"/>
    </xf>
    <xf numFmtId="1" fontId="6" fillId="0" borderId="363" xfId="0" applyNumberFormat="1" applyFont="1" applyBorder="1" applyProtection="1">
      <protection hidden="1"/>
    </xf>
    <xf numFmtId="1" fontId="11" fillId="0" borderId="378" xfId="4" applyNumberFormat="1" applyFont="1" applyBorder="1" applyAlignment="1">
      <alignment horizontal="center" vertical="center" wrapText="1"/>
    </xf>
    <xf numFmtId="1" fontId="11" fillId="0" borderId="379" xfId="4" applyNumberFormat="1" applyFont="1" applyBorder="1" applyAlignment="1">
      <alignment horizontal="center" vertical="center" wrapText="1"/>
    </xf>
    <xf numFmtId="1" fontId="11" fillId="0" borderId="399" xfId="3" applyNumberFormat="1" applyFont="1" applyBorder="1" applyAlignment="1">
      <alignment vertical="center" wrapText="1"/>
    </xf>
    <xf numFmtId="1" fontId="11" fillId="0" borderId="333" xfId="3" applyNumberFormat="1" applyFont="1" applyBorder="1" applyAlignment="1">
      <alignment vertical="center" wrapText="1"/>
    </xf>
    <xf numFmtId="1" fontId="11" fillId="0" borderId="352" xfId="3" applyNumberFormat="1" applyFont="1" applyBorder="1" applyAlignment="1">
      <alignment horizontal="center" vertical="center" wrapText="1"/>
    </xf>
    <xf numFmtId="1" fontId="11" fillId="0" borderId="378" xfId="5" applyNumberFormat="1" applyFont="1" applyBorder="1" applyAlignment="1">
      <alignment horizontal="right"/>
    </xf>
    <xf numFmtId="1" fontId="11" fillId="0" borderId="379" xfId="5" applyNumberFormat="1" applyFont="1" applyBorder="1" applyAlignment="1">
      <alignment horizontal="right"/>
    </xf>
    <xf numFmtId="1" fontId="3" fillId="0" borderId="400" xfId="0" applyNumberFormat="1" applyFont="1" applyBorder="1"/>
    <xf numFmtId="1" fontId="3" fillId="0" borderId="331" xfId="0" applyNumberFormat="1" applyFont="1" applyBorder="1"/>
    <xf numFmtId="1" fontId="3" fillId="0" borderId="332" xfId="0" applyNumberFormat="1" applyFont="1" applyBorder="1"/>
    <xf numFmtId="1" fontId="5" fillId="3" borderId="345" xfId="0" applyNumberFormat="1" applyFont="1" applyFill="1" applyBorder="1" applyProtection="1">
      <protection hidden="1"/>
    </xf>
    <xf numFmtId="1" fontId="19" fillId="0" borderId="381" xfId="0" applyNumberFormat="1" applyFont="1" applyBorder="1" applyAlignment="1">
      <alignment horizontal="center" vertical="center"/>
    </xf>
    <xf numFmtId="1" fontId="19" fillId="0" borderId="343" xfId="0" applyNumberFormat="1" applyFont="1" applyBorder="1" applyAlignment="1">
      <alignment horizontal="center" vertical="center"/>
    </xf>
    <xf numFmtId="1" fontId="19" fillId="0" borderId="372" xfId="0" applyNumberFormat="1" applyFont="1" applyBorder="1"/>
    <xf numFmtId="1" fontId="6" fillId="6" borderId="401" xfId="5" applyNumberFormat="1" applyFont="1" applyFill="1" applyBorder="1" applyProtection="1">
      <protection locked="0"/>
    </xf>
    <xf numFmtId="1" fontId="6" fillId="6" borderId="372" xfId="5" applyNumberFormat="1" applyFont="1" applyFill="1" applyBorder="1" applyProtection="1">
      <protection locked="0"/>
    </xf>
    <xf numFmtId="1" fontId="6" fillId="0" borderId="402" xfId="0" applyNumberFormat="1" applyFont="1" applyBorder="1"/>
    <xf numFmtId="1" fontId="3" fillId="3" borderId="403" xfId="0" applyNumberFormat="1" applyFont="1" applyFill="1" applyBorder="1"/>
    <xf numFmtId="1" fontId="6" fillId="0" borderId="390" xfId="0" applyNumberFormat="1" applyFont="1" applyBorder="1" applyAlignment="1">
      <alignment horizontal="center" vertical="center" wrapText="1"/>
    </xf>
    <xf numFmtId="1" fontId="6" fillId="0" borderId="388" xfId="0" applyNumberFormat="1" applyFont="1" applyBorder="1" applyAlignment="1">
      <alignment horizontal="center" vertical="center" wrapText="1"/>
    </xf>
    <xf numFmtId="1" fontId="19" fillId="0" borderId="334" xfId="0" applyNumberFormat="1" applyFont="1" applyBorder="1"/>
    <xf numFmtId="1" fontId="19" fillId="0" borderId="378" xfId="0" applyNumberFormat="1" applyFont="1" applyBorder="1" applyAlignment="1">
      <alignment horizontal="center" vertical="center"/>
    </xf>
    <xf numFmtId="1" fontId="19" fillId="0" borderId="390" xfId="0" applyNumberFormat="1" applyFont="1" applyBorder="1" applyAlignment="1">
      <alignment horizontal="center" vertical="center"/>
    </xf>
    <xf numFmtId="1" fontId="19" fillId="0" borderId="337" xfId="0" applyNumberFormat="1" applyFont="1" applyBorder="1"/>
    <xf numFmtId="1" fontId="19" fillId="2" borderId="404" xfId="1" applyNumberFormat="1" applyFont="1" applyBorder="1" applyProtection="1">
      <protection locked="0"/>
    </xf>
    <xf numFmtId="1" fontId="19" fillId="2" borderId="405" xfId="1" applyNumberFormat="1" applyFont="1" applyBorder="1" applyProtection="1">
      <protection locked="0"/>
    </xf>
    <xf numFmtId="1" fontId="19" fillId="2" borderId="406" xfId="1" applyNumberFormat="1" applyFont="1" applyBorder="1" applyProtection="1">
      <protection locked="0"/>
    </xf>
    <xf numFmtId="1" fontId="19" fillId="2" borderId="407" xfId="1" applyNumberFormat="1" applyFont="1" applyBorder="1" applyProtection="1">
      <protection locked="0"/>
    </xf>
    <xf numFmtId="1" fontId="19" fillId="2" borderId="408" xfId="1" applyNumberFormat="1" applyFont="1" applyBorder="1" applyProtection="1">
      <protection locked="0"/>
    </xf>
    <xf numFmtId="1" fontId="19" fillId="2" borderId="409" xfId="1" applyNumberFormat="1" applyFont="1" applyBorder="1" applyProtection="1">
      <protection locked="0"/>
    </xf>
    <xf numFmtId="1" fontId="19" fillId="2" borderId="410" xfId="1" applyNumberFormat="1" applyFont="1" applyBorder="1" applyProtection="1">
      <protection locked="0"/>
    </xf>
    <xf numFmtId="1" fontId="19" fillId="2" borderId="411" xfId="1" applyNumberFormat="1" applyFont="1" applyBorder="1" applyProtection="1">
      <protection locked="0"/>
    </xf>
    <xf numFmtId="1" fontId="6" fillId="0" borderId="171" xfId="0" applyNumberFormat="1" applyFont="1" applyBorder="1" applyAlignment="1">
      <alignment horizontal="center" vertical="center" wrapText="1"/>
    </xf>
    <xf numFmtId="1" fontId="6" fillId="0" borderId="166" xfId="0" applyNumberFormat="1" applyFont="1" applyBorder="1" applyAlignment="1">
      <alignment horizontal="center" vertical="center" wrapText="1"/>
    </xf>
    <xf numFmtId="1" fontId="6" fillId="0" borderId="417" xfId="0" applyNumberFormat="1" applyFont="1" applyBorder="1" applyAlignment="1">
      <alignment horizontal="center" vertical="center" wrapText="1"/>
    </xf>
    <xf numFmtId="1" fontId="6" fillId="3" borderId="378" xfId="0" applyNumberFormat="1" applyFont="1" applyFill="1" applyBorder="1" applyAlignment="1">
      <alignment horizontal="center" vertical="center"/>
    </xf>
    <xf numFmtId="1" fontId="6" fillId="3" borderId="417" xfId="0" applyNumberFormat="1" applyFont="1" applyFill="1" applyBorder="1" applyAlignment="1">
      <alignment horizontal="center" vertical="center"/>
    </xf>
    <xf numFmtId="1" fontId="6" fillId="0" borderId="381" xfId="0" applyNumberFormat="1" applyFont="1" applyBorder="1" applyAlignment="1">
      <alignment horizontal="center" vertical="center"/>
    </xf>
    <xf numFmtId="1" fontId="6" fillId="0" borderId="378" xfId="0" applyNumberFormat="1" applyFont="1" applyBorder="1" applyAlignment="1">
      <alignment horizontal="right"/>
    </xf>
    <xf numFmtId="1" fontId="6" fillId="0" borderId="390" xfId="0" applyNumberFormat="1" applyFont="1" applyBorder="1" applyAlignment="1">
      <alignment horizontal="right"/>
    </xf>
    <xf numFmtId="1" fontId="6" fillId="3" borderId="426" xfId="0" applyNumberFormat="1" applyFont="1" applyFill="1" applyBorder="1" applyAlignment="1">
      <alignment horizontal="center" vertical="center"/>
    </xf>
    <xf numFmtId="1" fontId="6" fillId="3" borderId="401" xfId="0" applyNumberFormat="1" applyFont="1" applyFill="1" applyBorder="1" applyAlignment="1">
      <alignment horizontal="right"/>
    </xf>
    <xf numFmtId="1" fontId="6" fillId="6" borderId="401" xfId="0" applyNumberFormat="1" applyFont="1" applyFill="1" applyBorder="1" applyProtection="1">
      <protection locked="0"/>
    </xf>
    <xf numFmtId="1" fontId="6" fillId="6" borderId="399" xfId="0" applyNumberFormat="1" applyFont="1" applyFill="1" applyBorder="1" applyProtection="1">
      <protection locked="0"/>
    </xf>
    <xf numFmtId="1" fontId="6" fillId="6" borderId="401" xfId="0" applyNumberFormat="1" applyFont="1" applyFill="1" applyBorder="1" applyAlignment="1" applyProtection="1">
      <alignment wrapText="1"/>
      <protection locked="0"/>
    </xf>
    <xf numFmtId="1" fontId="6" fillId="0" borderId="427" xfId="0" applyNumberFormat="1" applyFont="1" applyBorder="1" applyAlignment="1">
      <alignment horizontal="right" wrapText="1"/>
    </xf>
    <xf numFmtId="1" fontId="6" fillId="3" borderId="422" xfId="0" applyNumberFormat="1" applyFont="1" applyFill="1" applyBorder="1" applyAlignment="1">
      <alignment horizontal="right"/>
    </xf>
    <xf numFmtId="1" fontId="6" fillId="6" borderId="420" xfId="0" applyNumberFormat="1" applyFont="1" applyFill="1" applyBorder="1" applyProtection="1">
      <protection locked="0"/>
    </xf>
    <xf numFmtId="1" fontId="6" fillId="6" borderId="427" xfId="0" applyNumberFormat="1" applyFont="1" applyFill="1" applyBorder="1" applyProtection="1">
      <protection locked="0"/>
    </xf>
    <xf numFmtId="1" fontId="9" fillId="3" borderId="428" xfId="0" applyNumberFormat="1" applyFont="1" applyFill="1" applyBorder="1"/>
    <xf numFmtId="1" fontId="9" fillId="3" borderId="400" xfId="0" applyNumberFormat="1" applyFont="1" applyFill="1" applyBorder="1"/>
    <xf numFmtId="1" fontId="6" fillId="3" borderId="428" xfId="0" applyNumberFormat="1" applyFont="1" applyFill="1" applyBorder="1"/>
    <xf numFmtId="1" fontId="5" fillId="3" borderId="429" xfId="0" applyNumberFormat="1" applyFont="1" applyFill="1" applyBorder="1"/>
    <xf numFmtId="1" fontId="6" fillId="4" borderId="429" xfId="0" applyNumberFormat="1" applyFont="1" applyFill="1" applyBorder="1"/>
    <xf numFmtId="1" fontId="6" fillId="0" borderId="422" xfId="0" applyNumberFormat="1" applyFont="1" applyBorder="1" applyAlignment="1">
      <alignment horizontal="center" vertical="center" wrapText="1"/>
    </xf>
    <xf numFmtId="1" fontId="6" fillId="0" borderId="431" xfId="0" applyNumberFormat="1" applyFont="1" applyBorder="1" applyAlignment="1">
      <alignment horizontal="center" vertical="center" wrapText="1"/>
    </xf>
    <xf numFmtId="1" fontId="6" fillId="0" borderId="432" xfId="0" applyNumberFormat="1" applyFont="1" applyBorder="1" applyAlignment="1">
      <alignment horizontal="center" vertical="center" wrapText="1"/>
    </xf>
    <xf numFmtId="1" fontId="6" fillId="0" borderId="429" xfId="0" applyNumberFormat="1" applyFont="1" applyBorder="1" applyAlignment="1">
      <alignment horizontal="center" vertical="center" wrapText="1"/>
    </xf>
    <xf numFmtId="1" fontId="6" fillId="0" borderId="435" xfId="0" applyNumberFormat="1" applyFont="1" applyBorder="1" applyAlignment="1">
      <alignment horizontal="center" vertical="center" wrapText="1"/>
    </xf>
    <xf numFmtId="1" fontId="6" fillId="4" borderId="174" xfId="0" applyNumberFormat="1" applyFont="1" applyFill="1" applyBorder="1" applyProtection="1">
      <protection hidden="1"/>
    </xf>
    <xf numFmtId="1" fontId="6" fillId="4" borderId="173" xfId="0" applyNumberFormat="1" applyFont="1" applyFill="1" applyBorder="1" applyProtection="1">
      <protection hidden="1"/>
    </xf>
    <xf numFmtId="1" fontId="6" fillId="4" borderId="172" xfId="0" applyNumberFormat="1" applyFont="1" applyFill="1" applyBorder="1" applyProtection="1">
      <protection hidden="1"/>
    </xf>
    <xf numFmtId="1" fontId="6" fillId="0" borderId="390" xfId="0" applyNumberFormat="1" applyFont="1" applyBorder="1" applyAlignment="1">
      <alignment horizontal="center" vertical="center"/>
    </xf>
    <xf numFmtId="1" fontId="6" fillId="0" borderId="426" xfId="0" applyNumberFormat="1" applyFont="1" applyBorder="1" applyAlignment="1">
      <alignment horizontal="center" vertical="center" wrapText="1"/>
    </xf>
    <xf numFmtId="1" fontId="6" fillId="3" borderId="436" xfId="0" applyNumberFormat="1" applyFont="1" applyFill="1" applyBorder="1"/>
    <xf numFmtId="1" fontId="6" fillId="3" borderId="436" xfId="0" applyNumberFormat="1" applyFont="1" applyFill="1" applyBorder="1" applyAlignment="1">
      <alignment wrapText="1"/>
    </xf>
    <xf numFmtId="1" fontId="6" fillId="4" borderId="436" xfId="0" applyNumberFormat="1" applyFont="1" applyFill="1" applyBorder="1" applyProtection="1">
      <protection hidden="1"/>
    </xf>
    <xf numFmtId="1" fontId="10" fillId="3" borderId="436" xfId="0" applyNumberFormat="1" applyFont="1" applyFill="1" applyBorder="1" applyAlignment="1">
      <alignment horizontal="right"/>
    </xf>
    <xf numFmtId="1" fontId="5" fillId="0" borderId="436" xfId="0" applyNumberFormat="1" applyFont="1" applyBorder="1"/>
    <xf numFmtId="1" fontId="6" fillId="0" borderId="436" xfId="0" applyNumberFormat="1" applyFont="1" applyBorder="1"/>
    <xf numFmtId="1" fontId="10" fillId="3" borderId="436" xfId="0" applyNumberFormat="1" applyFont="1" applyFill="1" applyBorder="1"/>
    <xf numFmtId="1" fontId="9" fillId="0" borderId="187" xfId="0" applyNumberFormat="1" applyFont="1" applyBorder="1"/>
    <xf numFmtId="1" fontId="9" fillId="0" borderId="437" xfId="0" applyNumberFormat="1" applyFont="1" applyBorder="1"/>
    <xf numFmtId="1" fontId="9" fillId="0" borderId="438" xfId="0" applyNumberFormat="1" applyFont="1" applyBorder="1"/>
    <xf numFmtId="1" fontId="6" fillId="0" borderId="436" xfId="0" applyNumberFormat="1" applyFont="1" applyBorder="1" applyProtection="1">
      <protection hidden="1"/>
    </xf>
    <xf numFmtId="1" fontId="6" fillId="0" borderId="381" xfId="0" applyNumberFormat="1" applyFont="1" applyBorder="1" applyAlignment="1">
      <alignment horizontal="center" vertical="center" wrapText="1"/>
    </xf>
    <xf numFmtId="1" fontId="10" fillId="0" borderId="399" xfId="0" applyNumberFormat="1" applyFont="1" applyBorder="1" applyAlignment="1">
      <alignment horizontal="left" vertical="center"/>
    </xf>
    <xf numFmtId="1" fontId="6" fillId="0" borderId="399" xfId="0" applyNumberFormat="1" applyFont="1" applyBorder="1" applyAlignment="1">
      <alignment horizontal="right"/>
    </xf>
    <xf numFmtId="1" fontId="6" fillId="0" borderId="401" xfId="0" applyNumberFormat="1" applyFont="1" applyBorder="1" applyAlignment="1">
      <alignment horizontal="right"/>
    </xf>
    <xf numFmtId="1" fontId="6" fillId="10" borderId="446" xfId="2" applyNumberFormat="1" applyFont="1" applyBorder="1" applyAlignment="1" applyProtection="1">
      <alignment horizontal="right"/>
      <protection locked="0"/>
    </xf>
    <xf numFmtId="1" fontId="6" fillId="10" borderId="447" xfId="2" applyNumberFormat="1" applyFont="1" applyBorder="1" applyAlignment="1" applyProtection="1">
      <alignment horizontal="right"/>
      <protection locked="0"/>
    </xf>
    <xf numFmtId="1" fontId="6" fillId="10" borderId="448" xfId="2" applyNumberFormat="1" applyFont="1" applyBorder="1" applyAlignment="1" applyProtection="1">
      <alignment horizontal="right"/>
      <protection locked="0"/>
    </xf>
    <xf numFmtId="1" fontId="6" fillId="10" borderId="449" xfId="2" applyNumberFormat="1" applyFont="1" applyBorder="1" applyAlignment="1" applyProtection="1">
      <alignment horizontal="right"/>
      <protection locked="0"/>
    </xf>
    <xf numFmtId="1" fontId="6" fillId="0" borderId="450" xfId="0" applyNumberFormat="1" applyFont="1" applyBorder="1"/>
    <xf numFmtId="1" fontId="9" fillId="0" borderId="451" xfId="0" applyNumberFormat="1" applyFont="1" applyBorder="1"/>
    <xf numFmtId="1" fontId="9" fillId="0" borderId="452" xfId="0" applyNumberFormat="1" applyFont="1" applyBorder="1" applyAlignment="1">
      <alignment wrapText="1"/>
    </xf>
    <xf numFmtId="1" fontId="9" fillId="0" borderId="453" xfId="0" applyNumberFormat="1" applyFont="1" applyBorder="1" applyAlignment="1">
      <alignment wrapText="1"/>
    </xf>
    <xf numFmtId="1" fontId="6" fillId="4" borderId="173" xfId="0" applyNumberFormat="1" applyFont="1" applyFill="1" applyBorder="1"/>
    <xf numFmtId="1" fontId="6" fillId="4" borderId="174" xfId="0" applyNumberFormat="1" applyFont="1" applyFill="1" applyBorder="1"/>
    <xf numFmtId="1" fontId="6" fillId="0" borderId="454" xfId="0" applyNumberFormat="1" applyFont="1" applyBorder="1"/>
    <xf numFmtId="1" fontId="6" fillId="0" borderId="454" xfId="0" applyNumberFormat="1" applyFont="1" applyBorder="1" applyProtection="1">
      <protection hidden="1"/>
    </xf>
    <xf numFmtId="1" fontId="6" fillId="0" borderId="174" xfId="0" applyNumberFormat="1" applyFont="1" applyBorder="1"/>
    <xf numFmtId="1" fontId="6" fillId="4" borderId="455" xfId="0" applyNumberFormat="1" applyFont="1" applyFill="1" applyBorder="1"/>
    <xf numFmtId="1" fontId="6" fillId="4" borderId="454" xfId="0" applyNumberFormat="1" applyFont="1" applyFill="1" applyBorder="1"/>
    <xf numFmtId="1" fontId="6" fillId="0" borderId="456" xfId="0" applyNumberFormat="1" applyFont="1" applyBorder="1"/>
    <xf numFmtId="1" fontId="6" fillId="0" borderId="455" xfId="0" applyNumberFormat="1" applyFont="1" applyBorder="1" applyProtection="1">
      <protection hidden="1"/>
    </xf>
    <xf numFmtId="1" fontId="6" fillId="0" borderId="443" xfId="0" applyNumberFormat="1" applyFont="1" applyBorder="1" applyAlignment="1">
      <alignment horizontal="center" vertical="center" wrapText="1"/>
    </xf>
    <xf numFmtId="1" fontId="6" fillId="0" borderId="445" xfId="0" applyNumberFormat="1" applyFont="1" applyBorder="1" applyAlignment="1">
      <alignment horizontal="center" vertical="center" wrapText="1"/>
    </xf>
    <xf numFmtId="1" fontId="6" fillId="3" borderId="456" xfId="0" applyNumberFormat="1" applyFont="1" applyFill="1" applyBorder="1"/>
    <xf numFmtId="1" fontId="6" fillId="3" borderId="454" xfId="0" applyNumberFormat="1" applyFont="1" applyFill="1" applyBorder="1"/>
    <xf numFmtId="1" fontId="5" fillId="0" borderId="454" xfId="0" applyNumberFormat="1" applyFont="1" applyBorder="1"/>
    <xf numFmtId="1" fontId="6" fillId="0" borderId="450" xfId="0" applyNumberFormat="1" applyFont="1" applyBorder="1" applyAlignment="1">
      <alignment horizontal="left" vertical="center" wrapText="1"/>
    </xf>
    <xf numFmtId="1" fontId="6" fillId="0" borderId="423" xfId="0" applyNumberFormat="1" applyFont="1" applyBorder="1" applyAlignment="1">
      <alignment horizontal="left" vertical="center" wrapText="1"/>
    </xf>
    <xf numFmtId="1" fontId="6" fillId="6" borderId="457" xfId="0" applyNumberFormat="1" applyFont="1" applyFill="1" applyBorder="1" applyProtection="1">
      <protection locked="0"/>
    </xf>
    <xf numFmtId="1" fontId="6" fillId="6" borderId="422" xfId="0" applyNumberFormat="1" applyFont="1" applyFill="1" applyBorder="1" applyProtection="1">
      <protection locked="0"/>
    </xf>
    <xf numFmtId="1" fontId="9" fillId="3" borderId="429" xfId="0" applyNumberFormat="1" applyFont="1" applyFill="1" applyBorder="1"/>
    <xf numFmtId="1" fontId="10" fillId="4" borderId="454" xfId="0" applyNumberFormat="1" applyFont="1" applyFill="1" applyBorder="1"/>
    <xf numFmtId="1" fontId="6" fillId="0" borderId="450" xfId="0" applyNumberFormat="1" applyFont="1" applyBorder="1" applyAlignment="1">
      <alignment vertical="center" wrapText="1"/>
    </xf>
    <xf numFmtId="1" fontId="6" fillId="6" borderId="450" xfId="0" applyNumberFormat="1" applyFont="1" applyFill="1" applyBorder="1" applyAlignment="1" applyProtection="1">
      <alignment wrapText="1"/>
      <protection locked="0"/>
    </xf>
    <xf numFmtId="1" fontId="10" fillId="3" borderId="454" xfId="0" applyNumberFormat="1" applyFont="1" applyFill="1" applyBorder="1" applyAlignment="1">
      <alignment wrapText="1"/>
    </xf>
    <xf numFmtId="1" fontId="9" fillId="0" borderId="174" xfId="0" applyNumberFormat="1" applyFont="1" applyBorder="1"/>
    <xf numFmtId="1" fontId="6" fillId="0" borderId="458" xfId="0" applyNumberFormat="1" applyFont="1" applyBorder="1"/>
    <xf numFmtId="1" fontId="6" fillId="3" borderId="455" xfId="0" applyNumberFormat="1" applyFont="1" applyFill="1" applyBorder="1"/>
    <xf numFmtId="1" fontId="6" fillId="0" borderId="455" xfId="0" applyNumberFormat="1" applyFont="1" applyBorder="1"/>
    <xf numFmtId="1" fontId="6" fillId="0" borderId="461" xfId="0" applyNumberFormat="1" applyFont="1" applyBorder="1"/>
    <xf numFmtId="1" fontId="6" fillId="0" borderId="462" xfId="0" applyNumberFormat="1" applyFont="1" applyBorder="1"/>
    <xf numFmtId="1" fontId="11" fillId="0" borderId="463" xfId="0" applyNumberFormat="1" applyFont="1" applyBorder="1" applyProtection="1">
      <protection hidden="1"/>
    </xf>
    <xf numFmtId="1" fontId="11" fillId="0" borderId="464" xfId="0" applyNumberFormat="1" applyFont="1" applyBorder="1" applyProtection="1">
      <protection hidden="1"/>
    </xf>
    <xf numFmtId="1" fontId="11" fillId="0" borderId="174" xfId="0" applyNumberFormat="1" applyFont="1" applyBorder="1" applyProtection="1">
      <protection hidden="1"/>
    </xf>
    <xf numFmtId="1" fontId="11" fillId="0" borderId="454" xfId="0" applyNumberFormat="1" applyFont="1" applyBorder="1" applyProtection="1">
      <protection hidden="1"/>
    </xf>
    <xf numFmtId="1" fontId="6" fillId="0" borderId="470" xfId="0" applyNumberFormat="1" applyFont="1" applyBorder="1"/>
    <xf numFmtId="1" fontId="6" fillId="3" borderId="470" xfId="0" applyNumberFormat="1" applyFont="1" applyFill="1" applyBorder="1"/>
    <xf numFmtId="1" fontId="6" fillId="0" borderId="470" xfId="0" applyNumberFormat="1" applyFont="1" applyBorder="1" applyProtection="1">
      <protection hidden="1"/>
    </xf>
    <xf numFmtId="1" fontId="11" fillId="0" borderId="471" xfId="0" applyNumberFormat="1" applyFont="1" applyBorder="1" applyAlignment="1">
      <alignment horizontal="center" vertical="center" wrapText="1"/>
    </xf>
    <xf numFmtId="1" fontId="11" fillId="0" borderId="472" xfId="0" applyNumberFormat="1" applyFont="1" applyBorder="1" applyAlignment="1">
      <alignment horizontal="center" vertical="center" wrapText="1"/>
    </xf>
    <xf numFmtId="1" fontId="11" fillId="0" borderId="469" xfId="0" applyNumberFormat="1" applyFont="1" applyBorder="1" applyAlignment="1">
      <alignment horizontal="center" vertical="center" wrapText="1"/>
    </xf>
    <xf numFmtId="1" fontId="11" fillId="0" borderId="187" xfId="0" applyNumberFormat="1" applyFont="1" applyBorder="1" applyAlignment="1" applyProtection="1">
      <alignment horizontal="center" vertical="center"/>
      <protection hidden="1"/>
    </xf>
    <xf numFmtId="1" fontId="11" fillId="0" borderId="471" xfId="0" applyNumberFormat="1" applyFont="1" applyBorder="1" applyAlignment="1">
      <alignment horizontal="right"/>
    </xf>
    <xf numFmtId="1" fontId="11" fillId="6" borderId="427" xfId="0" applyNumberFormat="1" applyFont="1" applyFill="1" applyBorder="1" applyAlignment="1" applyProtection="1">
      <alignment horizontal="right"/>
      <protection locked="0"/>
    </xf>
    <xf numFmtId="1" fontId="11" fillId="6" borderId="422" xfId="0" applyNumberFormat="1" applyFont="1" applyFill="1" applyBorder="1" applyAlignment="1" applyProtection="1">
      <alignment horizontal="right"/>
      <protection locked="0"/>
    </xf>
    <xf numFmtId="1" fontId="11" fillId="6" borderId="474" xfId="0" applyNumberFormat="1" applyFont="1" applyFill="1" applyBorder="1" applyAlignment="1" applyProtection="1">
      <alignment horizontal="right"/>
      <protection locked="0"/>
    </xf>
    <xf numFmtId="1" fontId="11" fillId="6" borderId="457" xfId="0" applyNumberFormat="1" applyFont="1" applyFill="1" applyBorder="1" applyAlignment="1" applyProtection="1">
      <alignment horizontal="right"/>
      <protection locked="0"/>
    </xf>
    <xf numFmtId="1" fontId="11" fillId="6" borderId="475" xfId="0" applyNumberFormat="1" applyFont="1" applyFill="1" applyBorder="1" applyAlignment="1" applyProtection="1">
      <alignment horizontal="right"/>
      <protection locked="0"/>
    </xf>
    <xf numFmtId="1" fontId="6" fillId="6" borderId="473" xfId="0" applyNumberFormat="1" applyFont="1" applyFill="1" applyBorder="1" applyAlignment="1" applyProtection="1">
      <alignment horizontal="right"/>
      <protection locked="0"/>
    </xf>
    <xf numFmtId="1" fontId="6" fillId="6" borderId="422" xfId="0" applyNumberFormat="1" applyFont="1" applyFill="1" applyBorder="1" applyAlignment="1" applyProtection="1">
      <alignment horizontal="right"/>
      <protection locked="0"/>
    </xf>
    <xf numFmtId="1" fontId="6" fillId="0" borderId="470" xfId="0" applyNumberFormat="1" applyFont="1" applyBorder="1" applyProtection="1">
      <protection locked="0"/>
    </xf>
    <xf numFmtId="1" fontId="11" fillId="0" borderId="450" xfId="0" applyNumberFormat="1" applyFont="1" applyBorder="1" applyAlignment="1">
      <alignment horizontal="center" vertical="center"/>
    </xf>
    <xf numFmtId="1" fontId="11" fillId="6" borderId="471" xfId="0" applyNumberFormat="1" applyFont="1" applyFill="1" applyBorder="1" applyAlignment="1" applyProtection="1">
      <alignment horizontal="right"/>
      <protection locked="0"/>
    </xf>
    <xf numFmtId="1" fontId="11" fillId="6" borderId="472" xfId="0" applyNumberFormat="1" applyFont="1" applyFill="1" applyBorder="1" applyAlignment="1" applyProtection="1">
      <alignment horizontal="right"/>
      <protection locked="0"/>
    </xf>
    <xf numFmtId="1" fontId="6" fillId="6" borderId="471" xfId="0" applyNumberFormat="1" applyFont="1" applyFill="1" applyBorder="1" applyAlignment="1" applyProtection="1">
      <alignment horizontal="right"/>
      <protection locked="0"/>
    </xf>
    <xf numFmtId="1" fontId="6" fillId="3" borderId="470" xfId="0" applyNumberFormat="1" applyFont="1" applyFill="1" applyBorder="1" applyProtection="1">
      <protection hidden="1"/>
    </xf>
    <xf numFmtId="1" fontId="11" fillId="0" borderId="478" xfId="0" applyNumberFormat="1" applyFont="1" applyBorder="1" applyAlignment="1">
      <alignment horizontal="left" vertical="center"/>
    </xf>
    <xf numFmtId="1" fontId="11" fillId="0" borderId="478" xfId="0" applyNumberFormat="1" applyFont="1" applyBorder="1" applyAlignment="1">
      <alignment horizontal="center" vertical="center" wrapText="1"/>
    </xf>
    <xf numFmtId="1" fontId="11" fillId="6" borderId="478" xfId="0" applyNumberFormat="1" applyFont="1" applyFill="1" applyBorder="1" applyProtection="1">
      <protection locked="0"/>
    </xf>
    <xf numFmtId="1" fontId="11" fillId="0" borderId="450" xfId="0" applyNumberFormat="1" applyFont="1" applyBorder="1" applyAlignment="1">
      <alignment horizontal="left" vertical="center" wrapText="1"/>
    </xf>
    <xf numFmtId="1" fontId="11" fillId="0" borderId="450" xfId="0" applyNumberFormat="1" applyFont="1" applyBorder="1" applyAlignment="1">
      <alignment horizontal="center"/>
    </xf>
    <xf numFmtId="1" fontId="11" fillId="6" borderId="450" xfId="0" applyNumberFormat="1" applyFont="1" applyFill="1" applyBorder="1" applyProtection="1">
      <protection locked="0"/>
    </xf>
    <xf numFmtId="1" fontId="11" fillId="0" borderId="423" xfId="0" applyNumberFormat="1" applyFont="1" applyBorder="1" applyAlignment="1">
      <alignment horizontal="left" vertical="center" wrapText="1"/>
    </xf>
    <xf numFmtId="1" fontId="11" fillId="0" borderId="423" xfId="0" applyNumberFormat="1" applyFont="1" applyBorder="1" applyAlignment="1">
      <alignment horizontal="center"/>
    </xf>
    <xf numFmtId="1" fontId="11" fillId="6" borderId="423" xfId="0" applyNumberFormat="1" applyFont="1" applyFill="1" applyBorder="1" applyProtection="1">
      <protection locked="0"/>
    </xf>
    <xf numFmtId="1" fontId="6" fillId="4" borderId="470" xfId="0" applyNumberFormat="1" applyFont="1" applyFill="1" applyBorder="1"/>
    <xf numFmtId="1" fontId="6" fillId="4" borderId="470" xfId="0" applyNumberFormat="1" applyFont="1" applyFill="1" applyBorder="1" applyProtection="1">
      <protection hidden="1"/>
    </xf>
    <xf numFmtId="1" fontId="5" fillId="4" borderId="470" xfId="0" applyNumberFormat="1" applyFont="1" applyFill="1" applyBorder="1" applyProtection="1">
      <protection hidden="1"/>
    </xf>
    <xf numFmtId="1" fontId="11" fillId="0" borderId="482" xfId="3" applyNumberFormat="1" applyFont="1" applyBorder="1" applyAlignment="1">
      <alignment vertical="center" wrapText="1"/>
    </xf>
    <xf numFmtId="1" fontId="11" fillId="0" borderId="420" xfId="3" applyNumberFormat="1" applyFont="1" applyBorder="1" applyAlignment="1">
      <alignment vertical="center" wrapText="1"/>
    </xf>
    <xf numFmtId="1" fontId="11" fillId="0" borderId="467" xfId="3" applyNumberFormat="1" applyFont="1" applyBorder="1" applyAlignment="1">
      <alignment horizontal="center" vertical="center" wrapText="1"/>
    </xf>
    <xf numFmtId="1" fontId="17" fillId="3" borderId="467" xfId="0" applyNumberFormat="1" applyFont="1" applyFill="1" applyBorder="1" applyAlignment="1">
      <alignment vertical="center" wrapText="1"/>
    </xf>
    <xf numFmtId="1" fontId="17" fillId="3" borderId="483" xfId="0" applyNumberFormat="1" applyFont="1" applyFill="1" applyBorder="1" applyAlignment="1">
      <alignment vertical="center" wrapText="1"/>
    </xf>
    <xf numFmtId="1" fontId="17" fillId="3" borderId="0" xfId="0" applyNumberFormat="1" applyFont="1" applyFill="1" applyBorder="1" applyAlignment="1">
      <alignment vertical="center" wrapText="1"/>
    </xf>
    <xf numFmtId="1" fontId="3" fillId="0" borderId="484" xfId="0" applyNumberFormat="1" applyFont="1" applyBorder="1"/>
    <xf numFmtId="1" fontId="3" fillId="0" borderId="463" xfId="0" applyNumberFormat="1" applyFont="1" applyBorder="1"/>
    <xf numFmtId="1" fontId="3" fillId="0" borderId="464" xfId="0" applyNumberFormat="1" applyFont="1" applyBorder="1"/>
    <xf numFmtId="1" fontId="5" fillId="3" borderId="470" xfId="0" applyNumberFormat="1" applyFont="1" applyFill="1" applyBorder="1" applyProtection="1">
      <protection hidden="1"/>
    </xf>
    <xf numFmtId="1" fontId="19" fillId="0" borderId="471" xfId="0" applyNumberFormat="1" applyFont="1" applyBorder="1" applyAlignment="1">
      <alignment horizontal="center" vertical="center"/>
    </xf>
    <xf numFmtId="1" fontId="19" fillId="0" borderId="450" xfId="0" applyNumberFormat="1" applyFont="1" applyBorder="1"/>
    <xf numFmtId="1" fontId="6" fillId="6" borderId="486" xfId="5" applyNumberFormat="1" applyFont="1" applyFill="1" applyBorder="1" applyProtection="1">
      <protection locked="0"/>
    </xf>
    <xf numFmtId="1" fontId="6" fillId="6" borderId="450" xfId="5" applyNumberFormat="1" applyFont="1" applyFill="1" applyBorder="1" applyProtection="1">
      <protection locked="0"/>
    </xf>
    <xf numFmtId="1" fontId="6" fillId="0" borderId="487" xfId="0" applyNumberFormat="1" applyFont="1" applyBorder="1"/>
    <xf numFmtId="1" fontId="3" fillId="3" borderId="187" xfId="0" applyNumberFormat="1" applyFont="1" applyFill="1" applyBorder="1"/>
    <xf numFmtId="1" fontId="3" fillId="3" borderId="488" xfId="0" applyNumberFormat="1" applyFont="1" applyFill="1" applyBorder="1"/>
    <xf numFmtId="1" fontId="6" fillId="0" borderId="489" xfId="0" applyNumberFormat="1" applyFont="1" applyBorder="1" applyAlignment="1">
      <alignment horizontal="center" vertical="center" wrapText="1"/>
    </xf>
    <xf numFmtId="1" fontId="6" fillId="0" borderId="490" xfId="0" applyNumberFormat="1" applyFont="1" applyBorder="1" applyAlignment="1">
      <alignment horizontal="center" vertical="center" wrapText="1"/>
    </xf>
    <xf numFmtId="1" fontId="6" fillId="0" borderId="491" xfId="0" applyNumberFormat="1" applyFont="1" applyBorder="1" applyAlignment="1">
      <alignment horizontal="center" vertical="center" wrapText="1"/>
    </xf>
    <xf numFmtId="1" fontId="6" fillId="0" borderId="492" xfId="0" applyNumberFormat="1" applyFont="1" applyBorder="1" applyAlignment="1">
      <alignment horizontal="center" vertical="center" wrapText="1"/>
    </xf>
    <xf numFmtId="1" fontId="19" fillId="0" borderId="422" xfId="0" applyNumberFormat="1" applyFont="1" applyBorder="1"/>
    <xf numFmtId="1" fontId="19" fillId="0" borderId="490" xfId="0" applyNumberFormat="1" applyFont="1" applyBorder="1" applyAlignment="1">
      <alignment horizontal="center" vertical="center"/>
    </xf>
    <xf numFmtId="1" fontId="19" fillId="0" borderId="489" xfId="0" applyNumberFormat="1" applyFont="1" applyBorder="1" applyAlignment="1">
      <alignment horizontal="center" vertical="center"/>
    </xf>
    <xf numFmtId="1" fontId="19" fillId="0" borderId="468" xfId="0" applyNumberFormat="1" applyFont="1" applyBorder="1" applyAlignment="1">
      <alignment horizontal="center" vertical="center"/>
    </xf>
    <xf numFmtId="1" fontId="19" fillId="0" borderId="496" xfId="0" applyNumberFormat="1" applyFont="1" applyBorder="1"/>
    <xf numFmtId="1" fontId="19" fillId="2" borderId="497" xfId="1" applyNumberFormat="1" applyFont="1" applyBorder="1" applyProtection="1">
      <protection locked="0"/>
    </xf>
    <xf numFmtId="1" fontId="19" fillId="2" borderId="498" xfId="1" applyNumberFormat="1" applyFont="1" applyBorder="1" applyProtection="1">
      <protection locked="0"/>
    </xf>
    <xf numFmtId="1" fontId="19" fillId="2" borderId="499" xfId="1" applyNumberFormat="1" applyFont="1" applyBorder="1" applyProtection="1">
      <protection locked="0"/>
    </xf>
    <xf numFmtId="1" fontId="19" fillId="2" borderId="500" xfId="1" applyNumberFormat="1" applyFont="1" applyBorder="1" applyProtection="1">
      <protection locked="0"/>
    </xf>
    <xf numFmtId="1" fontId="19" fillId="2" borderId="501" xfId="1" applyNumberFormat="1" applyFont="1" applyBorder="1" applyProtection="1">
      <protection locked="0"/>
    </xf>
    <xf numFmtId="1" fontId="19" fillId="2" borderId="502" xfId="1" applyNumberFormat="1" applyFont="1" applyBorder="1" applyProtection="1">
      <protection locked="0"/>
    </xf>
    <xf numFmtId="1" fontId="6" fillId="3" borderId="490" xfId="0" applyNumberFormat="1" applyFont="1" applyFill="1" applyBorder="1" applyAlignment="1">
      <alignment horizontal="center" vertical="center"/>
    </xf>
    <xf numFmtId="1" fontId="6" fillId="3" borderId="491" xfId="0" applyNumberFormat="1" applyFont="1" applyFill="1" applyBorder="1" applyAlignment="1">
      <alignment horizontal="center" vertical="center"/>
    </xf>
    <xf numFmtId="1" fontId="6" fillId="0" borderId="490" xfId="0" applyNumberFormat="1" applyFont="1" applyBorder="1" applyAlignment="1">
      <alignment horizontal="right"/>
    </xf>
    <xf numFmtId="1" fontId="6" fillId="0" borderId="489" xfId="0" applyNumberFormat="1" applyFont="1" applyBorder="1" applyAlignment="1">
      <alignment horizontal="right"/>
    </xf>
    <xf numFmtId="1" fontId="6" fillId="3" borderId="486" xfId="0" applyNumberFormat="1" applyFont="1" applyFill="1" applyBorder="1" applyAlignment="1">
      <alignment horizontal="right"/>
    </xf>
    <xf numFmtId="1" fontId="6" fillId="6" borderId="486" xfId="0" applyNumberFormat="1" applyFont="1" applyFill="1" applyBorder="1" applyProtection="1">
      <protection locked="0"/>
    </xf>
    <xf numFmtId="1" fontId="6" fillId="6" borderId="482" xfId="0" applyNumberFormat="1" applyFont="1" applyFill="1" applyBorder="1" applyProtection="1">
      <protection locked="0"/>
    </xf>
    <xf numFmtId="1" fontId="6" fillId="6" borderId="486" xfId="0" applyNumberFormat="1" applyFont="1" applyFill="1" applyBorder="1" applyAlignment="1" applyProtection="1">
      <alignment wrapText="1"/>
      <protection locked="0"/>
    </xf>
    <xf numFmtId="1" fontId="9" fillId="3" borderId="483" xfId="0" applyNumberFormat="1" applyFont="1" applyFill="1" applyBorder="1"/>
    <xf numFmtId="1" fontId="9" fillId="3" borderId="484" xfId="0" applyNumberFormat="1" applyFont="1" applyFill="1" applyBorder="1"/>
    <xf numFmtId="1" fontId="6" fillId="3" borderId="483" xfId="0" applyNumberFormat="1" applyFont="1" applyFill="1" applyBorder="1"/>
    <xf numFmtId="1" fontId="5" fillId="3" borderId="495" xfId="0" applyNumberFormat="1" applyFont="1" applyFill="1" applyBorder="1"/>
    <xf numFmtId="1" fontId="6" fillId="4" borderId="495" xfId="0" applyNumberFormat="1" applyFont="1" applyFill="1" applyBorder="1"/>
    <xf numFmtId="1" fontId="6" fillId="0" borderId="493" xfId="0" applyNumberFormat="1" applyFont="1" applyBorder="1" applyAlignment="1">
      <alignment horizontal="center" vertical="center" wrapText="1"/>
    </xf>
    <xf numFmtId="1" fontId="6" fillId="0" borderId="494" xfId="0" applyNumberFormat="1" applyFont="1" applyBorder="1" applyAlignment="1">
      <alignment horizontal="center" vertical="center" wrapText="1"/>
    </xf>
    <xf numFmtId="1" fontId="6" fillId="0" borderId="495" xfId="0" applyNumberFormat="1" applyFont="1" applyBorder="1" applyAlignment="1">
      <alignment horizontal="center" vertical="center" wrapText="1"/>
    </xf>
    <xf numFmtId="1" fontId="6" fillId="4" borderId="503" xfId="0" applyNumberFormat="1" applyFont="1" applyFill="1" applyBorder="1" applyProtection="1">
      <protection hidden="1"/>
    </xf>
    <xf numFmtId="1" fontId="6" fillId="4" borderId="504" xfId="0" applyNumberFormat="1" applyFont="1" applyFill="1" applyBorder="1" applyProtection="1">
      <protection hidden="1"/>
    </xf>
    <xf numFmtId="1" fontId="6" fillId="4" borderId="505" xfId="0" applyNumberFormat="1" applyFont="1" applyFill="1" applyBorder="1" applyProtection="1">
      <protection hidden="1"/>
    </xf>
    <xf numFmtId="1" fontId="6" fillId="0" borderId="489" xfId="0" applyNumberFormat="1" applyFont="1" applyBorder="1" applyAlignment="1">
      <alignment horizontal="center" vertical="center"/>
    </xf>
    <xf numFmtId="1" fontId="6" fillId="3" borderId="454" xfId="0" applyNumberFormat="1" applyFont="1" applyFill="1" applyBorder="1" applyAlignment="1">
      <alignment wrapText="1"/>
    </xf>
    <xf numFmtId="1" fontId="6" fillId="4" borderId="454" xfId="0" applyNumberFormat="1" applyFont="1" applyFill="1" applyBorder="1" applyProtection="1">
      <protection hidden="1"/>
    </xf>
    <xf numFmtId="1" fontId="10" fillId="3" borderId="454" xfId="0" applyNumberFormat="1" applyFont="1" applyFill="1" applyBorder="1" applyAlignment="1">
      <alignment horizontal="right"/>
    </xf>
    <xf numFmtId="1" fontId="10" fillId="3" borderId="454" xfId="0" applyNumberFormat="1" applyFont="1" applyFill="1" applyBorder="1"/>
    <xf numFmtId="1" fontId="10" fillId="0" borderId="482" xfId="0" applyNumberFormat="1" applyFont="1" applyBorder="1" applyAlignment="1">
      <alignment horizontal="left" vertical="center"/>
    </xf>
    <xf numFmtId="1" fontId="6" fillId="0" borderId="482" xfId="0" applyNumberFormat="1" applyFont="1" applyBorder="1" applyAlignment="1">
      <alignment horizontal="right"/>
    </xf>
    <xf numFmtId="1" fontId="6" fillId="0" borderId="486" xfId="0" applyNumberFormat="1" applyFont="1" applyBorder="1" applyAlignment="1">
      <alignment horizontal="right"/>
    </xf>
    <xf numFmtId="1" fontId="6" fillId="10" borderId="506" xfId="2" applyNumberFormat="1" applyFont="1" applyBorder="1" applyAlignment="1" applyProtection="1">
      <alignment horizontal="right"/>
      <protection locked="0"/>
    </xf>
    <xf numFmtId="1" fontId="6" fillId="10" borderId="507" xfId="2" applyNumberFormat="1" applyFont="1" applyBorder="1" applyAlignment="1" applyProtection="1">
      <alignment horizontal="right"/>
      <protection locked="0"/>
    </xf>
    <xf numFmtId="1" fontId="6" fillId="10" borderId="508" xfId="2" applyNumberFormat="1" applyFont="1" applyBorder="1" applyAlignment="1" applyProtection="1">
      <alignment horizontal="right"/>
      <protection locked="0"/>
    </xf>
    <xf numFmtId="1" fontId="6" fillId="10" borderId="509" xfId="2" applyNumberFormat="1" applyFont="1" applyBorder="1" applyAlignment="1" applyProtection="1">
      <alignment horizontal="right"/>
      <protection locked="0"/>
    </xf>
    <xf numFmtId="1" fontId="6" fillId="0" borderId="510" xfId="0" applyNumberFormat="1" applyFont="1" applyBorder="1"/>
    <xf numFmtId="1" fontId="9" fillId="0" borderId="511" xfId="0" applyNumberFormat="1" applyFont="1" applyBorder="1"/>
    <xf numFmtId="1" fontId="9" fillId="0" borderId="512" xfId="0" applyNumberFormat="1" applyFont="1" applyBorder="1" applyAlignment="1">
      <alignment wrapText="1"/>
    </xf>
    <xf numFmtId="1" fontId="9" fillId="0" borderId="513" xfId="0" applyNumberFormat="1" applyFont="1" applyBorder="1" applyAlignment="1">
      <alignment wrapText="1"/>
    </xf>
    <xf numFmtId="1" fontId="6" fillId="4" borderId="504" xfId="0" applyNumberFormat="1" applyFont="1" applyFill="1" applyBorder="1"/>
    <xf numFmtId="1" fontId="6" fillId="4" borderId="503" xfId="0" applyNumberFormat="1" applyFont="1" applyFill="1" applyBorder="1"/>
    <xf numFmtId="1" fontId="6" fillId="0" borderId="514" xfId="0" applyNumberFormat="1" applyFont="1" applyBorder="1"/>
    <xf numFmtId="1" fontId="6" fillId="0" borderId="514" xfId="0" applyNumberFormat="1" applyFont="1" applyBorder="1" applyProtection="1">
      <protection hidden="1"/>
    </xf>
    <xf numFmtId="1" fontId="6" fillId="0" borderId="503" xfId="0" applyNumberFormat="1" applyFont="1" applyBorder="1"/>
    <xf numFmtId="1" fontId="6" fillId="4" borderId="519" xfId="0" applyNumberFormat="1" applyFont="1" applyFill="1" applyBorder="1"/>
    <xf numFmtId="1" fontId="6" fillId="4" borderId="514" xfId="0" applyNumberFormat="1" applyFont="1" applyFill="1" applyBorder="1"/>
    <xf numFmtId="1" fontId="6" fillId="0" borderId="520" xfId="0" applyNumberFormat="1" applyFont="1" applyBorder="1"/>
    <xf numFmtId="1" fontId="6" fillId="0" borderId="519" xfId="0" applyNumberFormat="1" applyFont="1" applyBorder="1" applyProtection="1">
      <protection hidden="1"/>
    </xf>
    <xf numFmtId="1" fontId="6" fillId="0" borderId="521" xfId="0" applyNumberFormat="1" applyFont="1" applyBorder="1" applyAlignment="1">
      <alignment horizontal="center" vertical="center" wrapText="1"/>
    </xf>
    <xf numFmtId="1" fontId="6" fillId="0" borderId="522" xfId="0" applyNumberFormat="1" applyFont="1" applyBorder="1" applyAlignment="1">
      <alignment horizontal="center" vertical="center" wrapText="1"/>
    </xf>
    <xf numFmtId="1" fontId="6" fillId="0" borderId="523" xfId="0" applyNumberFormat="1" applyFont="1" applyBorder="1" applyAlignment="1">
      <alignment horizontal="center" vertical="center" wrapText="1"/>
    </xf>
    <xf numFmtId="1" fontId="6" fillId="0" borderId="516" xfId="0" applyNumberFormat="1" applyFont="1" applyBorder="1" applyAlignment="1">
      <alignment horizontal="center" vertical="center" wrapText="1"/>
    </xf>
    <xf numFmtId="1" fontId="6" fillId="0" borderId="517" xfId="0" applyNumberFormat="1" applyFont="1" applyBorder="1" applyAlignment="1">
      <alignment horizontal="center" vertical="center" wrapText="1"/>
    </xf>
    <xf numFmtId="1" fontId="6" fillId="3" borderId="520" xfId="0" applyNumberFormat="1" applyFont="1" applyFill="1" applyBorder="1"/>
    <xf numFmtId="1" fontId="6" fillId="3" borderId="514" xfId="0" applyNumberFormat="1" applyFont="1" applyFill="1" applyBorder="1"/>
    <xf numFmtId="1" fontId="5" fillId="0" borderId="514" xfId="0" applyNumberFormat="1" applyFont="1" applyBorder="1"/>
    <xf numFmtId="1" fontId="6" fillId="0" borderId="510" xfId="0" applyNumberFormat="1" applyFont="1" applyBorder="1" applyAlignment="1">
      <alignment horizontal="left" vertical="center" wrapText="1"/>
    </xf>
    <xf numFmtId="1" fontId="9" fillId="3" borderId="524" xfId="0" applyNumberFormat="1" applyFont="1" applyFill="1" applyBorder="1"/>
    <xf numFmtId="1" fontId="6" fillId="0" borderId="525" xfId="0" applyNumberFormat="1" applyFont="1" applyBorder="1" applyAlignment="1">
      <alignment horizontal="center" wrapText="1"/>
    </xf>
    <xf numFmtId="1" fontId="10" fillId="4" borderId="514" xfId="0" applyNumberFormat="1" applyFont="1" applyFill="1" applyBorder="1"/>
    <xf numFmtId="1" fontId="6" fillId="0" borderId="510" xfId="0" applyNumberFormat="1" applyFont="1" applyBorder="1" applyAlignment="1">
      <alignment vertical="center" wrapText="1"/>
    </xf>
    <xf numFmtId="1" fontId="6" fillId="6" borderId="510" xfId="0" applyNumberFormat="1" applyFont="1" applyFill="1" applyBorder="1" applyAlignment="1" applyProtection="1">
      <alignment wrapText="1"/>
      <protection locked="0"/>
    </xf>
    <xf numFmtId="1" fontId="10" fillId="3" borderId="514" xfId="0" applyNumberFormat="1" applyFont="1" applyFill="1" applyBorder="1" applyAlignment="1">
      <alignment wrapText="1"/>
    </xf>
    <xf numFmtId="1" fontId="9" fillId="0" borderId="503" xfId="0" applyNumberFormat="1" applyFont="1" applyBorder="1"/>
    <xf numFmtId="1" fontId="6" fillId="0" borderId="526" xfId="0" applyNumberFormat="1" applyFont="1" applyBorder="1"/>
    <xf numFmtId="1" fontId="6" fillId="3" borderId="519" xfId="0" applyNumberFormat="1" applyFont="1" applyFill="1" applyBorder="1"/>
    <xf numFmtId="1" fontId="6" fillId="0" borderId="519" xfId="0" applyNumberFormat="1" applyFont="1" applyBorder="1"/>
    <xf numFmtId="1" fontId="6" fillId="0" borderId="529" xfId="0" applyNumberFormat="1" applyFont="1" applyBorder="1"/>
    <xf numFmtId="1" fontId="6" fillId="0" borderId="530" xfId="0" applyNumberFormat="1" applyFont="1" applyBorder="1"/>
    <xf numFmtId="1" fontId="6" fillId="0" borderId="525" xfId="0" applyNumberFormat="1" applyFont="1" applyBorder="1" applyAlignment="1">
      <alignment horizontal="left" vertical="center" wrapText="1"/>
    </xf>
    <xf numFmtId="1" fontId="6" fillId="6" borderId="521" xfId="0" applyNumberFormat="1" applyFont="1" applyFill="1" applyBorder="1" applyProtection="1">
      <protection locked="0"/>
    </xf>
    <xf numFmtId="1" fontId="6" fillId="6" borderId="522" xfId="0" applyNumberFormat="1" applyFont="1" applyFill="1" applyBorder="1" applyProtection="1">
      <protection locked="0"/>
    </xf>
    <xf numFmtId="1" fontId="11" fillId="0" borderId="503" xfId="0" applyNumberFormat="1" applyFont="1" applyBorder="1" applyProtection="1">
      <protection hidden="1"/>
    </xf>
    <xf numFmtId="1" fontId="11" fillId="0" borderId="514" xfId="0" applyNumberFormat="1" applyFont="1" applyBorder="1" applyProtection="1">
      <protection hidden="1"/>
    </xf>
    <xf numFmtId="1" fontId="11" fillId="0" borderId="521" xfId="0" applyNumberFormat="1" applyFont="1" applyBorder="1" applyAlignment="1">
      <alignment horizontal="center" vertical="center" wrapText="1"/>
    </xf>
    <xf numFmtId="1" fontId="11" fillId="0" borderId="535" xfId="0" applyNumberFormat="1" applyFont="1" applyBorder="1" applyAlignment="1">
      <alignment horizontal="center" vertical="center" wrapText="1"/>
    </xf>
    <xf numFmtId="1" fontId="11" fillId="0" borderId="491" xfId="0" applyNumberFormat="1" applyFont="1" applyBorder="1" applyAlignment="1">
      <alignment horizontal="center" vertical="center" wrapText="1"/>
    </xf>
    <xf numFmtId="1" fontId="11" fillId="0" borderId="536" xfId="0" applyNumberFormat="1" applyFont="1" applyBorder="1" applyAlignment="1">
      <alignment horizontal="center" vertical="center" wrapText="1"/>
    </xf>
    <xf numFmtId="1" fontId="11" fillId="0" borderId="533" xfId="0" applyNumberFormat="1" applyFont="1" applyBorder="1" applyAlignment="1">
      <alignment horizontal="center" vertical="center" wrapText="1"/>
    </xf>
    <xf numFmtId="1" fontId="11" fillId="0" borderId="525" xfId="0" applyNumberFormat="1" applyFont="1" applyBorder="1" applyAlignment="1">
      <alignment horizontal="center"/>
    </xf>
    <xf numFmtId="1" fontId="11" fillId="0" borderId="521" xfId="0" applyNumberFormat="1" applyFont="1" applyBorder="1" applyAlignment="1">
      <alignment horizontal="right"/>
    </xf>
    <xf numFmtId="1" fontId="11" fillId="0" borderId="535" xfId="0" applyNumberFormat="1" applyFont="1" applyBorder="1" applyAlignment="1">
      <alignment horizontal="right"/>
    </xf>
    <xf numFmtId="1" fontId="11" fillId="0" borderId="491" xfId="0" applyNumberFormat="1" applyFont="1" applyBorder="1" applyAlignment="1">
      <alignment horizontal="right"/>
    </xf>
    <xf numFmtId="1" fontId="6" fillId="0" borderId="454" xfId="0" applyNumberFormat="1" applyFont="1" applyBorder="1" applyProtection="1">
      <protection locked="0"/>
    </xf>
    <xf numFmtId="1" fontId="11" fillId="0" borderId="510" xfId="0" applyNumberFormat="1" applyFont="1" applyBorder="1" applyAlignment="1">
      <alignment horizontal="center" vertical="center"/>
    </xf>
    <xf numFmtId="1" fontId="11" fillId="0" borderId="525" xfId="0" applyNumberFormat="1" applyFont="1" applyBorder="1" applyAlignment="1">
      <alignment horizontal="center" vertical="center"/>
    </xf>
    <xf numFmtId="1" fontId="11" fillId="0" borderId="525" xfId="0" applyNumberFormat="1" applyFont="1" applyBorder="1" applyAlignment="1" applyProtection="1">
      <alignment horizontal="center" vertical="center"/>
      <protection hidden="1"/>
    </xf>
    <xf numFmtId="1" fontId="11" fillId="6" borderId="521" xfId="0" applyNumberFormat="1" applyFont="1" applyFill="1" applyBorder="1" applyAlignment="1" applyProtection="1">
      <alignment horizontal="right"/>
      <protection locked="0"/>
    </xf>
    <xf numFmtId="1" fontId="11" fillId="6" borderId="491" xfId="0" applyNumberFormat="1" applyFont="1" applyFill="1" applyBorder="1" applyAlignment="1" applyProtection="1">
      <alignment horizontal="right"/>
      <protection locked="0"/>
    </xf>
    <xf numFmtId="1" fontId="11" fillId="6" borderId="536" xfId="0" applyNumberFormat="1" applyFont="1" applyFill="1" applyBorder="1" applyAlignment="1" applyProtection="1">
      <alignment horizontal="right"/>
      <protection locked="0"/>
    </xf>
    <xf numFmtId="1" fontId="11" fillId="6" borderId="522" xfId="0" applyNumberFormat="1" applyFont="1" applyFill="1" applyBorder="1" applyAlignment="1" applyProtection="1">
      <alignment horizontal="right"/>
      <protection locked="0"/>
    </xf>
    <xf numFmtId="1" fontId="11" fillId="6" borderId="537" xfId="0" applyNumberFormat="1" applyFont="1" applyFill="1" applyBorder="1" applyAlignment="1" applyProtection="1">
      <alignment horizontal="right"/>
      <protection locked="0"/>
    </xf>
    <xf numFmtId="1" fontId="6" fillId="6" borderId="538" xfId="0" applyNumberFormat="1" applyFont="1" applyFill="1" applyBorder="1" applyAlignment="1" applyProtection="1">
      <alignment horizontal="right"/>
      <protection locked="0"/>
    </xf>
    <xf numFmtId="1" fontId="6" fillId="6" borderId="491" xfId="0" applyNumberFormat="1" applyFont="1" applyFill="1" applyBorder="1" applyAlignment="1" applyProtection="1">
      <alignment horizontal="right"/>
      <protection locked="0"/>
    </xf>
    <xf numFmtId="1" fontId="6" fillId="0" borderId="505" xfId="0" applyNumberFormat="1" applyFont="1" applyBorder="1" applyProtection="1">
      <protection hidden="1"/>
    </xf>
    <xf numFmtId="1" fontId="6" fillId="0" borderId="504" xfId="0" applyNumberFormat="1" applyFont="1" applyBorder="1" applyProtection="1">
      <protection hidden="1"/>
    </xf>
    <xf numFmtId="1" fontId="6" fillId="3" borderId="454" xfId="0" applyNumberFormat="1" applyFont="1" applyFill="1" applyBorder="1" applyProtection="1">
      <protection hidden="1"/>
    </xf>
    <xf numFmtId="1" fontId="11" fillId="0" borderId="542" xfId="0" applyNumberFormat="1" applyFont="1" applyBorder="1" applyAlignment="1">
      <alignment horizontal="left" vertical="center"/>
    </xf>
    <xf numFmtId="1" fontId="11" fillId="0" borderId="542" xfId="0" applyNumberFormat="1" applyFont="1" applyBorder="1" applyAlignment="1">
      <alignment horizontal="center" vertical="center" wrapText="1"/>
    </xf>
    <xf numFmtId="1" fontId="11" fillId="6" borderId="542" xfId="0" applyNumberFormat="1" applyFont="1" applyFill="1" applyBorder="1" applyProtection="1">
      <protection locked="0"/>
    </xf>
    <xf numFmtId="1" fontId="11" fillId="0" borderId="510" xfId="0" applyNumberFormat="1" applyFont="1" applyBorder="1" applyAlignment="1">
      <alignment horizontal="left" vertical="center" wrapText="1"/>
    </xf>
    <xf numFmtId="1" fontId="11" fillId="0" borderId="510" xfId="0" applyNumberFormat="1" applyFont="1" applyBorder="1" applyAlignment="1">
      <alignment horizontal="center"/>
    </xf>
    <xf numFmtId="1" fontId="11" fillId="6" borderId="510" xfId="0" applyNumberFormat="1" applyFont="1" applyFill="1" applyBorder="1" applyProtection="1">
      <protection locked="0"/>
    </xf>
    <xf numFmtId="1" fontId="5" fillId="4" borderId="454" xfId="0" applyNumberFormat="1" applyFont="1" applyFill="1" applyBorder="1" applyProtection="1">
      <protection hidden="1"/>
    </xf>
    <xf numFmtId="1" fontId="6" fillId="3" borderId="503" xfId="0" applyNumberFormat="1" applyFont="1" applyFill="1" applyBorder="1" applyProtection="1">
      <protection hidden="1"/>
    </xf>
    <xf numFmtId="1" fontId="6" fillId="0" borderId="503" xfId="0" applyNumberFormat="1" applyFont="1" applyBorder="1" applyProtection="1">
      <protection hidden="1"/>
    </xf>
    <xf numFmtId="1" fontId="11" fillId="0" borderId="521" xfId="4" applyNumberFormat="1" applyFont="1" applyBorder="1" applyAlignment="1">
      <alignment horizontal="center" vertical="center" wrapText="1"/>
    </xf>
    <xf numFmtId="1" fontId="11" fillId="0" borderId="522" xfId="4" applyNumberFormat="1" applyFont="1" applyBorder="1" applyAlignment="1">
      <alignment horizontal="center" vertical="center" wrapText="1"/>
    </xf>
    <xf numFmtId="1" fontId="11" fillId="0" borderId="543" xfId="3" applyNumberFormat="1" applyFont="1" applyBorder="1" applyAlignment="1">
      <alignment vertical="center" wrapText="1"/>
    </xf>
    <xf numFmtId="1" fontId="11" fillId="0" borderId="516" xfId="3" applyNumberFormat="1" applyFont="1" applyBorder="1" applyAlignment="1">
      <alignment horizontal="center" vertical="center" wrapText="1"/>
    </xf>
    <xf numFmtId="1" fontId="11" fillId="0" borderId="521" xfId="5" applyNumberFormat="1" applyFont="1" applyBorder="1" applyAlignment="1">
      <alignment horizontal="right"/>
    </xf>
    <xf numFmtId="1" fontId="11" fillId="0" borderId="522" xfId="5" applyNumberFormat="1" applyFont="1" applyBorder="1" applyAlignment="1">
      <alignment horizontal="right"/>
    </xf>
    <xf numFmtId="1" fontId="17" fillId="3" borderId="516" xfId="0" applyNumberFormat="1" applyFont="1" applyFill="1" applyBorder="1" applyAlignment="1">
      <alignment vertical="center" wrapText="1"/>
    </xf>
    <xf numFmtId="1" fontId="3" fillId="0" borderId="544" xfId="0" applyNumberFormat="1" applyFont="1" applyBorder="1"/>
    <xf numFmtId="1" fontId="5" fillId="3" borderId="454" xfId="0" applyNumberFormat="1" applyFont="1" applyFill="1" applyBorder="1" applyProtection="1">
      <protection hidden="1"/>
    </xf>
    <xf numFmtId="1" fontId="19" fillId="0" borderId="525" xfId="0" applyNumberFormat="1" applyFont="1" applyBorder="1" applyAlignment="1">
      <alignment horizontal="center" vertical="center"/>
    </xf>
    <xf numFmtId="1" fontId="19" fillId="0" borderId="491" xfId="0" applyNumberFormat="1" applyFont="1" applyBorder="1" applyAlignment="1">
      <alignment horizontal="center" vertical="center"/>
    </xf>
    <xf numFmtId="1" fontId="19" fillId="0" borderId="510" xfId="0" applyNumberFormat="1" applyFont="1" applyBorder="1"/>
    <xf numFmtId="1" fontId="6" fillId="6" borderId="545" xfId="5" applyNumberFormat="1" applyFont="1" applyFill="1" applyBorder="1" applyProtection="1">
      <protection locked="0"/>
    </xf>
    <xf numFmtId="1" fontId="6" fillId="6" borderId="510" xfId="5" applyNumberFormat="1" applyFont="1" applyFill="1" applyBorder="1" applyProtection="1">
      <protection locked="0"/>
    </xf>
    <xf numFmtId="1" fontId="6" fillId="0" borderId="535" xfId="0" applyNumberFormat="1" applyFont="1" applyBorder="1" applyAlignment="1">
      <alignment horizontal="center" vertical="center" wrapText="1"/>
    </xf>
    <xf numFmtId="1" fontId="6" fillId="0" borderId="533" xfId="0" applyNumberFormat="1" applyFont="1" applyBorder="1" applyAlignment="1">
      <alignment horizontal="center" vertical="center" wrapText="1"/>
    </xf>
    <xf numFmtId="1" fontId="19" fillId="0" borderId="521" xfId="0" applyNumberFormat="1" applyFont="1" applyBorder="1" applyAlignment="1">
      <alignment horizontal="center" vertical="center"/>
    </xf>
    <xf numFmtId="1" fontId="19" fillId="0" borderId="535" xfId="0" applyNumberFormat="1" applyFont="1" applyBorder="1" applyAlignment="1">
      <alignment horizontal="center" vertical="center"/>
    </xf>
    <xf numFmtId="1" fontId="19" fillId="2" borderId="546" xfId="1" applyNumberFormat="1" applyFont="1" applyBorder="1" applyProtection="1">
      <protection locked="0"/>
    </xf>
    <xf numFmtId="1" fontId="19" fillId="2" borderId="547" xfId="1" applyNumberFormat="1" applyFont="1" applyBorder="1" applyProtection="1">
      <protection locked="0"/>
    </xf>
    <xf numFmtId="1" fontId="6" fillId="0" borderId="541" xfId="0" applyNumberFormat="1" applyFont="1" applyBorder="1" applyAlignment="1">
      <alignment horizontal="center" vertical="center" wrapText="1"/>
    </xf>
    <xf numFmtId="1" fontId="6" fillId="3" borderId="521" xfId="0" applyNumberFormat="1" applyFont="1" applyFill="1" applyBorder="1" applyAlignment="1">
      <alignment horizontal="center" vertical="center"/>
    </xf>
    <xf numFmtId="1" fontId="6" fillId="3" borderId="541" xfId="0" applyNumberFormat="1" applyFont="1" applyFill="1" applyBorder="1" applyAlignment="1">
      <alignment horizontal="center" vertical="center"/>
    </xf>
    <xf numFmtId="1" fontId="6" fillId="0" borderId="525" xfId="0" applyNumberFormat="1" applyFont="1" applyBorder="1" applyAlignment="1">
      <alignment horizontal="center" vertical="center"/>
    </xf>
    <xf numFmtId="1" fontId="6" fillId="0" borderId="521" xfId="0" applyNumberFormat="1" applyFont="1" applyBorder="1" applyAlignment="1">
      <alignment horizontal="right"/>
    </xf>
    <xf numFmtId="1" fontId="6" fillId="0" borderId="535" xfId="0" applyNumberFormat="1" applyFont="1" applyBorder="1" applyAlignment="1">
      <alignment horizontal="right"/>
    </xf>
    <xf numFmtId="1" fontId="6" fillId="3" borderId="545" xfId="0" applyNumberFormat="1" applyFont="1" applyFill="1" applyBorder="1" applyAlignment="1">
      <alignment horizontal="right"/>
    </xf>
    <xf numFmtId="1" fontId="6" fillId="6" borderId="545" xfId="0" applyNumberFormat="1" applyFont="1" applyFill="1" applyBorder="1" applyProtection="1">
      <protection locked="0"/>
    </xf>
    <xf numFmtId="1" fontId="6" fillId="6" borderId="543" xfId="0" applyNumberFormat="1" applyFont="1" applyFill="1" applyBorder="1" applyProtection="1">
      <protection locked="0"/>
    </xf>
    <xf numFmtId="1" fontId="6" fillId="6" borderId="545" xfId="0" applyNumberFormat="1" applyFont="1" applyFill="1" applyBorder="1" applyAlignment="1" applyProtection="1">
      <alignment wrapText="1"/>
      <protection locked="0"/>
    </xf>
    <xf numFmtId="1" fontId="6" fillId="0" borderId="554" xfId="0" applyNumberFormat="1" applyFont="1" applyBorder="1" applyAlignment="1">
      <alignment horizontal="right" wrapText="1"/>
    </xf>
    <xf numFmtId="1" fontId="6" fillId="3" borderId="550" xfId="0" applyNumberFormat="1" applyFont="1" applyFill="1" applyBorder="1" applyAlignment="1">
      <alignment horizontal="right"/>
    </xf>
    <xf numFmtId="1" fontId="6" fillId="6" borderId="548" xfId="0" applyNumberFormat="1" applyFont="1" applyFill="1" applyBorder="1" applyProtection="1">
      <protection locked="0"/>
    </xf>
    <xf numFmtId="1" fontId="6" fillId="6" borderId="554" xfId="0" applyNumberFormat="1" applyFont="1" applyFill="1" applyBorder="1" applyProtection="1">
      <protection locked="0"/>
    </xf>
    <xf numFmtId="1" fontId="9" fillId="3" borderId="540" xfId="0" applyNumberFormat="1" applyFont="1" applyFill="1" applyBorder="1"/>
    <xf numFmtId="1" fontId="9" fillId="3" borderId="544" xfId="0" applyNumberFormat="1" applyFont="1" applyFill="1" applyBorder="1"/>
    <xf numFmtId="1" fontId="6" fillId="3" borderId="540" xfId="0" applyNumberFormat="1" applyFont="1" applyFill="1" applyBorder="1"/>
    <xf numFmtId="1" fontId="5" fillId="3" borderId="524" xfId="0" applyNumberFormat="1" applyFont="1" applyFill="1" applyBorder="1"/>
    <xf numFmtId="1" fontId="6" fillId="4" borderId="524" xfId="0" applyNumberFormat="1" applyFont="1" applyFill="1" applyBorder="1"/>
    <xf numFmtId="1" fontId="6" fillId="0" borderId="550" xfId="0" applyNumberFormat="1" applyFont="1" applyBorder="1" applyAlignment="1">
      <alignment horizontal="center" vertical="center" wrapText="1"/>
    </xf>
    <xf numFmtId="1" fontId="6" fillId="0" borderId="531" xfId="0" applyNumberFormat="1" applyFont="1" applyBorder="1" applyAlignment="1">
      <alignment horizontal="center" vertical="center" wrapText="1"/>
    </xf>
    <xf numFmtId="1" fontId="6" fillId="0" borderId="532" xfId="0" applyNumberFormat="1" applyFont="1" applyBorder="1" applyAlignment="1">
      <alignment horizontal="center" vertical="center" wrapText="1"/>
    </xf>
    <xf numFmtId="1" fontId="6" fillId="0" borderId="524" xfId="0" applyNumberFormat="1" applyFont="1" applyBorder="1" applyAlignment="1">
      <alignment horizontal="center" vertical="center" wrapText="1"/>
    </xf>
    <xf numFmtId="1" fontId="6" fillId="0" borderId="535" xfId="0" applyNumberFormat="1" applyFont="1" applyBorder="1" applyAlignment="1">
      <alignment horizontal="center" vertical="center"/>
    </xf>
    <xf numFmtId="1" fontId="6" fillId="3" borderId="555" xfId="0" applyNumberFormat="1" applyFont="1" applyFill="1" applyBorder="1"/>
    <xf numFmtId="1" fontId="6" fillId="3" borderId="555" xfId="0" applyNumberFormat="1" applyFont="1" applyFill="1" applyBorder="1" applyAlignment="1">
      <alignment wrapText="1"/>
    </xf>
    <xf numFmtId="1" fontId="6" fillId="4" borderId="555" xfId="0" applyNumberFormat="1" applyFont="1" applyFill="1" applyBorder="1" applyProtection="1">
      <protection hidden="1"/>
    </xf>
    <xf numFmtId="1" fontId="10" fillId="3" borderId="555" xfId="0" applyNumberFormat="1" applyFont="1" applyFill="1" applyBorder="1" applyAlignment="1">
      <alignment horizontal="right"/>
    </xf>
    <xf numFmtId="1" fontId="5" fillId="0" borderId="555" xfId="0" applyNumberFormat="1" applyFont="1" applyBorder="1"/>
    <xf numFmtId="1" fontId="6" fillId="0" borderId="555" xfId="0" applyNumberFormat="1" applyFont="1" applyBorder="1"/>
    <xf numFmtId="1" fontId="10" fillId="3" borderId="555" xfId="0" applyNumberFormat="1" applyFont="1" applyFill="1" applyBorder="1"/>
    <xf numFmtId="1" fontId="9" fillId="0" borderId="549" xfId="0" applyNumberFormat="1" applyFont="1" applyBorder="1"/>
    <xf numFmtId="1" fontId="9" fillId="0" borderId="556" xfId="0" applyNumberFormat="1" applyFont="1" applyBorder="1"/>
    <xf numFmtId="1" fontId="9" fillId="0" borderId="557" xfId="0" applyNumberFormat="1" applyFont="1" applyBorder="1"/>
    <xf numFmtId="1" fontId="6" fillId="0" borderId="555" xfId="0" applyNumberFormat="1" applyFont="1" applyBorder="1" applyProtection="1">
      <protection hidden="1"/>
    </xf>
    <xf numFmtId="1" fontId="6" fillId="0" borderId="525" xfId="0" applyNumberFormat="1" applyFont="1" applyBorder="1" applyAlignment="1">
      <alignment horizontal="center" vertical="center" wrapText="1"/>
    </xf>
    <xf numFmtId="1" fontId="6" fillId="0" borderId="549" xfId="0" applyNumberFormat="1" applyFont="1" applyBorder="1" applyAlignment="1">
      <alignment horizontal="center" vertical="center" wrapText="1"/>
    </xf>
    <xf numFmtId="1" fontId="10" fillId="0" borderId="543" xfId="0" applyNumberFormat="1" applyFont="1" applyBorder="1" applyAlignment="1">
      <alignment horizontal="left" vertical="center"/>
    </xf>
    <xf numFmtId="1" fontId="6" fillId="0" borderId="543" xfId="0" applyNumberFormat="1" applyFont="1" applyBorder="1" applyAlignment="1">
      <alignment horizontal="right"/>
    </xf>
    <xf numFmtId="1" fontId="6" fillId="0" borderId="545" xfId="0" applyNumberFormat="1" applyFont="1" applyBorder="1" applyAlignment="1">
      <alignment horizontal="right"/>
    </xf>
    <xf numFmtId="1" fontId="6" fillId="10" borderId="565" xfId="2" applyNumberFormat="1" applyFont="1" applyBorder="1" applyAlignment="1" applyProtection="1">
      <alignment horizontal="right"/>
      <protection locked="0"/>
    </xf>
    <xf numFmtId="1" fontId="6" fillId="10" borderId="566" xfId="2" applyNumberFormat="1" applyFont="1" applyBorder="1" applyAlignment="1" applyProtection="1">
      <alignment horizontal="right"/>
      <protection locked="0"/>
    </xf>
    <xf numFmtId="1" fontId="6" fillId="10" borderId="567" xfId="2" applyNumberFormat="1" applyFont="1" applyBorder="1" applyAlignment="1" applyProtection="1">
      <alignment horizontal="right"/>
      <protection locked="0"/>
    </xf>
    <xf numFmtId="1" fontId="6" fillId="10" borderId="568" xfId="2" applyNumberFormat="1" applyFont="1" applyBorder="1" applyAlignment="1" applyProtection="1">
      <alignment horizontal="right"/>
      <protection locked="0"/>
    </xf>
    <xf numFmtId="1" fontId="6" fillId="0" borderId="569" xfId="0" applyNumberFormat="1" applyFont="1" applyBorder="1"/>
    <xf numFmtId="1" fontId="9" fillId="0" borderId="570" xfId="0" applyNumberFormat="1" applyFont="1" applyBorder="1"/>
    <xf numFmtId="1" fontId="9" fillId="0" borderId="571" xfId="0" applyNumberFormat="1" applyFont="1" applyBorder="1" applyAlignment="1">
      <alignment wrapText="1"/>
    </xf>
    <xf numFmtId="1" fontId="9" fillId="0" borderId="572" xfId="0" applyNumberFormat="1" applyFont="1" applyBorder="1" applyAlignment="1">
      <alignment wrapText="1"/>
    </xf>
    <xf numFmtId="1" fontId="6" fillId="4" borderId="577" xfId="0" applyNumberFormat="1" applyFont="1" applyFill="1" applyBorder="1"/>
    <xf numFmtId="1" fontId="6" fillId="4" borderId="555" xfId="0" applyNumberFormat="1" applyFont="1" applyFill="1" applyBorder="1"/>
    <xf numFmtId="1" fontId="6" fillId="0" borderId="578" xfId="0" applyNumberFormat="1" applyFont="1" applyBorder="1"/>
    <xf numFmtId="1" fontId="6" fillId="0" borderId="577" xfId="0" applyNumberFormat="1" applyFont="1" applyBorder="1" applyProtection="1">
      <protection hidden="1"/>
    </xf>
    <xf numFmtId="1" fontId="6" fillId="0" borderId="579" xfId="0" applyNumberFormat="1" applyFont="1" applyBorder="1" applyAlignment="1">
      <alignment horizontal="center" vertical="center" wrapText="1"/>
    </xf>
    <xf numFmtId="1" fontId="6" fillId="0" borderId="580" xfId="0" applyNumberFormat="1" applyFont="1" applyBorder="1" applyAlignment="1">
      <alignment horizontal="center" vertical="center" wrapText="1"/>
    </xf>
    <xf numFmtId="1" fontId="6" fillId="0" borderId="581" xfId="0" applyNumberFormat="1" applyFont="1" applyBorder="1" applyAlignment="1">
      <alignment horizontal="center" vertical="center" wrapText="1"/>
    </xf>
    <xf numFmtId="1" fontId="6" fillId="0" borderId="574" xfId="0" applyNumberFormat="1" applyFont="1" applyBorder="1" applyAlignment="1">
      <alignment horizontal="center" vertical="center" wrapText="1"/>
    </xf>
    <xf numFmtId="1" fontId="6" fillId="0" borderId="575" xfId="0" applyNumberFormat="1" applyFont="1" applyBorder="1" applyAlignment="1">
      <alignment horizontal="center" vertical="center" wrapText="1"/>
    </xf>
    <xf numFmtId="1" fontId="6" fillId="3" borderId="578" xfId="0" applyNumberFormat="1" applyFont="1" applyFill="1" applyBorder="1"/>
    <xf numFmtId="1" fontId="6" fillId="0" borderId="569" xfId="0" applyNumberFormat="1" applyFont="1" applyBorder="1" applyAlignment="1">
      <alignment horizontal="left" vertical="center" wrapText="1"/>
    </xf>
    <xf numFmtId="1" fontId="6" fillId="0" borderId="551" xfId="0" applyNumberFormat="1" applyFont="1" applyBorder="1" applyAlignment="1">
      <alignment horizontal="left" vertical="center" wrapText="1"/>
    </xf>
    <xf numFmtId="1" fontId="6" fillId="6" borderId="582" xfId="0" applyNumberFormat="1" applyFont="1" applyFill="1" applyBorder="1" applyProtection="1">
      <protection locked="0"/>
    </xf>
    <xf numFmtId="1" fontId="6" fillId="6" borderId="550" xfId="0" applyNumberFormat="1" applyFont="1" applyFill="1" applyBorder="1" applyProtection="1">
      <protection locked="0"/>
    </xf>
    <xf numFmtId="1" fontId="9" fillId="3" borderId="583" xfId="0" applyNumberFormat="1" applyFont="1" applyFill="1" applyBorder="1"/>
    <xf numFmtId="1" fontId="6" fillId="0" borderId="584" xfId="0" applyNumberFormat="1" applyFont="1" applyBorder="1" applyAlignment="1">
      <alignment horizontal="center" wrapText="1"/>
    </xf>
    <xf numFmtId="1" fontId="10" fillId="4" borderId="555" xfId="0" applyNumberFormat="1" applyFont="1" applyFill="1" applyBorder="1"/>
    <xf numFmtId="1" fontId="6" fillId="0" borderId="569" xfId="0" applyNumberFormat="1" applyFont="1" applyBorder="1" applyAlignment="1">
      <alignment vertical="center" wrapText="1"/>
    </xf>
    <xf numFmtId="1" fontId="6" fillId="6" borderId="569" xfId="0" applyNumberFormat="1" applyFont="1" applyFill="1" applyBorder="1" applyAlignment="1" applyProtection="1">
      <alignment wrapText="1"/>
      <protection locked="0"/>
    </xf>
    <xf numFmtId="1" fontId="10" fillId="3" borderId="555" xfId="0" applyNumberFormat="1" applyFont="1" applyFill="1" applyBorder="1" applyAlignment="1">
      <alignment wrapText="1"/>
    </xf>
    <xf numFmtId="1" fontId="6" fillId="0" borderId="585" xfId="0" applyNumberFormat="1" applyFont="1" applyBorder="1"/>
    <xf numFmtId="1" fontId="6" fillId="3" borderId="577" xfId="0" applyNumberFormat="1" applyFont="1" applyFill="1" applyBorder="1"/>
    <xf numFmtId="1" fontId="6" fillId="0" borderId="577" xfId="0" applyNumberFormat="1" applyFont="1" applyBorder="1"/>
    <xf numFmtId="1" fontId="6" fillId="0" borderId="588" xfId="0" applyNumberFormat="1" applyFont="1" applyBorder="1"/>
    <xf numFmtId="1" fontId="6" fillId="0" borderId="589" xfId="0" applyNumberFormat="1" applyFont="1" applyBorder="1"/>
    <xf numFmtId="1" fontId="6" fillId="0" borderId="584" xfId="0" applyNumberFormat="1" applyFont="1" applyBorder="1" applyAlignment="1">
      <alignment horizontal="left" vertical="center" wrapText="1"/>
    </xf>
    <xf numFmtId="1" fontId="6" fillId="6" borderId="579" xfId="0" applyNumberFormat="1" applyFont="1" applyFill="1" applyBorder="1" applyProtection="1">
      <protection locked="0"/>
    </xf>
    <xf numFmtId="1" fontId="6" fillId="6" borderId="580" xfId="0" applyNumberFormat="1" applyFont="1" applyFill="1" applyBorder="1" applyProtection="1">
      <protection locked="0"/>
    </xf>
    <xf numFmtId="1" fontId="11" fillId="0" borderId="590" xfId="0" applyNumberFormat="1" applyFont="1" applyBorder="1" applyProtection="1">
      <protection hidden="1"/>
    </xf>
    <xf numFmtId="1" fontId="11" fillId="0" borderId="591" xfId="0" applyNumberFormat="1" applyFont="1" applyBorder="1" applyProtection="1">
      <protection hidden="1"/>
    </xf>
    <xf numFmtId="1" fontId="11" fillId="0" borderId="555" xfId="0" applyNumberFormat="1" applyFont="1" applyBorder="1" applyProtection="1">
      <protection hidden="1"/>
    </xf>
    <xf numFmtId="1" fontId="11" fillId="0" borderId="579" xfId="0" applyNumberFormat="1" applyFont="1" applyBorder="1" applyAlignment="1">
      <alignment horizontal="center" vertical="center" wrapText="1"/>
    </xf>
    <xf numFmtId="1" fontId="11" fillId="0" borderId="596" xfId="0" applyNumberFormat="1" applyFont="1" applyBorder="1" applyAlignment="1">
      <alignment horizontal="center" vertical="center" wrapText="1"/>
    </xf>
    <xf numFmtId="1" fontId="11" fillId="0" borderId="597" xfId="0" applyNumberFormat="1" applyFont="1" applyBorder="1" applyAlignment="1">
      <alignment horizontal="center" vertical="center" wrapText="1"/>
    </xf>
    <xf numFmtId="1" fontId="11" fillId="0" borderId="594" xfId="0" applyNumberFormat="1" applyFont="1" applyBorder="1" applyAlignment="1">
      <alignment horizontal="center" vertical="center" wrapText="1"/>
    </xf>
    <xf numFmtId="1" fontId="11" fillId="0" borderId="584" xfId="0" applyNumberFormat="1" applyFont="1" applyBorder="1" applyAlignment="1">
      <alignment horizontal="center"/>
    </xf>
    <xf numFmtId="1" fontId="11" fillId="0" borderId="549" xfId="0" applyNumberFormat="1" applyFont="1" applyBorder="1" applyAlignment="1" applyProtection="1">
      <alignment horizontal="center" vertical="center"/>
      <protection hidden="1"/>
    </xf>
    <xf numFmtId="1" fontId="11" fillId="0" borderId="579" xfId="0" applyNumberFormat="1" applyFont="1" applyBorder="1" applyAlignment="1">
      <alignment horizontal="right"/>
    </xf>
    <xf numFmtId="1" fontId="11" fillId="0" borderId="596" xfId="0" applyNumberFormat="1" applyFont="1" applyBorder="1" applyAlignment="1">
      <alignment horizontal="right"/>
    </xf>
    <xf numFmtId="1" fontId="11" fillId="6" borderId="554" xfId="0" applyNumberFormat="1" applyFont="1" applyFill="1" applyBorder="1" applyAlignment="1" applyProtection="1">
      <alignment horizontal="right"/>
      <protection locked="0"/>
    </xf>
    <xf numFmtId="1" fontId="11" fillId="6" borderId="550" xfId="0" applyNumberFormat="1" applyFont="1" applyFill="1" applyBorder="1" applyAlignment="1" applyProtection="1">
      <alignment horizontal="right"/>
      <protection locked="0"/>
    </xf>
    <xf numFmtId="1" fontId="11" fillId="6" borderId="599" xfId="0" applyNumberFormat="1" applyFont="1" applyFill="1" applyBorder="1" applyAlignment="1" applyProtection="1">
      <alignment horizontal="right"/>
      <protection locked="0"/>
    </xf>
    <xf numFmtId="1" fontId="11" fillId="6" borderId="582" xfId="0" applyNumberFormat="1" applyFont="1" applyFill="1" applyBorder="1" applyAlignment="1" applyProtection="1">
      <alignment horizontal="right"/>
      <protection locked="0"/>
    </xf>
    <xf numFmtId="1" fontId="11" fillId="6" borderId="600" xfId="0" applyNumberFormat="1" applyFont="1" applyFill="1" applyBorder="1" applyAlignment="1" applyProtection="1">
      <alignment horizontal="right"/>
      <protection locked="0"/>
    </xf>
    <xf numFmtId="1" fontId="6" fillId="6" borderId="598" xfId="0" applyNumberFormat="1" applyFont="1" applyFill="1" applyBorder="1" applyAlignment="1" applyProtection="1">
      <alignment horizontal="right"/>
      <protection locked="0"/>
    </xf>
    <xf numFmtId="1" fontId="6" fillId="6" borderId="550" xfId="0" applyNumberFormat="1" applyFont="1" applyFill="1" applyBorder="1" applyAlignment="1" applyProtection="1">
      <alignment horizontal="right"/>
      <protection locked="0"/>
    </xf>
    <xf numFmtId="1" fontId="11" fillId="0" borderId="569" xfId="0" applyNumberFormat="1" applyFont="1" applyBorder="1" applyAlignment="1">
      <alignment horizontal="center" vertical="center"/>
    </xf>
    <xf numFmtId="1" fontId="11" fillId="0" borderId="584" xfId="0" applyNumberFormat="1" applyFont="1" applyBorder="1" applyAlignment="1">
      <alignment horizontal="center" vertical="center"/>
    </xf>
    <xf numFmtId="1" fontId="11" fillId="0" borderId="584" xfId="0" applyNumberFormat="1" applyFont="1" applyBorder="1" applyAlignment="1" applyProtection="1">
      <alignment horizontal="center" vertical="center"/>
      <protection hidden="1"/>
    </xf>
    <xf numFmtId="1" fontId="11" fillId="6" borderId="579" xfId="0" applyNumberFormat="1" applyFont="1" applyFill="1" applyBorder="1" applyAlignment="1" applyProtection="1">
      <alignment horizontal="right"/>
      <protection locked="0"/>
    </xf>
    <xf numFmtId="1" fontId="11" fillId="6" borderId="597" xfId="0" applyNumberFormat="1" applyFont="1" applyFill="1" applyBorder="1" applyAlignment="1" applyProtection="1">
      <alignment horizontal="right"/>
      <protection locked="0"/>
    </xf>
    <xf numFmtId="1" fontId="11" fillId="6" borderId="580" xfId="0" applyNumberFormat="1" applyFont="1" applyFill="1" applyBorder="1" applyAlignment="1" applyProtection="1">
      <alignment horizontal="right"/>
      <protection locked="0"/>
    </xf>
    <xf numFmtId="1" fontId="11" fillId="6" borderId="601" xfId="0" applyNumberFormat="1" applyFont="1" applyFill="1" applyBorder="1" applyAlignment="1" applyProtection="1">
      <alignment horizontal="right"/>
      <protection locked="0"/>
    </xf>
    <xf numFmtId="1" fontId="6" fillId="6" borderId="602" xfId="0" applyNumberFormat="1" applyFont="1" applyFill="1" applyBorder="1" applyAlignment="1" applyProtection="1">
      <alignment horizontal="right"/>
      <protection locked="0"/>
    </xf>
    <xf numFmtId="1" fontId="11" fillId="0" borderId="604" xfId="0" applyNumberFormat="1" applyFont="1" applyBorder="1" applyAlignment="1">
      <alignment horizontal="left" vertical="center"/>
    </xf>
    <xf numFmtId="1" fontId="11" fillId="0" borderId="604" xfId="0" applyNumberFormat="1" applyFont="1" applyBorder="1" applyAlignment="1">
      <alignment horizontal="center" vertical="center" wrapText="1"/>
    </xf>
    <xf numFmtId="1" fontId="11" fillId="6" borderId="604" xfId="0" applyNumberFormat="1" applyFont="1" applyFill="1" applyBorder="1" applyProtection="1">
      <protection locked="0"/>
    </xf>
    <xf numFmtId="1" fontId="11" fillId="0" borderId="569" xfId="0" applyNumberFormat="1" applyFont="1" applyBorder="1" applyAlignment="1">
      <alignment horizontal="left" vertical="center" wrapText="1"/>
    </xf>
    <xf numFmtId="1" fontId="11" fillId="0" borderId="569" xfId="0" applyNumberFormat="1" applyFont="1" applyBorder="1" applyAlignment="1">
      <alignment horizontal="center"/>
    </xf>
    <xf numFmtId="1" fontId="11" fillId="6" borderId="569" xfId="0" applyNumberFormat="1" applyFont="1" applyFill="1" applyBorder="1" applyProtection="1">
      <protection locked="0"/>
    </xf>
    <xf numFmtId="1" fontId="11" fillId="0" borderId="551" xfId="0" applyNumberFormat="1" applyFont="1" applyBorder="1" applyAlignment="1">
      <alignment horizontal="left" vertical="center" wrapText="1"/>
    </xf>
    <xf numFmtId="1" fontId="11" fillId="0" borderId="551" xfId="0" applyNumberFormat="1" applyFont="1" applyBorder="1" applyAlignment="1">
      <alignment horizontal="center"/>
    </xf>
    <xf numFmtId="1" fontId="11" fillId="6" borderId="551" xfId="0" applyNumberFormat="1" applyFont="1" applyFill="1" applyBorder="1" applyProtection="1">
      <protection locked="0"/>
    </xf>
    <xf numFmtId="1" fontId="11" fillId="0" borderId="579" xfId="4" applyNumberFormat="1" applyFont="1" applyBorder="1" applyAlignment="1">
      <alignment horizontal="center" vertical="center" wrapText="1"/>
    </xf>
    <xf numFmtId="1" fontId="11" fillId="0" borderId="580" xfId="4" applyNumberFormat="1" applyFont="1" applyBorder="1" applyAlignment="1">
      <alignment horizontal="center" vertical="center" wrapText="1"/>
    </xf>
    <xf numFmtId="1" fontId="11" fillId="0" borderId="608" xfId="3" applyNumberFormat="1" applyFont="1" applyBorder="1" applyAlignment="1">
      <alignment vertical="center" wrapText="1"/>
    </xf>
    <xf numFmtId="1" fontId="11" fillId="0" borderId="548" xfId="3" applyNumberFormat="1" applyFont="1" applyBorder="1" applyAlignment="1">
      <alignment vertical="center" wrapText="1"/>
    </xf>
    <xf numFmtId="1" fontId="11" fillId="0" borderId="574" xfId="3" applyNumberFormat="1" applyFont="1" applyBorder="1" applyAlignment="1">
      <alignment horizontal="center" vertical="center" wrapText="1"/>
    </xf>
    <xf numFmtId="1" fontId="11" fillId="0" borderId="579" xfId="5" applyNumberFormat="1" applyFont="1" applyBorder="1" applyAlignment="1">
      <alignment horizontal="right"/>
    </xf>
    <xf numFmtId="1" fontId="11" fillId="0" borderId="580" xfId="5" applyNumberFormat="1" applyFont="1" applyBorder="1" applyAlignment="1">
      <alignment horizontal="right"/>
    </xf>
    <xf numFmtId="1" fontId="17" fillId="3" borderId="574" xfId="0" applyNumberFormat="1" applyFont="1" applyFill="1" applyBorder="1" applyAlignment="1">
      <alignment vertical="center" wrapText="1"/>
    </xf>
    <xf numFmtId="1" fontId="17" fillId="3" borderId="609" xfId="0" applyNumberFormat="1" applyFont="1" applyFill="1" applyBorder="1" applyAlignment="1">
      <alignment vertical="center" wrapText="1"/>
    </xf>
    <xf numFmtId="1" fontId="3" fillId="0" borderId="610" xfId="0" applyNumberFormat="1" applyFont="1" applyBorder="1"/>
    <xf numFmtId="1" fontId="3" fillId="0" borderId="590" xfId="0" applyNumberFormat="1" applyFont="1" applyBorder="1"/>
    <xf numFmtId="1" fontId="3" fillId="0" borderId="591" xfId="0" applyNumberFormat="1" applyFont="1" applyBorder="1"/>
    <xf numFmtId="1" fontId="19" fillId="0" borderId="584" xfId="0" applyNumberFormat="1" applyFont="1" applyBorder="1" applyAlignment="1">
      <alignment horizontal="center" vertical="center"/>
    </xf>
    <xf numFmtId="1" fontId="19" fillId="0" borderId="569" xfId="0" applyNumberFormat="1" applyFont="1" applyBorder="1"/>
    <xf numFmtId="1" fontId="6" fillId="6" borderId="612" xfId="5" applyNumberFormat="1" applyFont="1" applyFill="1" applyBorder="1" applyProtection="1">
      <protection locked="0"/>
    </xf>
    <xf numFmtId="1" fontId="6" fillId="6" borderId="569" xfId="5" applyNumberFormat="1" applyFont="1" applyFill="1" applyBorder="1" applyProtection="1">
      <protection locked="0"/>
    </xf>
    <xf numFmtId="1" fontId="6" fillId="0" borderId="613" xfId="0" applyNumberFormat="1" applyFont="1" applyBorder="1"/>
    <xf numFmtId="1" fontId="3" fillId="3" borderId="549" xfId="0" applyNumberFormat="1" applyFont="1" applyFill="1" applyBorder="1"/>
    <xf numFmtId="1" fontId="3" fillId="3" borderId="614" xfId="0" applyNumberFormat="1" applyFont="1" applyFill="1" applyBorder="1"/>
    <xf numFmtId="1" fontId="6" fillId="0" borderId="596" xfId="0" applyNumberFormat="1" applyFont="1" applyBorder="1" applyAlignment="1">
      <alignment horizontal="center" vertical="center" wrapText="1"/>
    </xf>
    <xf numFmtId="1" fontId="6" fillId="0" borderId="471" xfId="0" applyNumberFormat="1" applyFont="1" applyBorder="1" applyAlignment="1">
      <alignment horizontal="center" vertical="center" wrapText="1"/>
    </xf>
    <xf numFmtId="1" fontId="6" fillId="0" borderId="594" xfId="0" applyNumberFormat="1" applyFont="1" applyBorder="1" applyAlignment="1">
      <alignment horizontal="center" vertical="center" wrapText="1"/>
    </xf>
    <xf numFmtId="1" fontId="19" fillId="0" borderId="550" xfId="0" applyNumberFormat="1" applyFont="1" applyBorder="1"/>
    <xf numFmtId="1" fontId="19" fillId="0" borderId="579" xfId="0" applyNumberFormat="1" applyFont="1" applyBorder="1" applyAlignment="1">
      <alignment horizontal="center" vertical="center"/>
    </xf>
    <xf numFmtId="1" fontId="19" fillId="0" borderId="596" xfId="0" applyNumberFormat="1" applyFont="1" applyBorder="1" applyAlignment="1">
      <alignment horizontal="center" vertical="center"/>
    </xf>
    <xf numFmtId="1" fontId="19" fillId="0" borderId="541" xfId="0" applyNumberFormat="1" applyFont="1" applyBorder="1" applyAlignment="1">
      <alignment horizontal="center" vertical="center"/>
    </xf>
    <xf numFmtId="1" fontId="19" fillId="0" borderId="515" xfId="0" applyNumberFormat="1" applyFont="1" applyBorder="1"/>
    <xf numFmtId="1" fontId="19" fillId="2" borderId="509" xfId="1" applyNumberFormat="1" applyFont="1" applyBorder="1" applyProtection="1">
      <protection locked="0"/>
    </xf>
    <xf numFmtId="1" fontId="6" fillId="0" borderId="549" xfId="0" applyNumberFormat="1" applyFont="1" applyBorder="1" applyAlignment="1">
      <alignment horizontal="center" vertical="center" wrapText="1"/>
    </xf>
    <xf numFmtId="1" fontId="6" fillId="3" borderId="579" xfId="0" applyNumberFormat="1" applyFont="1" applyFill="1" applyBorder="1" applyAlignment="1">
      <alignment horizontal="center" vertical="center"/>
    </xf>
    <xf numFmtId="1" fontId="6" fillId="3" borderId="575" xfId="0" applyNumberFormat="1" applyFont="1" applyFill="1" applyBorder="1" applyAlignment="1">
      <alignment horizontal="center" vertical="center"/>
    </xf>
    <xf numFmtId="1" fontId="6" fillId="0" borderId="584" xfId="0" applyNumberFormat="1" applyFont="1" applyBorder="1" applyAlignment="1">
      <alignment horizontal="center" vertical="center"/>
    </xf>
    <xf numFmtId="1" fontId="6" fillId="0" borderId="579" xfId="0" applyNumberFormat="1" applyFont="1" applyBorder="1" applyAlignment="1">
      <alignment horizontal="right"/>
    </xf>
    <xf numFmtId="1" fontId="6" fillId="0" borderId="596" xfId="0" applyNumberFormat="1" applyFont="1" applyBorder="1" applyAlignment="1">
      <alignment horizontal="right"/>
    </xf>
    <xf numFmtId="1" fontId="6" fillId="3" borderId="612" xfId="0" applyNumberFormat="1" applyFont="1" applyFill="1" applyBorder="1" applyAlignment="1">
      <alignment horizontal="right"/>
    </xf>
    <xf numFmtId="1" fontId="6" fillId="6" borderId="612" xfId="0" applyNumberFormat="1" applyFont="1" applyFill="1" applyBorder="1" applyProtection="1">
      <protection locked="0"/>
    </xf>
    <xf numFmtId="1" fontId="6" fillId="6" borderId="608" xfId="0" applyNumberFormat="1" applyFont="1" applyFill="1" applyBorder="1" applyProtection="1">
      <protection locked="0"/>
    </xf>
    <xf numFmtId="1" fontId="6" fillId="6" borderId="612" xfId="0" applyNumberFormat="1" applyFont="1" applyFill="1" applyBorder="1" applyAlignment="1" applyProtection="1">
      <alignment wrapText="1"/>
      <protection locked="0"/>
    </xf>
    <xf numFmtId="1" fontId="9" fillId="3" borderId="609" xfId="0" applyNumberFormat="1" applyFont="1" applyFill="1" applyBorder="1"/>
    <xf numFmtId="1" fontId="9" fillId="3" borderId="610" xfId="0" applyNumberFormat="1" applyFont="1" applyFill="1" applyBorder="1"/>
    <xf numFmtId="1" fontId="6" fillId="3" borderId="609" xfId="0" applyNumberFormat="1" applyFont="1" applyFill="1" applyBorder="1"/>
    <xf numFmtId="1" fontId="5" fillId="3" borderId="611" xfId="0" applyNumberFormat="1" applyFont="1" applyFill="1" applyBorder="1"/>
    <xf numFmtId="1" fontId="6" fillId="4" borderId="611" xfId="0" applyNumberFormat="1" applyFont="1" applyFill="1" applyBorder="1"/>
    <xf numFmtId="1" fontId="6" fillId="0" borderId="606" xfId="0" applyNumberFormat="1" applyFont="1" applyBorder="1" applyAlignment="1">
      <alignment horizontal="center" vertical="center" wrapText="1"/>
    </xf>
    <xf numFmtId="1" fontId="6" fillId="0" borderId="607" xfId="0" applyNumberFormat="1" applyFont="1" applyBorder="1" applyAlignment="1">
      <alignment horizontal="center" vertical="center" wrapText="1"/>
    </xf>
    <xf numFmtId="1" fontId="6" fillId="0" borderId="611" xfId="0" applyNumberFormat="1" applyFont="1" applyBorder="1" applyAlignment="1">
      <alignment horizontal="center" vertical="center" wrapText="1"/>
    </xf>
    <xf numFmtId="1" fontId="6" fillId="0" borderId="617" xfId="0" applyNumberFormat="1" applyFont="1" applyBorder="1" applyAlignment="1">
      <alignment horizontal="center" vertical="center" wrapText="1"/>
    </xf>
    <xf numFmtId="1" fontId="6" fillId="4" borderId="618" xfId="0" applyNumberFormat="1" applyFont="1" applyFill="1" applyBorder="1" applyProtection="1">
      <protection hidden="1"/>
    </xf>
    <xf numFmtId="1" fontId="6" fillId="4" borderId="619" xfId="0" applyNumberFormat="1" applyFont="1" applyFill="1" applyBorder="1" applyProtection="1">
      <protection hidden="1"/>
    </xf>
    <xf numFmtId="1" fontId="6" fillId="4" borderId="620" xfId="0" applyNumberFormat="1" applyFont="1" applyFill="1" applyBorder="1" applyProtection="1">
      <protection hidden="1"/>
    </xf>
    <xf numFmtId="1" fontId="6" fillId="0" borderId="596" xfId="0" applyNumberFormat="1" applyFont="1" applyBorder="1" applyAlignment="1">
      <alignment horizontal="center" vertical="center"/>
    </xf>
    <xf numFmtId="1" fontId="9" fillId="0" borderId="622" xfId="0" applyNumberFormat="1" applyFont="1" applyBorder="1"/>
    <xf numFmtId="1" fontId="6" fillId="0" borderId="584" xfId="0" applyNumberFormat="1" applyFont="1" applyBorder="1" applyAlignment="1">
      <alignment horizontal="center" vertical="center" wrapText="1"/>
    </xf>
    <xf numFmtId="1" fontId="6" fillId="0" borderId="622" xfId="0" applyNumberFormat="1" applyFont="1" applyBorder="1" applyAlignment="1">
      <alignment horizontal="center" vertical="center" wrapText="1"/>
    </xf>
    <xf numFmtId="1" fontId="10" fillId="0" borderId="608" xfId="0" applyNumberFormat="1" applyFont="1" applyBorder="1" applyAlignment="1">
      <alignment horizontal="left" vertical="center"/>
    </xf>
    <xf numFmtId="1" fontId="6" fillId="0" borderId="608" xfId="0" applyNumberFormat="1" applyFont="1" applyBorder="1" applyAlignment="1">
      <alignment horizontal="right"/>
    </xf>
    <xf numFmtId="1" fontId="6" fillId="0" borderId="612" xfId="0" applyNumberFormat="1" applyFont="1" applyBorder="1" applyAlignment="1">
      <alignment horizontal="right"/>
    </xf>
    <xf numFmtId="1" fontId="6" fillId="10" borderId="625" xfId="2" applyNumberFormat="1" applyFont="1" applyBorder="1" applyAlignment="1" applyProtection="1">
      <alignment horizontal="right"/>
      <protection locked="0"/>
    </xf>
    <xf numFmtId="1" fontId="6" fillId="10" borderId="626" xfId="2" applyNumberFormat="1" applyFont="1" applyBorder="1" applyAlignment="1" applyProtection="1">
      <alignment horizontal="right"/>
      <protection locked="0"/>
    </xf>
    <xf numFmtId="1" fontId="6" fillId="10" borderId="627" xfId="2" applyNumberFormat="1" applyFont="1" applyBorder="1" applyAlignment="1" applyProtection="1">
      <alignment horizontal="right"/>
      <protection locked="0"/>
    </xf>
    <xf numFmtId="1" fontId="6" fillId="10" borderId="628" xfId="2" applyNumberFormat="1" applyFont="1" applyBorder="1" applyAlignment="1" applyProtection="1">
      <alignment horizontal="right"/>
      <protection locked="0"/>
    </xf>
    <xf numFmtId="1" fontId="6" fillId="0" borderId="629" xfId="0" applyNumberFormat="1" applyFont="1" applyBorder="1"/>
    <xf numFmtId="1" fontId="9" fillId="0" borderId="630" xfId="0" applyNumberFormat="1" applyFont="1" applyBorder="1"/>
    <xf numFmtId="1" fontId="9" fillId="0" borderId="631" xfId="0" applyNumberFormat="1" applyFont="1" applyBorder="1" applyAlignment="1">
      <alignment wrapText="1"/>
    </xf>
    <xf numFmtId="1" fontId="9" fillId="0" borderId="632" xfId="0" applyNumberFormat="1" applyFont="1" applyBorder="1" applyAlignment="1">
      <alignment wrapText="1"/>
    </xf>
    <xf numFmtId="1" fontId="6" fillId="4" borderId="619" xfId="0" applyNumberFormat="1" applyFont="1" applyFill="1" applyBorder="1"/>
    <xf numFmtId="1" fontId="6" fillId="4" borderId="618" xfId="0" applyNumberFormat="1" applyFont="1" applyFill="1" applyBorder="1"/>
    <xf numFmtId="1" fontId="6" fillId="0" borderId="618" xfId="0" applyNumberFormat="1" applyFont="1" applyBorder="1"/>
    <xf numFmtId="1" fontId="6" fillId="0" borderId="637" xfId="0" applyNumberFormat="1" applyFont="1" applyBorder="1" applyAlignment="1">
      <alignment horizontal="center" vertical="center" wrapText="1"/>
    </xf>
    <xf numFmtId="1" fontId="6" fillId="0" borderId="638" xfId="0" applyNumberFormat="1" applyFont="1" applyBorder="1" applyAlignment="1">
      <alignment horizontal="center" vertical="center" wrapText="1"/>
    </xf>
    <xf numFmtId="1" fontId="6" fillId="0" borderId="639" xfId="0" applyNumberFormat="1" applyFont="1" applyBorder="1" applyAlignment="1">
      <alignment horizontal="center" vertical="center" wrapText="1"/>
    </xf>
    <xf numFmtId="1" fontId="6" fillId="0" borderId="634" xfId="0" applyNumberFormat="1" applyFont="1" applyBorder="1" applyAlignment="1">
      <alignment horizontal="center" vertical="center" wrapText="1"/>
    </xf>
    <xf numFmtId="1" fontId="6" fillId="0" borderId="635" xfId="0" applyNumberFormat="1" applyFont="1" applyBorder="1" applyAlignment="1">
      <alignment horizontal="center" vertical="center" wrapText="1"/>
    </xf>
    <xf numFmtId="1" fontId="6" fillId="0" borderId="629" xfId="0" applyNumberFormat="1" applyFont="1" applyBorder="1" applyAlignment="1">
      <alignment horizontal="left" vertical="center" wrapText="1"/>
    </xf>
    <xf numFmtId="1" fontId="6" fillId="0" borderId="621" xfId="0" applyNumberFormat="1" applyFont="1" applyBorder="1" applyAlignment="1">
      <alignment horizontal="left" vertical="center" wrapText="1"/>
    </xf>
    <xf numFmtId="1" fontId="6" fillId="6" borderId="640" xfId="0" applyNumberFormat="1" applyFont="1" applyFill="1" applyBorder="1" applyProtection="1">
      <protection locked="0"/>
    </xf>
    <xf numFmtId="1" fontId="6" fillId="6" borderId="624" xfId="0" applyNumberFormat="1" applyFont="1" applyFill="1" applyBorder="1" applyProtection="1">
      <protection locked="0"/>
    </xf>
    <xf numFmtId="1" fontId="9" fillId="3" borderId="641" xfId="0" applyNumberFormat="1" applyFont="1" applyFill="1" applyBorder="1"/>
    <xf numFmtId="1" fontId="6" fillId="0" borderId="642" xfId="0" applyNumberFormat="1" applyFont="1" applyBorder="1" applyAlignment="1">
      <alignment horizontal="center" wrapText="1"/>
    </xf>
    <xf numFmtId="1" fontId="6" fillId="0" borderId="629" xfId="0" applyNumberFormat="1" applyFont="1" applyBorder="1" applyAlignment="1">
      <alignment vertical="center" wrapText="1"/>
    </xf>
    <xf numFmtId="1" fontId="6" fillId="6" borderId="629" xfId="0" applyNumberFormat="1" applyFont="1" applyFill="1" applyBorder="1" applyAlignment="1" applyProtection="1">
      <alignment wrapText="1"/>
      <protection locked="0"/>
    </xf>
    <xf numFmtId="1" fontId="9" fillId="0" borderId="618" xfId="0" applyNumberFormat="1" applyFont="1" applyBorder="1"/>
    <xf numFmtId="1" fontId="6" fillId="0" borderId="614" xfId="0" applyNumberFormat="1" applyFont="1" applyBorder="1"/>
    <xf numFmtId="1" fontId="6" fillId="0" borderId="642" xfId="0" applyNumberFormat="1" applyFont="1" applyBorder="1" applyAlignment="1">
      <alignment horizontal="left" vertical="center" wrapText="1"/>
    </xf>
    <xf numFmtId="1" fontId="6" fillId="6" borderId="637" xfId="0" applyNumberFormat="1" applyFont="1" applyFill="1" applyBorder="1" applyProtection="1">
      <protection locked="0"/>
    </xf>
    <xf numFmtId="1" fontId="6" fillId="6" borderId="638" xfId="0" applyNumberFormat="1" applyFont="1" applyFill="1" applyBorder="1" applyProtection="1">
      <protection locked="0"/>
    </xf>
    <xf numFmtId="1" fontId="11" fillId="0" borderId="645" xfId="0" applyNumberFormat="1" applyFont="1" applyBorder="1" applyProtection="1">
      <protection hidden="1"/>
    </xf>
    <xf numFmtId="1" fontId="11" fillId="0" borderId="646" xfId="0" applyNumberFormat="1" applyFont="1" applyBorder="1" applyProtection="1">
      <protection hidden="1"/>
    </xf>
    <xf numFmtId="1" fontId="11" fillId="0" borderId="618" xfId="0" applyNumberFormat="1" applyFont="1" applyBorder="1" applyProtection="1">
      <protection hidden="1"/>
    </xf>
    <xf numFmtId="1" fontId="6" fillId="0" borderId="654" xfId="0" applyNumberFormat="1" applyFont="1" applyBorder="1"/>
    <xf numFmtId="1" fontId="6" fillId="3" borderId="654" xfId="0" applyNumberFormat="1" applyFont="1" applyFill="1" applyBorder="1"/>
    <xf numFmtId="1" fontId="6" fillId="0" borderId="654" xfId="0" applyNumberFormat="1" applyFont="1" applyBorder="1" applyProtection="1">
      <protection hidden="1"/>
    </xf>
    <xf numFmtId="1" fontId="11" fillId="0" borderId="637" xfId="0" applyNumberFormat="1" applyFont="1" applyBorder="1" applyAlignment="1">
      <alignment horizontal="center" vertical="center" wrapText="1"/>
    </xf>
    <xf numFmtId="1" fontId="11" fillId="0" borderId="655" xfId="0" applyNumberFormat="1" applyFont="1" applyBorder="1" applyAlignment="1">
      <alignment horizontal="center" vertical="center" wrapText="1"/>
    </xf>
    <xf numFmtId="1" fontId="11" fillId="0" borderId="656" xfId="0" applyNumberFormat="1" applyFont="1" applyBorder="1" applyAlignment="1">
      <alignment horizontal="center" vertical="center" wrapText="1"/>
    </xf>
    <xf numFmtId="1" fontId="11" fillId="0" borderId="657" xfId="0" applyNumberFormat="1" applyFont="1" applyBorder="1" applyAlignment="1">
      <alignment horizontal="center" vertical="center" wrapText="1"/>
    </xf>
    <xf numFmtId="1" fontId="11" fillId="0" borderId="649" xfId="0" applyNumberFormat="1" applyFont="1" applyBorder="1" applyAlignment="1">
      <alignment horizontal="center" vertical="center" wrapText="1"/>
    </xf>
    <xf numFmtId="1" fontId="11" fillId="0" borderId="642" xfId="0" applyNumberFormat="1" applyFont="1" applyBorder="1" applyAlignment="1">
      <alignment horizontal="center"/>
    </xf>
    <xf numFmtId="1" fontId="11" fillId="0" borderId="622" xfId="0" applyNumberFormat="1" applyFont="1" applyBorder="1" applyAlignment="1" applyProtection="1">
      <alignment horizontal="center" vertical="center"/>
      <protection hidden="1"/>
    </xf>
    <xf numFmtId="1" fontId="11" fillId="0" borderId="637" xfId="0" applyNumberFormat="1" applyFont="1" applyBorder="1" applyAlignment="1">
      <alignment horizontal="right"/>
    </xf>
    <xf numFmtId="1" fontId="11" fillId="0" borderId="655" xfId="0" applyNumberFormat="1" applyFont="1" applyBorder="1" applyAlignment="1">
      <alignment horizontal="right"/>
    </xf>
    <xf numFmtId="1" fontId="11" fillId="0" borderId="656" xfId="0" applyNumberFormat="1" applyFont="1" applyBorder="1" applyAlignment="1">
      <alignment horizontal="right"/>
    </xf>
    <xf numFmtId="1" fontId="11" fillId="6" borderId="640" xfId="0" applyNumberFormat="1" applyFont="1" applyFill="1" applyBorder="1" applyAlignment="1" applyProtection="1">
      <alignment horizontal="right"/>
      <protection locked="0"/>
    </xf>
    <xf numFmtId="1" fontId="11" fillId="6" borderId="624" xfId="0" applyNumberFormat="1" applyFont="1" applyFill="1" applyBorder="1" applyAlignment="1" applyProtection="1">
      <alignment horizontal="right"/>
      <protection locked="0"/>
    </xf>
    <xf numFmtId="1" fontId="11" fillId="6" borderId="659" xfId="0" applyNumberFormat="1" applyFont="1" applyFill="1" applyBorder="1" applyAlignment="1" applyProtection="1">
      <alignment horizontal="right"/>
      <protection locked="0"/>
    </xf>
    <xf numFmtId="1" fontId="6" fillId="6" borderId="658" xfId="0" applyNumberFormat="1" applyFont="1" applyFill="1" applyBorder="1" applyAlignment="1" applyProtection="1">
      <alignment horizontal="right"/>
      <protection locked="0"/>
    </xf>
    <xf numFmtId="1" fontId="6" fillId="6" borderId="624" xfId="0" applyNumberFormat="1" applyFont="1" applyFill="1" applyBorder="1" applyAlignment="1" applyProtection="1">
      <alignment horizontal="right"/>
      <protection locked="0"/>
    </xf>
    <xf numFmtId="1" fontId="6" fillId="0" borderId="654" xfId="0" applyNumberFormat="1" applyFont="1" applyBorder="1" applyProtection="1">
      <protection locked="0"/>
    </xf>
    <xf numFmtId="1" fontId="11" fillId="0" borderId="629" xfId="0" applyNumberFormat="1" applyFont="1" applyBorder="1" applyAlignment="1">
      <alignment horizontal="center" vertical="center"/>
    </xf>
    <xf numFmtId="1" fontId="11" fillId="0" borderId="642" xfId="0" applyNumberFormat="1" applyFont="1" applyBorder="1" applyAlignment="1">
      <alignment horizontal="center" vertical="center"/>
    </xf>
    <xf numFmtId="1" fontId="11" fillId="0" borderId="642" xfId="0" applyNumberFormat="1" applyFont="1" applyBorder="1" applyAlignment="1" applyProtection="1">
      <alignment horizontal="center" vertical="center"/>
      <protection hidden="1"/>
    </xf>
    <xf numFmtId="1" fontId="11" fillId="6" borderId="637" xfId="0" applyNumberFormat="1" applyFont="1" applyFill="1" applyBorder="1" applyAlignment="1" applyProtection="1">
      <alignment horizontal="right"/>
      <protection locked="0"/>
    </xf>
    <xf numFmtId="1" fontId="11" fillId="6" borderId="656" xfId="0" applyNumberFormat="1" applyFont="1" applyFill="1" applyBorder="1" applyAlignment="1" applyProtection="1">
      <alignment horizontal="right"/>
      <protection locked="0"/>
    </xf>
    <xf numFmtId="1" fontId="11" fillId="6" borderId="657" xfId="0" applyNumberFormat="1" applyFont="1" applyFill="1" applyBorder="1" applyAlignment="1" applyProtection="1">
      <alignment horizontal="right"/>
      <protection locked="0"/>
    </xf>
    <xf numFmtId="1" fontId="11" fillId="6" borderId="638" xfId="0" applyNumberFormat="1" applyFont="1" applyFill="1" applyBorder="1" applyAlignment="1" applyProtection="1">
      <alignment horizontal="right"/>
      <protection locked="0"/>
    </xf>
    <xf numFmtId="1" fontId="11" fillId="6" borderId="660" xfId="0" applyNumberFormat="1" applyFont="1" applyFill="1" applyBorder="1" applyAlignment="1" applyProtection="1">
      <alignment horizontal="right"/>
      <protection locked="0"/>
    </xf>
    <xf numFmtId="1" fontId="6" fillId="6" borderId="661" xfId="0" applyNumberFormat="1" applyFont="1" applyFill="1" applyBorder="1" applyAlignment="1" applyProtection="1">
      <alignment horizontal="right"/>
      <protection locked="0"/>
    </xf>
    <xf numFmtId="1" fontId="6" fillId="6" borderId="656" xfId="0" applyNumberFormat="1" applyFont="1" applyFill="1" applyBorder="1" applyAlignment="1" applyProtection="1">
      <alignment horizontal="right"/>
      <protection locked="0"/>
    </xf>
    <xf numFmtId="1" fontId="6" fillId="0" borderId="620" xfId="0" applyNumberFormat="1" applyFont="1" applyBorder="1" applyProtection="1">
      <protection hidden="1"/>
    </xf>
    <xf numFmtId="1" fontId="6" fillId="0" borderId="619" xfId="0" applyNumberFormat="1" applyFont="1" applyBorder="1" applyProtection="1">
      <protection hidden="1"/>
    </xf>
    <xf numFmtId="1" fontId="6" fillId="3" borderId="654" xfId="0" applyNumberFormat="1" applyFont="1" applyFill="1" applyBorder="1" applyProtection="1">
      <protection hidden="1"/>
    </xf>
    <xf numFmtId="1" fontId="11" fillId="0" borderId="664" xfId="0" applyNumberFormat="1" applyFont="1" applyBorder="1" applyAlignment="1">
      <alignment horizontal="left" vertical="center"/>
    </xf>
    <xf numFmtId="1" fontId="11" fillId="0" borderId="664" xfId="0" applyNumberFormat="1" applyFont="1" applyBorder="1" applyAlignment="1">
      <alignment horizontal="center" vertical="center" wrapText="1"/>
    </xf>
    <xf numFmtId="1" fontId="11" fillId="6" borderId="664" xfId="0" applyNumberFormat="1" applyFont="1" applyFill="1" applyBorder="1" applyProtection="1">
      <protection locked="0"/>
    </xf>
    <xf numFmtId="1" fontId="11" fillId="0" borderId="629" xfId="0" applyNumberFormat="1" applyFont="1" applyBorder="1" applyAlignment="1">
      <alignment horizontal="left" vertical="center" wrapText="1"/>
    </xf>
    <xf numFmtId="1" fontId="11" fillId="0" borderId="629" xfId="0" applyNumberFormat="1" applyFont="1" applyBorder="1" applyAlignment="1">
      <alignment horizontal="center"/>
    </xf>
    <xf numFmtId="1" fontId="11" fillId="6" borderId="629" xfId="0" applyNumberFormat="1" applyFont="1" applyFill="1" applyBorder="1" applyProtection="1">
      <protection locked="0"/>
    </xf>
    <xf numFmtId="1" fontId="11" fillId="0" borderId="621" xfId="0" applyNumberFormat="1" applyFont="1" applyBorder="1" applyAlignment="1">
      <alignment horizontal="left" vertical="center" wrapText="1"/>
    </xf>
    <xf numFmtId="1" fontId="11" fillId="0" borderId="621" xfId="0" applyNumberFormat="1" applyFont="1" applyBorder="1" applyAlignment="1">
      <alignment horizontal="center"/>
    </xf>
    <xf numFmtId="1" fontId="11" fillId="6" borderId="621" xfId="0" applyNumberFormat="1" applyFont="1" applyFill="1" applyBorder="1" applyProtection="1">
      <protection locked="0"/>
    </xf>
    <xf numFmtId="1" fontId="6" fillId="4" borderId="654" xfId="0" applyNumberFormat="1" applyFont="1" applyFill="1" applyBorder="1"/>
    <xf numFmtId="1" fontId="6" fillId="4" borderId="654" xfId="0" applyNumberFormat="1" applyFont="1" applyFill="1" applyBorder="1" applyProtection="1">
      <protection hidden="1"/>
    </xf>
    <xf numFmtId="1" fontId="5" fillId="4" borderId="654" xfId="0" applyNumberFormat="1" applyFont="1" applyFill="1" applyBorder="1" applyProtection="1">
      <protection hidden="1"/>
    </xf>
    <xf numFmtId="1" fontId="6" fillId="3" borderId="618" xfId="0" applyNumberFormat="1" applyFont="1" applyFill="1" applyBorder="1" applyProtection="1">
      <protection hidden="1"/>
    </xf>
    <xf numFmtId="1" fontId="6" fillId="0" borderId="618" xfId="0" applyNumberFormat="1" applyFont="1" applyBorder="1" applyProtection="1">
      <protection hidden="1"/>
    </xf>
    <xf numFmtId="1" fontId="11" fillId="0" borderId="637" xfId="4" applyNumberFormat="1" applyFont="1" applyBorder="1" applyAlignment="1">
      <alignment horizontal="center" vertical="center" wrapText="1"/>
    </xf>
    <xf numFmtId="1" fontId="11" fillId="0" borderId="638" xfId="4" applyNumberFormat="1" applyFont="1" applyBorder="1" applyAlignment="1">
      <alignment horizontal="center" vertical="center" wrapText="1"/>
    </xf>
    <xf numFmtId="1" fontId="11" fillId="0" borderId="668" xfId="3" applyNumberFormat="1" applyFont="1" applyBorder="1" applyAlignment="1">
      <alignment vertical="center" wrapText="1"/>
    </xf>
    <xf numFmtId="1" fontId="11" fillId="0" borderId="623" xfId="3" applyNumberFormat="1" applyFont="1" applyBorder="1" applyAlignment="1">
      <alignment vertical="center" wrapText="1"/>
    </xf>
    <xf numFmtId="1" fontId="11" fillId="0" borderId="634" xfId="3" applyNumberFormat="1" applyFont="1" applyBorder="1" applyAlignment="1">
      <alignment horizontal="center" vertical="center" wrapText="1"/>
    </xf>
    <xf numFmtId="1" fontId="11" fillId="0" borderId="637" xfId="5" applyNumberFormat="1" applyFont="1" applyBorder="1" applyAlignment="1">
      <alignment horizontal="right"/>
    </xf>
    <xf numFmtId="1" fontId="11" fillId="0" borderId="638" xfId="5" applyNumberFormat="1" applyFont="1" applyBorder="1" applyAlignment="1">
      <alignment horizontal="right"/>
    </xf>
    <xf numFmtId="1" fontId="17" fillId="3" borderId="634" xfId="0" applyNumberFormat="1" applyFont="1" applyFill="1" applyBorder="1" applyAlignment="1">
      <alignment vertical="center" wrapText="1"/>
    </xf>
    <xf numFmtId="1" fontId="17" fillId="3" borderId="669" xfId="0" applyNumberFormat="1" applyFont="1" applyFill="1" applyBorder="1" applyAlignment="1">
      <alignment vertical="center" wrapText="1"/>
    </xf>
    <xf numFmtId="1" fontId="3" fillId="0" borderId="670" xfId="0" applyNumberFormat="1" applyFont="1" applyBorder="1"/>
    <xf numFmtId="1" fontId="3" fillId="0" borderId="645" xfId="0" applyNumberFormat="1" applyFont="1" applyBorder="1"/>
    <xf numFmtId="1" fontId="3" fillId="0" borderId="646" xfId="0" applyNumberFormat="1" applyFont="1" applyBorder="1"/>
    <xf numFmtId="1" fontId="5" fillId="3" borderId="654" xfId="0" applyNumberFormat="1" applyFont="1" applyFill="1" applyBorder="1" applyProtection="1">
      <protection hidden="1"/>
    </xf>
    <xf numFmtId="1" fontId="19" fillId="0" borderId="642" xfId="0" applyNumberFormat="1" applyFont="1" applyBorder="1" applyAlignment="1">
      <alignment horizontal="center" vertical="center"/>
    </xf>
    <xf numFmtId="1" fontId="19" fillId="0" borderId="656" xfId="0" applyNumberFormat="1" applyFont="1" applyBorder="1" applyAlignment="1">
      <alignment horizontal="center" vertical="center"/>
    </xf>
    <xf numFmtId="1" fontId="19" fillId="0" borderId="629" xfId="0" applyNumberFormat="1" applyFont="1" applyBorder="1"/>
    <xf numFmtId="1" fontId="6" fillId="6" borderId="672" xfId="5" applyNumberFormat="1" applyFont="1" applyFill="1" applyBorder="1" applyProtection="1">
      <protection locked="0"/>
    </xf>
    <xf numFmtId="1" fontId="6" fillId="6" borderId="629" xfId="5" applyNumberFormat="1" applyFont="1" applyFill="1" applyBorder="1" applyProtection="1">
      <protection locked="0"/>
    </xf>
    <xf numFmtId="1" fontId="6" fillId="0" borderId="673" xfId="0" applyNumberFormat="1" applyFont="1" applyBorder="1"/>
    <xf numFmtId="1" fontId="3" fillId="3" borderId="622" xfId="0" applyNumberFormat="1" applyFont="1" applyFill="1" applyBorder="1"/>
    <xf numFmtId="1" fontId="3" fillId="3" borderId="674" xfId="0" applyNumberFormat="1" applyFont="1" applyFill="1" applyBorder="1"/>
    <xf numFmtId="1" fontId="6" fillId="0" borderId="655" xfId="0" applyNumberFormat="1" applyFont="1" applyBorder="1" applyAlignment="1">
      <alignment horizontal="center" vertical="center" wrapText="1"/>
    </xf>
    <xf numFmtId="1" fontId="6" fillId="0" borderId="624" xfId="0" applyNumberFormat="1" applyFont="1" applyBorder="1" applyAlignment="1">
      <alignment horizontal="center" vertical="center" wrapText="1"/>
    </xf>
    <xf numFmtId="1" fontId="6" fillId="0" borderId="656" xfId="0" applyNumberFormat="1" applyFont="1" applyBorder="1" applyAlignment="1">
      <alignment horizontal="center" vertical="center" wrapText="1"/>
    </xf>
    <xf numFmtId="1" fontId="6" fillId="0" borderId="649" xfId="0" applyNumberFormat="1" applyFont="1" applyBorder="1" applyAlignment="1">
      <alignment horizontal="center" vertical="center" wrapText="1"/>
    </xf>
    <xf numFmtId="1" fontId="19" fillId="0" borderId="624" xfId="0" applyNumberFormat="1" applyFont="1" applyBorder="1"/>
    <xf numFmtId="1" fontId="19" fillId="0" borderId="637" xfId="0" applyNumberFormat="1" applyFont="1" applyBorder="1" applyAlignment="1">
      <alignment horizontal="center" vertical="center"/>
    </xf>
    <xf numFmtId="1" fontId="19" fillId="0" borderId="655" xfId="0" applyNumberFormat="1" applyFont="1" applyBorder="1" applyAlignment="1">
      <alignment horizontal="center" vertical="center"/>
    </xf>
    <xf numFmtId="1" fontId="19" fillId="0" borderId="678" xfId="0" applyNumberFormat="1" applyFont="1" applyBorder="1"/>
    <xf numFmtId="1" fontId="19" fillId="2" borderId="679" xfId="1" applyNumberFormat="1" applyFont="1" applyBorder="1" applyProtection="1">
      <protection locked="0"/>
    </xf>
    <xf numFmtId="1" fontId="19" fillId="2" borderId="680" xfId="1" applyNumberFormat="1" applyFont="1" applyBorder="1" applyProtection="1">
      <protection locked="0"/>
    </xf>
    <xf numFmtId="1" fontId="19" fillId="2" borderId="681" xfId="1" applyNumberFormat="1" applyFont="1" applyBorder="1" applyProtection="1">
      <protection locked="0"/>
    </xf>
    <xf numFmtId="1" fontId="19" fillId="2" borderId="682" xfId="1" applyNumberFormat="1" applyFont="1" applyBorder="1" applyProtection="1">
      <protection locked="0"/>
    </xf>
    <xf numFmtId="1" fontId="19" fillId="2" borderId="683" xfId="1" applyNumberFormat="1" applyFont="1" applyBorder="1" applyProtection="1">
      <protection locked="0"/>
    </xf>
    <xf numFmtId="1" fontId="19" fillId="2" borderId="684" xfId="1" applyNumberFormat="1" applyFont="1" applyBorder="1" applyProtection="1">
      <protection locked="0"/>
    </xf>
    <xf numFmtId="1" fontId="19" fillId="2" borderId="685" xfId="1" applyNumberFormat="1" applyFont="1" applyBorder="1" applyProtection="1">
      <protection locked="0"/>
    </xf>
    <xf numFmtId="1" fontId="19" fillId="2" borderId="686" xfId="1" applyNumberFormat="1" applyFont="1" applyBorder="1" applyProtection="1">
      <protection locked="0"/>
    </xf>
    <xf numFmtId="1" fontId="6" fillId="0" borderId="622" xfId="0" applyNumberFormat="1" applyFont="1" applyBorder="1" applyAlignment="1">
      <alignment horizontal="center" vertical="center" wrapText="1"/>
    </xf>
    <xf numFmtId="1" fontId="6" fillId="0" borderId="624" xfId="0" applyNumberFormat="1" applyFont="1" applyBorder="1" applyAlignment="1">
      <alignment horizontal="center" vertical="center" wrapText="1"/>
    </xf>
    <xf numFmtId="1" fontId="6" fillId="3" borderId="637" xfId="0" applyNumberFormat="1" applyFont="1" applyFill="1" applyBorder="1" applyAlignment="1">
      <alignment horizontal="center" vertical="center"/>
    </xf>
    <xf numFmtId="1" fontId="6" fillId="3" borderId="656" xfId="0" applyNumberFormat="1" applyFont="1" applyFill="1" applyBorder="1" applyAlignment="1">
      <alignment horizontal="center" vertical="center"/>
    </xf>
    <xf numFmtId="1" fontId="6" fillId="0" borderId="642" xfId="0" applyNumberFormat="1" applyFont="1" applyBorder="1" applyAlignment="1">
      <alignment horizontal="center" vertical="center"/>
    </xf>
    <xf numFmtId="1" fontId="6" fillId="0" borderId="637" xfId="0" applyNumberFormat="1" applyFont="1" applyBorder="1" applyAlignment="1">
      <alignment horizontal="right"/>
    </xf>
    <xf numFmtId="1" fontId="6" fillId="0" borderId="655" xfId="0" applyNumberFormat="1" applyFont="1" applyBorder="1" applyAlignment="1">
      <alignment horizontal="right"/>
    </xf>
    <xf numFmtId="1" fontId="6" fillId="3" borderId="689" xfId="0" applyNumberFormat="1" applyFont="1" applyFill="1" applyBorder="1" applyAlignment="1">
      <alignment horizontal="center" vertical="center"/>
    </xf>
    <xf numFmtId="1" fontId="6" fillId="3" borderId="690" xfId="0" applyNumberFormat="1" applyFont="1" applyFill="1" applyBorder="1" applyAlignment="1">
      <alignment horizontal="center" vertical="center"/>
    </xf>
    <xf numFmtId="1" fontId="6" fillId="3" borderId="691" xfId="0" applyNumberFormat="1" applyFont="1" applyFill="1" applyBorder="1" applyAlignment="1">
      <alignment horizontal="center" vertical="center"/>
    </xf>
    <xf numFmtId="1" fontId="6" fillId="3" borderId="672" xfId="0" applyNumberFormat="1" applyFont="1" applyFill="1" applyBorder="1" applyAlignment="1">
      <alignment horizontal="right"/>
    </xf>
    <xf numFmtId="1" fontId="6" fillId="6" borderId="672" xfId="0" applyNumberFormat="1" applyFont="1" applyFill="1" applyBorder="1" applyProtection="1">
      <protection locked="0"/>
    </xf>
    <xf numFmtId="1" fontId="6" fillId="6" borderId="672" xfId="0" applyNumberFormat="1" applyFont="1" applyFill="1" applyBorder="1" applyAlignment="1" applyProtection="1">
      <alignment wrapText="1"/>
      <protection locked="0"/>
    </xf>
    <xf numFmtId="1" fontId="6" fillId="0" borderId="640" xfId="0" applyNumberFormat="1" applyFont="1" applyBorder="1" applyAlignment="1">
      <alignment horizontal="right" wrapText="1"/>
    </xf>
    <xf numFmtId="1" fontId="6" fillId="3" borderId="624" xfId="0" applyNumberFormat="1" applyFont="1" applyFill="1" applyBorder="1" applyAlignment="1">
      <alignment horizontal="right"/>
    </xf>
    <xf numFmtId="1" fontId="6" fillId="6" borderId="623" xfId="0" applyNumberFormat="1" applyFont="1" applyFill="1" applyBorder="1" applyProtection="1">
      <protection locked="0"/>
    </xf>
    <xf numFmtId="1" fontId="9" fillId="3" borderId="692" xfId="0" applyNumberFormat="1" applyFont="1" applyFill="1" applyBorder="1"/>
    <xf numFmtId="1" fontId="9" fillId="3" borderId="670" xfId="0" applyNumberFormat="1" applyFont="1" applyFill="1" applyBorder="1"/>
    <xf numFmtId="1" fontId="6" fillId="3" borderId="692" xfId="0" applyNumberFormat="1" applyFont="1" applyFill="1" applyBorder="1"/>
    <xf numFmtId="1" fontId="5" fillId="3" borderId="693" xfId="0" applyNumberFormat="1" applyFont="1" applyFill="1" applyBorder="1"/>
    <xf numFmtId="1" fontId="6" fillId="4" borderId="693" xfId="0" applyNumberFormat="1" applyFont="1" applyFill="1" applyBorder="1"/>
    <xf numFmtId="1" fontId="6" fillId="0" borderId="695" xfId="0" applyNumberFormat="1" applyFont="1" applyBorder="1" applyAlignment="1">
      <alignment horizontal="center" vertical="center" wrapText="1"/>
    </xf>
    <xf numFmtId="1" fontId="6" fillId="0" borderId="696" xfId="0" applyNumberFormat="1" applyFont="1" applyBorder="1" applyAlignment="1">
      <alignment horizontal="center" vertical="center" wrapText="1"/>
    </xf>
    <xf numFmtId="1" fontId="6" fillId="0" borderId="693" xfId="0" applyNumberFormat="1" applyFont="1" applyBorder="1" applyAlignment="1">
      <alignment horizontal="center" vertical="center" wrapText="1"/>
    </xf>
    <xf numFmtId="1" fontId="6" fillId="0" borderId="699" xfId="0" applyNumberFormat="1" applyFont="1" applyBorder="1" applyAlignment="1">
      <alignment horizontal="center" vertical="center" wrapText="1"/>
    </xf>
    <xf numFmtId="1" fontId="6" fillId="0" borderId="655" xfId="0" applyNumberFormat="1" applyFont="1" applyBorder="1" applyAlignment="1">
      <alignment horizontal="center" vertical="center"/>
    </xf>
    <xf numFmtId="1" fontId="6" fillId="0" borderId="691" xfId="0" applyNumberFormat="1" applyFont="1" applyBorder="1" applyAlignment="1">
      <alignment horizontal="center" vertical="center" wrapText="1"/>
    </xf>
    <xf numFmtId="1" fontId="6" fillId="3" borderId="700" xfId="0" applyNumberFormat="1" applyFont="1" applyFill="1" applyBorder="1"/>
    <xf numFmtId="1" fontId="6" fillId="3" borderId="700" xfId="0" applyNumberFormat="1" applyFont="1" applyFill="1" applyBorder="1" applyAlignment="1">
      <alignment wrapText="1"/>
    </xf>
    <xf numFmtId="1" fontId="6" fillId="4" borderId="700" xfId="0" applyNumberFormat="1" applyFont="1" applyFill="1" applyBorder="1" applyProtection="1">
      <protection hidden="1"/>
    </xf>
    <xf numFmtId="1" fontId="10" fillId="3" borderId="700" xfId="0" applyNumberFormat="1" applyFont="1" applyFill="1" applyBorder="1" applyAlignment="1">
      <alignment horizontal="right"/>
    </xf>
    <xf numFmtId="1" fontId="5" fillId="0" borderId="700" xfId="0" applyNumberFormat="1" applyFont="1" applyBorder="1"/>
    <xf numFmtId="1" fontId="6" fillId="0" borderId="700" xfId="0" applyNumberFormat="1" applyFont="1" applyBorder="1"/>
    <xf numFmtId="1" fontId="10" fillId="3" borderId="700" xfId="0" applyNumberFormat="1" applyFont="1" applyFill="1" applyBorder="1"/>
    <xf numFmtId="1" fontId="9" fillId="0" borderId="701" xfId="0" applyNumberFormat="1" applyFont="1" applyBorder="1"/>
    <xf numFmtId="1" fontId="9" fillId="0" borderId="702" xfId="0" applyNumberFormat="1" applyFont="1" applyBorder="1"/>
    <xf numFmtId="1" fontId="6" fillId="0" borderId="700" xfId="0" applyNumberFormat="1" applyFont="1" applyBorder="1" applyProtection="1">
      <protection hidden="1"/>
    </xf>
    <xf numFmtId="1" fontId="6" fillId="0" borderId="642" xfId="0" applyNumberFormat="1" applyFont="1" applyBorder="1" applyAlignment="1">
      <alignment horizontal="center" vertical="center" wrapText="1"/>
    </xf>
    <xf numFmtId="1" fontId="6" fillId="0" borderId="672" xfId="0" applyNumberFormat="1" applyFont="1" applyBorder="1" applyAlignment="1">
      <alignment horizontal="right"/>
    </xf>
    <xf numFmtId="1" fontId="6" fillId="0" borderId="710" xfId="0" applyNumberFormat="1" applyFont="1" applyBorder="1"/>
    <xf numFmtId="1" fontId="6" fillId="10" borderId="711" xfId="2" applyNumberFormat="1" applyFont="1" applyBorder="1" applyAlignment="1" applyProtection="1">
      <alignment horizontal="right"/>
      <protection locked="0"/>
    </xf>
    <xf numFmtId="1" fontId="6" fillId="10" borderId="712" xfId="2" applyNumberFormat="1" applyFont="1" applyBorder="1" applyAlignment="1" applyProtection="1">
      <alignment horizontal="right"/>
      <protection locked="0"/>
    </xf>
    <xf numFmtId="1" fontId="6" fillId="10" borderId="713" xfId="2" applyNumberFormat="1" applyFont="1" applyBorder="1" applyAlignment="1" applyProtection="1">
      <alignment horizontal="right"/>
      <protection locked="0"/>
    </xf>
    <xf numFmtId="1" fontId="6" fillId="10" borderId="714" xfId="2" applyNumberFormat="1" applyFont="1" applyBorder="1" applyAlignment="1" applyProtection="1">
      <alignment horizontal="right"/>
      <protection locked="0"/>
    </xf>
    <xf numFmtId="1" fontId="6" fillId="0" borderId="715" xfId="0" applyNumberFormat="1" applyFont="1" applyBorder="1"/>
    <xf numFmtId="1" fontId="9" fillId="0" borderId="716" xfId="0" applyNumberFormat="1" applyFont="1" applyBorder="1"/>
    <xf numFmtId="1" fontId="9" fillId="0" borderId="717" xfId="0" applyNumberFormat="1" applyFont="1" applyBorder="1" applyAlignment="1">
      <alignment wrapText="1"/>
    </xf>
    <xf numFmtId="1" fontId="9" fillId="0" borderId="718" xfId="0" applyNumberFormat="1" applyFont="1" applyBorder="1" applyAlignment="1">
      <alignment wrapText="1"/>
    </xf>
    <xf numFmtId="1" fontId="6" fillId="0" borderId="719" xfId="0" applyNumberFormat="1" applyFont="1" applyBorder="1"/>
    <xf numFmtId="1" fontId="6" fillId="0" borderId="719" xfId="0" applyNumberFormat="1" applyFont="1" applyBorder="1" applyProtection="1">
      <protection hidden="1"/>
    </xf>
    <xf numFmtId="1" fontId="6" fillId="4" borderId="724" xfId="0" applyNumberFormat="1" applyFont="1" applyFill="1" applyBorder="1"/>
    <xf numFmtId="1" fontId="6" fillId="4" borderId="719" xfId="0" applyNumberFormat="1" applyFont="1" applyFill="1" applyBorder="1"/>
    <xf numFmtId="1" fontId="6" fillId="0" borderId="725" xfId="0" applyNumberFormat="1" applyFont="1" applyBorder="1"/>
    <xf numFmtId="1" fontId="6" fillId="0" borderId="724" xfId="0" applyNumberFormat="1" applyFont="1" applyBorder="1" applyProtection="1">
      <protection hidden="1"/>
    </xf>
    <xf numFmtId="1" fontId="6" fillId="0" borderId="726" xfId="0" applyNumberFormat="1" applyFont="1" applyBorder="1" applyAlignment="1">
      <alignment horizontal="center" vertical="center" wrapText="1"/>
    </xf>
    <xf numFmtId="1" fontId="6" fillId="0" borderId="727" xfId="0" applyNumberFormat="1" applyFont="1" applyBorder="1" applyAlignment="1">
      <alignment horizontal="center" vertical="center" wrapText="1"/>
    </xf>
    <xf numFmtId="1" fontId="6" fillId="0" borderId="728" xfId="0" applyNumberFormat="1" applyFont="1" applyBorder="1" applyAlignment="1">
      <alignment horizontal="center" vertical="center" wrapText="1"/>
    </xf>
    <xf numFmtId="1" fontId="6" fillId="0" borderId="721" xfId="0" applyNumberFormat="1" applyFont="1" applyBorder="1" applyAlignment="1">
      <alignment horizontal="center" vertical="center" wrapText="1"/>
    </xf>
    <xf numFmtId="1" fontId="6" fillId="0" borderId="722" xfId="0" applyNumberFormat="1" applyFont="1" applyBorder="1" applyAlignment="1">
      <alignment horizontal="center" vertical="center" wrapText="1"/>
    </xf>
    <xf numFmtId="1" fontId="6" fillId="3" borderId="725" xfId="0" applyNumberFormat="1" applyFont="1" applyFill="1" applyBorder="1"/>
    <xf numFmtId="1" fontId="6" fillId="3" borderId="719" xfId="0" applyNumberFormat="1" applyFont="1" applyFill="1" applyBorder="1"/>
    <xf numFmtId="1" fontId="5" fillId="0" borderId="719" xfId="0" applyNumberFormat="1" applyFont="1" applyBorder="1"/>
    <xf numFmtId="1" fontId="6" fillId="0" borderId="715" xfId="0" applyNumberFormat="1" applyFont="1" applyBorder="1" applyAlignment="1">
      <alignment horizontal="left" vertical="center" wrapText="1"/>
    </xf>
    <xf numFmtId="1" fontId="6" fillId="6" borderId="729" xfId="0" applyNumberFormat="1" applyFont="1" applyFill="1" applyBorder="1" applyProtection="1">
      <protection locked="0"/>
    </xf>
    <xf numFmtId="1" fontId="9" fillId="3" borderId="730" xfId="0" applyNumberFormat="1" applyFont="1" applyFill="1" applyBorder="1"/>
    <xf numFmtId="1" fontId="6" fillId="0" borderId="731" xfId="0" applyNumberFormat="1" applyFont="1" applyBorder="1" applyAlignment="1">
      <alignment horizontal="center" wrapText="1"/>
    </xf>
    <xf numFmtId="1" fontId="10" fillId="4" borderId="719" xfId="0" applyNumberFormat="1" applyFont="1" applyFill="1" applyBorder="1"/>
    <xf numFmtId="1" fontId="6" fillId="0" borderId="715" xfId="0" applyNumberFormat="1" applyFont="1" applyBorder="1" applyAlignment="1">
      <alignment vertical="center" wrapText="1"/>
    </xf>
    <xf numFmtId="1" fontId="6" fillId="6" borderId="715" xfId="0" applyNumberFormat="1" applyFont="1" applyFill="1" applyBorder="1" applyAlignment="1" applyProtection="1">
      <alignment wrapText="1"/>
      <protection locked="0"/>
    </xf>
    <xf numFmtId="1" fontId="10" fillId="3" borderId="719" xfId="0" applyNumberFormat="1" applyFont="1" applyFill="1" applyBorder="1" applyAlignment="1">
      <alignment wrapText="1"/>
    </xf>
    <xf numFmtId="1" fontId="6" fillId="0" borderId="732" xfId="0" applyNumberFormat="1" applyFont="1" applyBorder="1"/>
    <xf numFmtId="1" fontId="6" fillId="3" borderId="724" xfId="0" applyNumberFormat="1" applyFont="1" applyFill="1" applyBorder="1"/>
    <xf numFmtId="1" fontId="6" fillId="0" borderId="724" xfId="0" applyNumberFormat="1" applyFont="1" applyBorder="1"/>
    <xf numFmtId="1" fontId="6" fillId="0" borderId="735" xfId="0" applyNumberFormat="1" applyFont="1" applyBorder="1"/>
    <xf numFmtId="1" fontId="6" fillId="0" borderId="736" xfId="0" applyNumberFormat="1" applyFont="1" applyBorder="1"/>
    <xf numFmtId="1" fontId="6" fillId="0" borderId="731" xfId="0" applyNumberFormat="1" applyFont="1" applyBorder="1" applyAlignment="1">
      <alignment horizontal="left" vertical="center" wrapText="1"/>
    </xf>
    <xf numFmtId="1" fontId="6" fillId="6" borderId="726" xfId="0" applyNumberFormat="1" applyFont="1" applyFill="1" applyBorder="1" applyProtection="1">
      <protection locked="0"/>
    </xf>
    <xf numFmtId="1" fontId="6" fillId="6" borderId="727" xfId="0" applyNumberFormat="1" applyFont="1" applyFill="1" applyBorder="1" applyProtection="1">
      <protection locked="0"/>
    </xf>
    <xf numFmtId="1" fontId="11" fillId="0" borderId="719" xfId="0" applyNumberFormat="1" applyFont="1" applyBorder="1" applyProtection="1">
      <protection hidden="1"/>
    </xf>
    <xf numFmtId="1" fontId="6" fillId="0" borderId="742" xfId="0" applyNumberFormat="1" applyFont="1" applyBorder="1"/>
    <xf numFmtId="1" fontId="6" fillId="3" borderId="742" xfId="0" applyNumberFormat="1" applyFont="1" applyFill="1" applyBorder="1"/>
    <xf numFmtId="1" fontId="6" fillId="0" borderId="742" xfId="0" applyNumberFormat="1" applyFont="1" applyBorder="1" applyProtection="1">
      <protection hidden="1"/>
    </xf>
    <xf numFmtId="1" fontId="11" fillId="0" borderId="726" xfId="0" applyNumberFormat="1" applyFont="1" applyBorder="1" applyAlignment="1">
      <alignment horizontal="center" vertical="center" wrapText="1"/>
    </xf>
    <xf numFmtId="1" fontId="11" fillId="0" borderId="743" xfId="0" applyNumberFormat="1" applyFont="1" applyBorder="1" applyAlignment="1">
      <alignment horizontal="center" vertical="center" wrapText="1"/>
    </xf>
    <xf numFmtId="1" fontId="11" fillId="0" borderId="709" xfId="0" applyNumberFormat="1" applyFont="1" applyBorder="1" applyAlignment="1">
      <alignment horizontal="center" vertical="center" wrapText="1"/>
    </xf>
    <xf numFmtId="1" fontId="11" fillId="0" borderId="744" xfId="0" applyNumberFormat="1" applyFont="1" applyBorder="1" applyAlignment="1">
      <alignment horizontal="center" vertical="center" wrapText="1"/>
    </xf>
    <xf numFmtId="1" fontId="11" fillId="0" borderId="739" xfId="0" applyNumberFormat="1" applyFont="1" applyBorder="1" applyAlignment="1">
      <alignment horizontal="center" vertical="center" wrapText="1"/>
    </xf>
    <xf numFmtId="1" fontId="11" fillId="0" borderId="731" xfId="0" applyNumberFormat="1" applyFont="1" applyBorder="1" applyAlignment="1">
      <alignment horizontal="center"/>
    </xf>
    <xf numFmtId="1" fontId="11" fillId="0" borderId="726" xfId="0" applyNumberFormat="1" applyFont="1" applyBorder="1" applyAlignment="1">
      <alignment horizontal="right"/>
    </xf>
    <xf numFmtId="1" fontId="11" fillId="0" borderId="743" xfId="0" applyNumberFormat="1" applyFont="1" applyBorder="1" applyAlignment="1">
      <alignment horizontal="right"/>
    </xf>
    <xf numFmtId="1" fontId="11" fillId="0" borderId="722" xfId="0" applyNumberFormat="1" applyFont="1" applyBorder="1" applyAlignment="1">
      <alignment horizontal="right"/>
    </xf>
    <xf numFmtId="1" fontId="11" fillId="6" borderId="729" xfId="0" applyNumberFormat="1" applyFont="1" applyFill="1" applyBorder="1" applyAlignment="1" applyProtection="1">
      <alignment horizontal="right"/>
      <protection locked="0"/>
    </xf>
    <xf numFmtId="1" fontId="11" fillId="6" borderId="745" xfId="0" applyNumberFormat="1" applyFont="1" applyFill="1" applyBorder="1" applyAlignment="1" applyProtection="1">
      <alignment horizontal="right"/>
      <protection locked="0"/>
    </xf>
    <xf numFmtId="1" fontId="6" fillId="0" borderId="719" xfId="0" applyNumberFormat="1" applyFont="1" applyBorder="1" applyProtection="1">
      <protection locked="0"/>
    </xf>
    <xf numFmtId="1" fontId="11" fillId="0" borderId="715" xfId="0" applyNumberFormat="1" applyFont="1" applyBorder="1" applyAlignment="1">
      <alignment horizontal="center" vertical="center"/>
    </xf>
    <xf numFmtId="1" fontId="11" fillId="0" borderId="731" xfId="0" applyNumberFormat="1" applyFont="1" applyBorder="1" applyAlignment="1">
      <alignment horizontal="center" vertical="center"/>
    </xf>
    <xf numFmtId="1" fontId="11" fillId="0" borderId="731" xfId="0" applyNumberFormat="1" applyFont="1" applyBorder="1" applyAlignment="1" applyProtection="1">
      <alignment horizontal="center" vertical="center"/>
      <protection hidden="1"/>
    </xf>
    <xf numFmtId="1" fontId="11" fillId="6" borderId="726" xfId="0" applyNumberFormat="1" applyFont="1" applyFill="1" applyBorder="1" applyAlignment="1" applyProtection="1">
      <alignment horizontal="right"/>
      <protection locked="0"/>
    </xf>
    <xf numFmtId="1" fontId="11" fillId="6" borderId="722" xfId="0" applyNumberFormat="1" applyFont="1" applyFill="1" applyBorder="1" applyAlignment="1" applyProtection="1">
      <alignment horizontal="right"/>
      <protection locked="0"/>
    </xf>
    <xf numFmtId="1" fontId="11" fillId="6" borderId="744" xfId="0" applyNumberFormat="1" applyFont="1" applyFill="1" applyBorder="1" applyAlignment="1" applyProtection="1">
      <alignment horizontal="right"/>
      <protection locked="0"/>
    </xf>
    <xf numFmtId="1" fontId="11" fillId="6" borderId="727" xfId="0" applyNumberFormat="1" applyFont="1" applyFill="1" applyBorder="1" applyAlignment="1" applyProtection="1">
      <alignment horizontal="right"/>
      <protection locked="0"/>
    </xf>
    <xf numFmtId="1" fontId="11" fillId="6" borderId="746" xfId="0" applyNumberFormat="1" applyFont="1" applyFill="1" applyBorder="1" applyAlignment="1" applyProtection="1">
      <alignment horizontal="right"/>
      <protection locked="0"/>
    </xf>
    <xf numFmtId="1" fontId="6" fillId="6" borderId="747" xfId="0" applyNumberFormat="1" applyFont="1" applyFill="1" applyBorder="1" applyAlignment="1" applyProtection="1">
      <alignment horizontal="right"/>
      <protection locked="0"/>
    </xf>
    <xf numFmtId="1" fontId="6" fillId="6" borderId="722" xfId="0" applyNumberFormat="1" applyFont="1" applyFill="1" applyBorder="1" applyAlignment="1" applyProtection="1">
      <alignment horizontal="right"/>
      <protection locked="0"/>
    </xf>
    <xf numFmtId="1" fontId="6" fillId="3" borderId="719" xfId="0" applyNumberFormat="1" applyFont="1" applyFill="1" applyBorder="1" applyProtection="1">
      <protection hidden="1"/>
    </xf>
    <xf numFmtId="1" fontId="6" fillId="3" borderId="742" xfId="0" applyNumberFormat="1" applyFont="1" applyFill="1" applyBorder="1" applyProtection="1">
      <protection hidden="1"/>
    </xf>
    <xf numFmtId="1" fontId="11" fillId="0" borderId="750" xfId="0" applyNumberFormat="1" applyFont="1" applyBorder="1" applyAlignment="1">
      <alignment horizontal="left" vertical="center"/>
    </xf>
    <xf numFmtId="1" fontId="11" fillId="0" borderId="750" xfId="0" applyNumberFormat="1" applyFont="1" applyBorder="1" applyAlignment="1">
      <alignment horizontal="center" vertical="center" wrapText="1"/>
    </xf>
    <xf numFmtId="1" fontId="11" fillId="6" borderId="750" xfId="0" applyNumberFormat="1" applyFont="1" applyFill="1" applyBorder="1" applyProtection="1">
      <protection locked="0"/>
    </xf>
    <xf numFmtId="1" fontId="11" fillId="0" borderId="715" xfId="0" applyNumberFormat="1" applyFont="1" applyBorder="1" applyAlignment="1">
      <alignment horizontal="left" vertical="center" wrapText="1"/>
    </xf>
    <xf numFmtId="1" fontId="11" fillId="0" borderId="715" xfId="0" applyNumberFormat="1" applyFont="1" applyBorder="1" applyAlignment="1">
      <alignment horizontal="center"/>
    </xf>
    <xf numFmtId="1" fontId="11" fillId="6" borderId="715" xfId="0" applyNumberFormat="1" applyFont="1" applyFill="1" applyBorder="1" applyProtection="1">
      <protection locked="0"/>
    </xf>
    <xf numFmtId="1" fontId="6" fillId="4" borderId="742" xfId="0" applyNumberFormat="1" applyFont="1" applyFill="1" applyBorder="1"/>
    <xf numFmtId="1" fontId="6" fillId="4" borderId="742" xfId="0" applyNumberFormat="1" applyFont="1" applyFill="1" applyBorder="1" applyProtection="1">
      <protection hidden="1"/>
    </xf>
    <xf numFmtId="1" fontId="5" fillId="4" borderId="742" xfId="0" applyNumberFormat="1" applyFont="1" applyFill="1" applyBorder="1" applyProtection="1">
      <protection hidden="1"/>
    </xf>
    <xf numFmtId="1" fontId="11" fillId="0" borderId="726" xfId="4" applyNumberFormat="1" applyFont="1" applyBorder="1" applyAlignment="1">
      <alignment horizontal="center" vertical="center" wrapText="1"/>
    </xf>
    <xf numFmtId="1" fontId="11" fillId="0" borderId="727" xfId="4" applyNumberFormat="1" applyFont="1" applyBorder="1" applyAlignment="1">
      <alignment horizontal="center" vertical="center" wrapText="1"/>
    </xf>
    <xf numFmtId="1" fontId="11" fillId="0" borderId="752" xfId="3" applyNumberFormat="1" applyFont="1" applyBorder="1" applyAlignment="1">
      <alignment vertical="center" wrapText="1"/>
    </xf>
    <xf numFmtId="1" fontId="11" fillId="0" borderId="707" xfId="3" applyNumberFormat="1" applyFont="1" applyBorder="1" applyAlignment="1">
      <alignment horizontal="center" vertical="center" wrapText="1"/>
    </xf>
    <xf numFmtId="1" fontId="11" fillId="0" borderId="726" xfId="5" applyNumberFormat="1" applyFont="1" applyBorder="1" applyAlignment="1">
      <alignment horizontal="right"/>
    </xf>
    <xf numFmtId="1" fontId="11" fillId="0" borderId="727" xfId="5" applyNumberFormat="1" applyFont="1" applyBorder="1" applyAlignment="1">
      <alignment horizontal="right"/>
    </xf>
    <xf numFmtId="1" fontId="17" fillId="3" borderId="707" xfId="0" applyNumberFormat="1" applyFont="1" applyFill="1" applyBorder="1" applyAlignment="1">
      <alignment vertical="center" wrapText="1"/>
    </xf>
    <xf numFmtId="1" fontId="17" fillId="3" borderId="692" xfId="0" applyNumberFormat="1" applyFont="1" applyFill="1" applyBorder="1" applyAlignment="1">
      <alignment vertical="center" wrapText="1"/>
    </xf>
    <xf numFmtId="1" fontId="3" fillId="0" borderId="753" xfId="0" applyNumberFormat="1" applyFont="1" applyBorder="1"/>
    <xf numFmtId="1" fontId="5" fillId="3" borderId="742" xfId="0" applyNumberFormat="1" applyFont="1" applyFill="1" applyBorder="1" applyProtection="1">
      <protection hidden="1"/>
    </xf>
    <xf numFmtId="1" fontId="19" fillId="0" borderId="731" xfId="0" applyNumberFormat="1" applyFont="1" applyBorder="1" applyAlignment="1">
      <alignment horizontal="center" vertical="center"/>
    </xf>
    <xf numFmtId="1" fontId="19" fillId="0" borderId="709" xfId="0" applyNumberFormat="1" applyFont="1" applyBorder="1" applyAlignment="1">
      <alignment horizontal="center" vertical="center"/>
    </xf>
    <xf numFmtId="1" fontId="19" fillId="0" borderId="715" xfId="0" applyNumberFormat="1" applyFont="1" applyBorder="1"/>
    <xf numFmtId="1" fontId="6" fillId="6" borderId="754" xfId="5" applyNumberFormat="1" applyFont="1" applyFill="1" applyBorder="1" applyProtection="1">
      <protection locked="0"/>
    </xf>
    <xf numFmtId="1" fontId="6" fillId="6" borderId="715" xfId="5" applyNumberFormat="1" applyFont="1" applyFill="1" applyBorder="1" applyProtection="1">
      <protection locked="0"/>
    </xf>
    <xf numFmtId="1" fontId="6" fillId="0" borderId="755" xfId="0" applyNumberFormat="1" applyFont="1" applyBorder="1"/>
    <xf numFmtId="1" fontId="3" fillId="3" borderId="756" xfId="0" applyNumberFormat="1" applyFont="1" applyFill="1" applyBorder="1"/>
    <xf numFmtId="1" fontId="6" fillId="0" borderId="743" xfId="0" applyNumberFormat="1" applyFont="1" applyBorder="1" applyAlignment="1">
      <alignment horizontal="center" vertical="center" wrapText="1"/>
    </xf>
    <xf numFmtId="1" fontId="6" fillId="0" borderId="709" xfId="0" applyNumberFormat="1" applyFont="1" applyBorder="1" applyAlignment="1">
      <alignment horizontal="center" vertical="center" wrapText="1"/>
    </xf>
    <xf numFmtId="1" fontId="6" fillId="0" borderId="741" xfId="0" applyNumberFormat="1" applyFont="1" applyBorder="1" applyAlignment="1">
      <alignment horizontal="center" vertical="center" wrapText="1"/>
    </xf>
    <xf numFmtId="1" fontId="19" fillId="0" borderId="726" xfId="0" applyNumberFormat="1" applyFont="1" applyBorder="1" applyAlignment="1">
      <alignment horizontal="center" vertical="center"/>
    </xf>
    <xf numFmtId="1" fontId="19" fillId="0" borderId="743" xfId="0" applyNumberFormat="1" applyFont="1" applyBorder="1" applyAlignment="1">
      <alignment horizontal="center" vertical="center"/>
    </xf>
    <xf numFmtId="1" fontId="19" fillId="0" borderId="694" xfId="0" applyNumberFormat="1" applyFont="1" applyBorder="1"/>
    <xf numFmtId="1" fontId="19" fillId="2" borderId="760" xfId="1" applyNumberFormat="1" applyFont="1" applyBorder="1" applyProtection="1">
      <protection locked="0"/>
    </xf>
    <xf numFmtId="1" fontId="19" fillId="2" borderId="761" xfId="1" applyNumberFormat="1" applyFont="1" applyBorder="1" applyProtection="1">
      <protection locked="0"/>
    </xf>
    <xf numFmtId="1" fontId="19" fillId="2" borderId="762" xfId="1" applyNumberFormat="1" applyFont="1" applyBorder="1" applyProtection="1">
      <protection locked="0"/>
    </xf>
    <xf numFmtId="1" fontId="19" fillId="2" borderId="763" xfId="1" applyNumberFormat="1" applyFont="1" applyBorder="1" applyProtection="1">
      <protection locked="0"/>
    </xf>
    <xf numFmtId="1" fontId="19" fillId="2" borderId="764" xfId="1" applyNumberFormat="1" applyFont="1" applyBorder="1" applyProtection="1">
      <protection locked="0"/>
    </xf>
    <xf numFmtId="1" fontId="19" fillId="2" borderId="765" xfId="1" applyNumberFormat="1" applyFont="1" applyBorder="1" applyProtection="1">
      <protection locked="0"/>
    </xf>
    <xf numFmtId="1" fontId="11" fillId="0" borderId="381" xfId="0" applyNumberFormat="1" applyFont="1" applyBorder="1" applyAlignment="1">
      <alignment horizontal="center" vertical="center"/>
    </xf>
    <xf numFmtId="1" fontId="6" fillId="3" borderId="726" xfId="0" applyNumberFormat="1" applyFont="1" applyFill="1" applyBorder="1" applyAlignment="1">
      <alignment horizontal="center" vertical="center"/>
    </xf>
    <xf numFmtId="1" fontId="6" fillId="3" borderId="722" xfId="0" applyNumberFormat="1" applyFont="1" applyFill="1" applyBorder="1" applyAlignment="1">
      <alignment horizontal="center" vertical="center"/>
    </xf>
    <xf numFmtId="1" fontId="6" fillId="0" borderId="731" xfId="0" applyNumberFormat="1" applyFont="1" applyBorder="1" applyAlignment="1">
      <alignment horizontal="center" vertical="center"/>
    </xf>
    <xf numFmtId="1" fontId="6" fillId="0" borderId="726" xfId="0" applyNumberFormat="1" applyFont="1" applyBorder="1" applyAlignment="1">
      <alignment horizontal="right"/>
    </xf>
    <xf numFmtId="1" fontId="6" fillId="0" borderId="743" xfId="0" applyNumberFormat="1" applyFont="1" applyBorder="1" applyAlignment="1">
      <alignment horizontal="right"/>
    </xf>
    <xf numFmtId="1" fontId="6" fillId="3" borderId="749" xfId="0" applyNumberFormat="1" applyFont="1" applyFill="1" applyBorder="1" applyAlignment="1">
      <alignment horizontal="center" vertical="center"/>
    </xf>
    <xf numFmtId="1" fontId="6" fillId="3" borderId="754" xfId="0" applyNumberFormat="1" applyFont="1" applyFill="1" applyBorder="1" applyAlignment="1">
      <alignment horizontal="right"/>
    </xf>
    <xf numFmtId="1" fontId="6" fillId="6" borderId="754" xfId="0" applyNumberFormat="1" applyFont="1" applyFill="1" applyBorder="1" applyProtection="1">
      <protection locked="0"/>
    </xf>
    <xf numFmtId="1" fontId="6" fillId="6" borderId="754" xfId="0" applyNumberFormat="1" applyFont="1" applyFill="1" applyBorder="1" applyAlignment="1" applyProtection="1">
      <alignment wrapText="1"/>
      <protection locked="0"/>
    </xf>
    <xf numFmtId="1" fontId="9" fillId="3" borderId="748" xfId="0" applyNumberFormat="1" applyFont="1" applyFill="1" applyBorder="1"/>
    <xf numFmtId="1" fontId="9" fillId="3" borderId="753" xfId="0" applyNumberFormat="1" applyFont="1" applyFill="1" applyBorder="1"/>
    <xf numFmtId="1" fontId="6" fillId="3" borderId="748" xfId="0" applyNumberFormat="1" applyFont="1" applyFill="1" applyBorder="1"/>
    <xf numFmtId="1" fontId="5" fillId="3" borderId="766" xfId="0" applyNumberFormat="1" applyFont="1" applyFill="1" applyBorder="1"/>
    <xf numFmtId="1" fontId="6" fillId="4" borderId="766" xfId="0" applyNumberFormat="1" applyFont="1" applyFill="1" applyBorder="1"/>
    <xf numFmtId="1" fontId="6" fillId="0" borderId="768" xfId="0" applyNumberFormat="1" applyFont="1" applyBorder="1" applyAlignment="1">
      <alignment horizontal="center" vertical="center" wrapText="1"/>
    </xf>
    <xf numFmtId="1" fontId="6" fillId="0" borderId="769" xfId="0" applyNumberFormat="1" applyFont="1" applyBorder="1" applyAlignment="1">
      <alignment horizontal="center" vertical="center" wrapText="1"/>
    </xf>
    <xf numFmtId="1" fontId="6" fillId="0" borderId="766" xfId="0" applyNumberFormat="1" applyFont="1" applyBorder="1" applyAlignment="1">
      <alignment horizontal="center" vertical="center" wrapText="1"/>
    </xf>
    <xf numFmtId="1" fontId="6" fillId="0" borderId="772" xfId="0" applyNumberFormat="1" applyFont="1" applyBorder="1" applyAlignment="1">
      <alignment horizontal="center" vertical="center" wrapText="1"/>
    </xf>
    <xf numFmtId="1" fontId="6" fillId="0" borderId="743" xfId="0" applyNumberFormat="1" applyFont="1" applyBorder="1" applyAlignment="1">
      <alignment horizontal="center" vertical="center"/>
    </xf>
    <xf numFmtId="1" fontId="6" fillId="0" borderId="749" xfId="0" applyNumberFormat="1" applyFont="1" applyBorder="1" applyAlignment="1">
      <alignment horizontal="center" vertical="center" wrapText="1"/>
    </xf>
    <xf numFmtId="1" fontId="6" fillId="3" borderId="773" xfId="0" applyNumberFormat="1" applyFont="1" applyFill="1" applyBorder="1"/>
    <xf numFmtId="1" fontId="6" fillId="3" borderId="773" xfId="0" applyNumberFormat="1" applyFont="1" applyFill="1" applyBorder="1" applyAlignment="1">
      <alignment wrapText="1"/>
    </xf>
    <xf numFmtId="1" fontId="6" fillId="4" borderId="773" xfId="0" applyNumberFormat="1" applyFont="1" applyFill="1" applyBorder="1" applyProtection="1">
      <protection hidden="1"/>
    </xf>
    <xf numFmtId="1" fontId="10" fillId="3" borderId="773" xfId="0" applyNumberFormat="1" applyFont="1" applyFill="1" applyBorder="1" applyAlignment="1">
      <alignment horizontal="right"/>
    </xf>
    <xf numFmtId="1" fontId="5" fillId="0" borderId="773" xfId="0" applyNumberFormat="1" applyFont="1" applyBorder="1"/>
    <xf numFmtId="1" fontId="6" fillId="0" borderId="773" xfId="0" applyNumberFormat="1" applyFont="1" applyBorder="1"/>
    <xf numFmtId="1" fontId="10" fillId="3" borderId="773" xfId="0" applyNumberFormat="1" applyFont="1" applyFill="1" applyBorder="1"/>
    <xf numFmtId="1" fontId="9" fillId="0" borderId="774" xfId="0" applyNumberFormat="1" applyFont="1" applyBorder="1"/>
    <xf numFmtId="1" fontId="9" fillId="0" borderId="775" xfId="0" applyNumberFormat="1" applyFont="1" applyBorder="1"/>
    <xf numFmtId="1" fontId="6" fillId="0" borderId="773" xfId="0" applyNumberFormat="1" applyFont="1" applyBorder="1" applyProtection="1">
      <protection hidden="1"/>
    </xf>
    <xf numFmtId="1" fontId="6" fillId="0" borderId="731" xfId="0" applyNumberFormat="1" applyFont="1" applyBorder="1" applyAlignment="1">
      <alignment horizontal="center" vertical="center" wrapText="1"/>
    </xf>
    <xf numFmtId="1" fontId="6" fillId="0" borderId="450" xfId="0" applyNumberFormat="1" applyFont="1" applyBorder="1" applyAlignment="1">
      <alignment horizontal="right"/>
    </xf>
    <xf numFmtId="1" fontId="6" fillId="0" borderId="754" xfId="0" applyNumberFormat="1" applyFont="1" applyBorder="1" applyAlignment="1">
      <alignment horizontal="right"/>
    </xf>
    <xf numFmtId="1" fontId="6" fillId="10" borderId="783" xfId="2" applyNumberFormat="1" applyFont="1" applyBorder="1" applyAlignment="1" applyProtection="1">
      <alignment horizontal="right"/>
      <protection locked="0"/>
    </xf>
    <xf numFmtId="1" fontId="6" fillId="10" borderId="784" xfId="2" applyNumberFormat="1" applyFont="1" applyBorder="1" applyAlignment="1" applyProtection="1">
      <alignment horizontal="right"/>
      <protection locked="0"/>
    </xf>
    <xf numFmtId="1" fontId="6" fillId="10" borderId="785" xfId="2" applyNumberFormat="1" applyFont="1" applyBorder="1" applyAlignment="1" applyProtection="1">
      <alignment horizontal="right"/>
      <protection locked="0"/>
    </xf>
    <xf numFmtId="1" fontId="6" fillId="10" borderId="786" xfId="2" applyNumberFormat="1" applyFont="1" applyBorder="1" applyAlignment="1" applyProtection="1">
      <alignment horizontal="right"/>
      <protection locked="0"/>
    </xf>
    <xf numFmtId="1" fontId="9" fillId="0" borderId="787" xfId="0" applyNumberFormat="1" applyFont="1" applyBorder="1"/>
    <xf numFmtId="1" fontId="9" fillId="0" borderId="788" xfId="0" applyNumberFormat="1" applyFont="1" applyBorder="1" applyAlignment="1">
      <alignment wrapText="1"/>
    </xf>
    <xf numFmtId="1" fontId="9" fillId="0" borderId="789" xfId="0" applyNumberFormat="1" applyFont="1" applyBorder="1" applyAlignment="1">
      <alignment wrapText="1"/>
    </xf>
    <xf numFmtId="1" fontId="6" fillId="4" borderId="790" xfId="0" applyNumberFormat="1" applyFont="1" applyFill="1" applyBorder="1"/>
    <xf numFmtId="1" fontId="6" fillId="4" borderId="773" xfId="0" applyNumberFormat="1" applyFont="1" applyFill="1" applyBorder="1"/>
    <xf numFmtId="1" fontId="6" fillId="0" borderId="791" xfId="0" applyNumberFormat="1" applyFont="1" applyBorder="1"/>
    <xf numFmtId="1" fontId="6" fillId="0" borderId="790" xfId="0" applyNumberFormat="1" applyFont="1" applyBorder="1" applyProtection="1">
      <protection hidden="1"/>
    </xf>
    <xf numFmtId="1" fontId="6" fillId="0" borderId="780" xfId="0" applyNumberFormat="1" applyFont="1" applyBorder="1" applyAlignment="1">
      <alignment horizontal="center" vertical="center" wrapText="1"/>
    </xf>
    <xf numFmtId="1" fontId="6" fillId="0" borderId="782" xfId="0" applyNumberFormat="1" applyFont="1" applyBorder="1" applyAlignment="1">
      <alignment horizontal="center" vertical="center" wrapText="1"/>
    </xf>
    <xf numFmtId="1" fontId="6" fillId="3" borderId="791" xfId="0" applyNumberFormat="1" applyFont="1" applyFill="1" applyBorder="1"/>
    <xf numFmtId="1" fontId="9" fillId="3" borderId="778" xfId="0" applyNumberFormat="1" applyFont="1" applyFill="1" applyBorder="1"/>
    <xf numFmtId="1" fontId="10" fillId="4" borderId="773" xfId="0" applyNumberFormat="1" applyFont="1" applyFill="1" applyBorder="1"/>
    <xf numFmtId="1" fontId="10" fillId="3" borderId="773" xfId="0" applyNumberFormat="1" applyFont="1" applyFill="1" applyBorder="1" applyAlignment="1">
      <alignment wrapText="1"/>
    </xf>
    <xf numFmtId="1" fontId="6" fillId="0" borderId="792" xfId="0" applyNumberFormat="1" applyFont="1" applyBorder="1"/>
    <xf numFmtId="1" fontId="6" fillId="3" borderId="790" xfId="0" applyNumberFormat="1" applyFont="1" applyFill="1" applyBorder="1"/>
    <xf numFmtId="1" fontId="6" fillId="0" borderId="790" xfId="0" applyNumberFormat="1" applyFont="1" applyBorder="1"/>
    <xf numFmtId="1" fontId="6" fillId="0" borderId="795" xfId="0" applyNumberFormat="1" applyFont="1" applyBorder="1"/>
    <xf numFmtId="1" fontId="6" fillId="0" borderId="796" xfId="0" applyNumberFormat="1" applyFont="1" applyBorder="1"/>
    <xf numFmtId="1" fontId="11" fillId="0" borderId="773" xfId="0" applyNumberFormat="1" applyFont="1" applyBorder="1" applyProtection="1">
      <protection hidden="1"/>
    </xf>
    <xf numFmtId="1" fontId="11" fillId="0" borderId="722" xfId="0" applyNumberFormat="1" applyFont="1" applyBorder="1" applyAlignment="1">
      <alignment horizontal="center" vertical="center" wrapText="1"/>
    </xf>
    <xf numFmtId="1" fontId="11" fillId="0" borderId="799" xfId="0" applyNumberFormat="1" applyFont="1" applyBorder="1" applyAlignment="1">
      <alignment horizontal="center" vertical="center" wrapText="1"/>
    </xf>
    <xf numFmtId="1" fontId="11" fillId="0" borderId="797" xfId="0" applyNumberFormat="1" applyFont="1" applyBorder="1" applyAlignment="1">
      <alignment horizontal="center" vertical="center" wrapText="1"/>
    </xf>
    <xf numFmtId="1" fontId="6" fillId="0" borderId="742" xfId="0" applyNumberFormat="1" applyFont="1" applyBorder="1" applyProtection="1">
      <protection locked="0"/>
    </xf>
    <xf numFmtId="1" fontId="11" fillId="6" borderId="799" xfId="0" applyNumberFormat="1" applyFont="1" applyFill="1" applyBorder="1" applyAlignment="1" applyProtection="1">
      <alignment horizontal="right"/>
      <protection locked="0"/>
    </xf>
    <xf numFmtId="1" fontId="6" fillId="0" borderId="800" xfId="0" applyNumberFormat="1" applyFont="1" applyBorder="1" applyProtection="1">
      <protection hidden="1"/>
    </xf>
    <xf numFmtId="1" fontId="6" fillId="0" borderId="801" xfId="0" applyNumberFormat="1" applyFont="1" applyBorder="1" applyProtection="1">
      <protection hidden="1"/>
    </xf>
    <xf numFmtId="1" fontId="11" fillId="0" borderId="803" xfId="0" applyNumberFormat="1" applyFont="1" applyBorder="1" applyAlignment="1">
      <alignment horizontal="left" vertical="center"/>
    </xf>
    <xf numFmtId="1" fontId="11" fillId="0" borderId="803" xfId="0" applyNumberFormat="1" applyFont="1" applyBorder="1" applyAlignment="1">
      <alignment horizontal="center" vertical="center" wrapText="1"/>
    </xf>
    <xf numFmtId="1" fontId="11" fillId="6" borderId="803" xfId="0" applyNumberFormat="1" applyFont="1" applyFill="1" applyBorder="1" applyProtection="1">
      <protection locked="0"/>
    </xf>
    <xf numFmtId="1" fontId="11" fillId="0" borderId="804" xfId="0" applyNumberFormat="1" applyFont="1" applyBorder="1" applyAlignment="1">
      <alignment horizontal="left" vertical="center" wrapText="1"/>
    </xf>
    <xf numFmtId="1" fontId="11" fillId="0" borderId="804" xfId="0" applyNumberFormat="1" applyFont="1" applyBorder="1" applyAlignment="1">
      <alignment horizontal="center"/>
    </xf>
    <xf numFmtId="1" fontId="11" fillId="6" borderId="804" xfId="0" applyNumberFormat="1" applyFont="1" applyFill="1" applyBorder="1" applyProtection="1">
      <protection locked="0"/>
    </xf>
    <xf numFmtId="1" fontId="6" fillId="3" borderId="806" xfId="0" applyNumberFormat="1" applyFont="1" applyFill="1" applyBorder="1" applyProtection="1">
      <protection hidden="1"/>
    </xf>
    <xf numFmtId="1" fontId="6" fillId="0" borderId="806" xfId="0" applyNumberFormat="1" applyFont="1" applyBorder="1" applyProtection="1">
      <protection hidden="1"/>
    </xf>
    <xf numFmtId="1" fontId="11" fillId="0" borderId="807" xfId="3" applyNumberFormat="1" applyFont="1" applyBorder="1" applyAlignment="1">
      <alignment vertical="center" wrapText="1"/>
    </xf>
    <xf numFmtId="1" fontId="11" fillId="0" borderId="780" xfId="3" applyNumberFormat="1" applyFont="1" applyBorder="1" applyAlignment="1">
      <alignment horizontal="center" vertical="center" wrapText="1"/>
    </xf>
    <xf numFmtId="1" fontId="17" fillId="3" borderId="780" xfId="0" applyNumberFormat="1" applyFont="1" applyFill="1" applyBorder="1" applyAlignment="1">
      <alignment vertical="center" wrapText="1"/>
    </xf>
    <xf numFmtId="1" fontId="17" fillId="3" borderId="723" xfId="0" applyNumberFormat="1" applyFont="1" applyFill="1" applyBorder="1" applyAlignment="1">
      <alignment vertical="center" wrapText="1"/>
    </xf>
    <xf numFmtId="1" fontId="3" fillId="0" borderId="809" xfId="0" applyNumberFormat="1" applyFont="1" applyBorder="1"/>
    <xf numFmtId="1" fontId="3" fillId="0" borderId="810" xfId="0" applyNumberFormat="1" applyFont="1" applyBorder="1"/>
    <xf numFmtId="1" fontId="3" fillId="0" borderId="811" xfId="0" applyNumberFormat="1" applyFont="1" applyBorder="1"/>
    <xf numFmtId="1" fontId="19" fillId="0" borderId="722" xfId="0" applyNumberFormat="1" applyFont="1" applyBorder="1" applyAlignment="1">
      <alignment horizontal="center" vertical="center"/>
    </xf>
    <xf numFmtId="1" fontId="3" fillId="3" borderId="805" xfId="0" applyNumberFormat="1" applyFont="1" applyFill="1" applyBorder="1"/>
    <xf numFmtId="1" fontId="6" fillId="0" borderId="808" xfId="0" applyNumberFormat="1" applyFont="1" applyBorder="1" applyAlignment="1">
      <alignment horizontal="center" vertical="center" wrapText="1"/>
    </xf>
    <xf numFmtId="1" fontId="6" fillId="0" borderId="797" xfId="0" applyNumberFormat="1" applyFont="1" applyBorder="1" applyAlignment="1">
      <alignment horizontal="center" vertical="center" wrapText="1"/>
    </xf>
    <xf numFmtId="1" fontId="19" fillId="0" borderId="808" xfId="0" applyNumberFormat="1" applyFont="1" applyBorder="1"/>
    <xf numFmtId="1" fontId="9" fillId="0" borderId="805" xfId="0" applyNumberFormat="1" applyFont="1" applyBorder="1"/>
    <xf numFmtId="1" fontId="19" fillId="0" borderId="720" xfId="0" applyNumberFormat="1" applyFont="1" applyBorder="1"/>
    <xf numFmtId="1" fontId="19" fillId="2" borderId="812" xfId="1" applyNumberFormat="1" applyFont="1" applyBorder="1" applyProtection="1">
      <protection locked="0"/>
    </xf>
    <xf numFmtId="1" fontId="19" fillId="2" borderId="813" xfId="1" applyNumberFormat="1" applyFont="1" applyBorder="1" applyProtection="1">
      <protection locked="0"/>
    </xf>
    <xf numFmtId="1" fontId="6" fillId="0" borderId="822" xfId="0" applyNumberFormat="1" applyFont="1" applyBorder="1" applyAlignment="1">
      <alignment horizontal="right" wrapText="1"/>
    </xf>
    <xf numFmtId="1" fontId="6" fillId="3" borderId="808" xfId="0" applyNumberFormat="1" applyFont="1" applyFill="1" applyBorder="1" applyAlignment="1">
      <alignment horizontal="right"/>
    </xf>
    <xf numFmtId="1" fontId="6" fillId="6" borderId="807" xfId="0" applyNumberFormat="1" applyFont="1" applyFill="1" applyBorder="1" applyProtection="1">
      <protection locked="0"/>
    </xf>
    <xf numFmtId="1" fontId="6" fillId="6" borderId="822" xfId="0" applyNumberFormat="1" applyFont="1" applyFill="1" applyBorder="1" applyProtection="1">
      <protection locked="0"/>
    </xf>
    <xf numFmtId="1" fontId="5" fillId="3" borderId="816" xfId="0" applyNumberFormat="1" applyFont="1" applyFill="1" applyBorder="1"/>
    <xf numFmtId="1" fontId="6" fillId="4" borderId="816" xfId="0" applyNumberFormat="1" applyFont="1" applyFill="1" applyBorder="1"/>
    <xf numFmtId="1" fontId="6" fillId="0" borderId="815" xfId="0" applyNumberFormat="1" applyFont="1" applyBorder="1" applyAlignment="1">
      <alignment horizontal="center" vertical="center" wrapText="1"/>
    </xf>
    <xf numFmtId="1" fontId="6" fillId="0" borderId="817" xfId="0" applyNumberFormat="1" applyFont="1" applyBorder="1" applyAlignment="1">
      <alignment horizontal="center" vertical="center" wrapText="1"/>
    </xf>
    <xf numFmtId="1" fontId="6" fillId="0" borderId="816" xfId="0" applyNumberFormat="1" applyFont="1" applyBorder="1" applyAlignment="1">
      <alignment horizontal="center" vertical="center" wrapText="1"/>
    </xf>
    <xf numFmtId="1" fontId="6" fillId="0" borderId="823" xfId="0" applyNumberFormat="1" applyFont="1" applyBorder="1" applyAlignment="1">
      <alignment horizontal="center" vertical="center" wrapText="1"/>
    </xf>
    <xf numFmtId="1" fontId="6" fillId="4" borderId="824" xfId="0" applyNumberFormat="1" applyFont="1" applyFill="1" applyBorder="1" applyProtection="1">
      <protection hidden="1"/>
    </xf>
    <xf numFmtId="1" fontId="6" fillId="4" borderId="825" xfId="0" applyNumberFormat="1" applyFont="1" applyFill="1" applyBorder="1" applyProtection="1">
      <protection hidden="1"/>
    </xf>
    <xf numFmtId="1" fontId="6" fillId="4" borderId="826" xfId="0" applyNumberFormat="1" applyFont="1" applyFill="1" applyBorder="1" applyProtection="1">
      <protection hidden="1"/>
    </xf>
    <xf numFmtId="1" fontId="6" fillId="3" borderId="828" xfId="0" applyNumberFormat="1" applyFont="1" applyFill="1" applyBorder="1"/>
    <xf numFmtId="1" fontId="6" fillId="3" borderId="828" xfId="0" applyNumberFormat="1" applyFont="1" applyFill="1" applyBorder="1" applyAlignment="1">
      <alignment wrapText="1"/>
    </xf>
    <xf numFmtId="1" fontId="6" fillId="4" borderId="828" xfId="0" applyNumberFormat="1" applyFont="1" applyFill="1" applyBorder="1" applyProtection="1">
      <protection hidden="1"/>
    </xf>
    <xf numFmtId="1" fontId="10" fillId="3" borderId="828" xfId="0" applyNumberFormat="1" applyFont="1" applyFill="1" applyBorder="1" applyAlignment="1">
      <alignment horizontal="right"/>
    </xf>
    <xf numFmtId="1" fontId="5" fillId="0" borderId="828" xfId="0" applyNumberFormat="1" applyFont="1" applyBorder="1"/>
    <xf numFmtId="1" fontId="6" fillId="0" borderId="828" xfId="0" applyNumberFormat="1" applyFont="1" applyBorder="1"/>
    <xf numFmtId="1" fontId="10" fillId="3" borderId="828" xfId="0" applyNumberFormat="1" applyFont="1" applyFill="1" applyBorder="1"/>
    <xf numFmtId="1" fontId="9" fillId="0" borderId="829" xfId="0" applyNumberFormat="1" applyFont="1" applyBorder="1"/>
    <xf numFmtId="1" fontId="9" fillId="0" borderId="830" xfId="0" applyNumberFormat="1" applyFont="1" applyBorder="1"/>
    <xf numFmtId="1" fontId="9" fillId="0" borderId="831" xfId="0" applyNumberFormat="1" applyFont="1" applyBorder="1"/>
    <xf numFmtId="1" fontId="6" fillId="0" borderId="828" xfId="0" applyNumberFormat="1" applyFont="1" applyBorder="1" applyProtection="1">
      <protection hidden="1"/>
    </xf>
    <xf numFmtId="1" fontId="6" fillId="0" borderId="829" xfId="0" applyNumberFormat="1" applyFont="1" applyBorder="1" applyAlignment="1">
      <alignment horizontal="center" vertical="center" wrapText="1"/>
    </xf>
    <xf numFmtId="1" fontId="6" fillId="10" borderId="841" xfId="2" applyNumberFormat="1" applyFont="1" applyBorder="1" applyAlignment="1" applyProtection="1">
      <alignment horizontal="right"/>
      <protection locked="0"/>
    </xf>
    <xf numFmtId="1" fontId="6" fillId="10" borderId="842" xfId="2" applyNumberFormat="1" applyFont="1" applyBorder="1" applyAlignment="1" applyProtection="1">
      <alignment horizontal="right"/>
      <protection locked="0"/>
    </xf>
    <xf numFmtId="1" fontId="6" fillId="10" borderId="843" xfId="2" applyNumberFormat="1" applyFont="1" applyBorder="1" applyAlignment="1" applyProtection="1">
      <alignment horizontal="right"/>
      <protection locked="0"/>
    </xf>
    <xf numFmtId="1" fontId="6" fillId="10" borderId="844" xfId="2" applyNumberFormat="1" applyFont="1" applyBorder="1" applyAlignment="1" applyProtection="1">
      <alignment horizontal="right"/>
      <protection locked="0"/>
    </xf>
    <xf numFmtId="1" fontId="9" fillId="0" borderId="845" xfId="0" applyNumberFormat="1" applyFont="1" applyBorder="1"/>
    <xf numFmtId="1" fontId="9" fillId="0" borderId="846" xfId="0" applyNumberFormat="1" applyFont="1" applyBorder="1" applyAlignment="1">
      <alignment wrapText="1"/>
    </xf>
    <xf numFmtId="1" fontId="9" fillId="0" borderId="847" xfId="0" applyNumberFormat="1" applyFont="1" applyBorder="1" applyAlignment="1">
      <alignment wrapText="1"/>
    </xf>
    <xf numFmtId="1" fontId="6" fillId="4" borderId="825" xfId="0" applyNumberFormat="1" applyFont="1" applyFill="1" applyBorder="1"/>
    <xf numFmtId="1" fontId="6" fillId="4" borderId="824" xfId="0" applyNumberFormat="1" applyFont="1" applyFill="1" applyBorder="1"/>
    <xf numFmtId="1" fontId="6" fillId="0" borderId="824" xfId="0" applyNumberFormat="1" applyFont="1" applyBorder="1"/>
    <xf numFmtId="1" fontId="6" fillId="4" borderId="848" xfId="0" applyNumberFormat="1" applyFont="1" applyFill="1" applyBorder="1"/>
    <xf numFmtId="1" fontId="6" fillId="4" borderId="828" xfId="0" applyNumberFormat="1" applyFont="1" applyFill="1" applyBorder="1"/>
    <xf numFmtId="1" fontId="6" fillId="0" borderId="849" xfId="0" applyNumberFormat="1" applyFont="1" applyBorder="1"/>
    <xf numFmtId="1" fontId="6" fillId="0" borderId="848" xfId="0" applyNumberFormat="1" applyFont="1" applyBorder="1" applyProtection="1">
      <protection hidden="1"/>
    </xf>
    <xf numFmtId="1" fontId="6" fillId="0" borderId="836" xfId="0" applyNumberFormat="1" applyFont="1" applyBorder="1" applyAlignment="1">
      <alignment horizontal="center" vertical="center" wrapText="1"/>
    </xf>
    <xf numFmtId="1" fontId="6" fillId="0" borderId="838" xfId="0" applyNumberFormat="1" applyFont="1" applyBorder="1" applyAlignment="1">
      <alignment horizontal="center" vertical="center" wrapText="1"/>
    </xf>
    <xf numFmtId="1" fontId="6" fillId="3" borderId="849" xfId="0" applyNumberFormat="1" applyFont="1" applyFill="1" applyBorder="1"/>
    <xf numFmtId="1" fontId="6" fillId="0" borderId="827" xfId="0" applyNumberFormat="1" applyFont="1" applyBorder="1" applyAlignment="1">
      <alignment horizontal="left" vertical="center" wrapText="1"/>
    </xf>
    <xf numFmtId="1" fontId="6" fillId="6" borderId="850" xfId="0" applyNumberFormat="1" applyFont="1" applyFill="1" applyBorder="1" applyProtection="1">
      <protection locked="0"/>
    </xf>
    <xf numFmtId="1" fontId="6" fillId="6" borderId="851" xfId="0" applyNumberFormat="1" applyFont="1" applyFill="1" applyBorder="1" applyProtection="1">
      <protection locked="0"/>
    </xf>
    <xf numFmtId="1" fontId="6" fillId="6" borderId="840" xfId="0" applyNumberFormat="1" applyFont="1" applyFill="1" applyBorder="1" applyProtection="1">
      <protection locked="0"/>
    </xf>
    <xf numFmtId="1" fontId="9" fillId="3" borderId="834" xfId="0" applyNumberFormat="1" applyFont="1" applyFill="1" applyBorder="1"/>
    <xf numFmtId="1" fontId="10" fillId="4" borderId="828" xfId="0" applyNumberFormat="1" applyFont="1" applyFill="1" applyBorder="1"/>
    <xf numFmtId="1" fontId="10" fillId="3" borderId="828" xfId="0" applyNumberFormat="1" applyFont="1" applyFill="1" applyBorder="1" applyAlignment="1">
      <alignment wrapText="1"/>
    </xf>
    <xf numFmtId="1" fontId="9" fillId="0" borderId="824" xfId="0" applyNumberFormat="1" applyFont="1" applyBorder="1"/>
    <xf numFmtId="1" fontId="6" fillId="0" borderId="852" xfId="0" applyNumberFormat="1" applyFont="1" applyBorder="1"/>
    <xf numFmtId="1" fontId="6" fillId="3" borderId="848" xfId="0" applyNumberFormat="1" applyFont="1" applyFill="1" applyBorder="1"/>
    <xf numFmtId="1" fontId="6" fillId="0" borderId="848" xfId="0" applyNumberFormat="1" applyFont="1" applyBorder="1"/>
    <xf numFmtId="1" fontId="6" fillId="0" borderId="855" xfId="0" applyNumberFormat="1" applyFont="1" applyBorder="1"/>
    <xf numFmtId="1" fontId="6" fillId="0" borderId="856" xfId="0" applyNumberFormat="1" applyFont="1" applyBorder="1"/>
    <xf numFmtId="1" fontId="11" fillId="0" borderId="857" xfId="0" applyNumberFormat="1" applyFont="1" applyBorder="1" applyProtection="1">
      <protection hidden="1"/>
    </xf>
    <xf numFmtId="1" fontId="11" fillId="0" borderId="858" xfId="0" applyNumberFormat="1" applyFont="1" applyBorder="1" applyProtection="1">
      <protection hidden="1"/>
    </xf>
    <xf numFmtId="1" fontId="11" fillId="0" borderId="824" xfId="0" applyNumberFormat="1" applyFont="1" applyBorder="1" applyProtection="1">
      <protection hidden="1"/>
    </xf>
    <xf numFmtId="1" fontId="11" fillId="0" borderId="828" xfId="0" applyNumberFormat="1" applyFont="1" applyBorder="1" applyProtection="1">
      <protection hidden="1"/>
    </xf>
    <xf numFmtId="1" fontId="11" fillId="0" borderId="829" xfId="0" applyNumberFormat="1" applyFont="1" applyBorder="1" applyAlignment="1" applyProtection="1">
      <alignment horizontal="center" vertical="center"/>
      <protection hidden="1"/>
    </xf>
    <xf numFmtId="1" fontId="11" fillId="6" borderId="850" xfId="0" applyNumberFormat="1" applyFont="1" applyFill="1" applyBorder="1" applyAlignment="1" applyProtection="1">
      <alignment horizontal="right"/>
      <protection locked="0"/>
    </xf>
    <xf numFmtId="1" fontId="11" fillId="6" borderId="840" xfId="0" applyNumberFormat="1" applyFont="1" applyFill="1" applyBorder="1" applyAlignment="1" applyProtection="1">
      <alignment horizontal="right"/>
      <protection locked="0"/>
    </xf>
    <xf numFmtId="1" fontId="11" fillId="6" borderId="862" xfId="0" applyNumberFormat="1" applyFont="1" applyFill="1" applyBorder="1" applyAlignment="1" applyProtection="1">
      <alignment horizontal="right"/>
      <protection locked="0"/>
    </xf>
    <xf numFmtId="1" fontId="11" fillId="6" borderId="851" xfId="0" applyNumberFormat="1" applyFont="1" applyFill="1" applyBorder="1" applyAlignment="1" applyProtection="1">
      <alignment horizontal="right"/>
      <protection locked="0"/>
    </xf>
    <xf numFmtId="1" fontId="11" fillId="6" borderId="863" xfId="0" applyNumberFormat="1" applyFont="1" applyFill="1" applyBorder="1" applyAlignment="1" applyProtection="1">
      <alignment horizontal="right"/>
      <protection locked="0"/>
    </xf>
    <xf numFmtId="1" fontId="6" fillId="6" borderId="861" xfId="0" applyNumberFormat="1" applyFont="1" applyFill="1" applyBorder="1" applyAlignment="1" applyProtection="1">
      <alignment horizontal="right"/>
      <protection locked="0"/>
    </xf>
    <xf numFmtId="1" fontId="6" fillId="6" borderId="840" xfId="0" applyNumberFormat="1" applyFont="1" applyFill="1" applyBorder="1" applyAlignment="1" applyProtection="1">
      <alignment horizontal="right"/>
      <protection locked="0"/>
    </xf>
    <xf numFmtId="1" fontId="6" fillId="0" borderId="826" xfId="0" applyNumberFormat="1" applyFont="1" applyBorder="1" applyProtection="1">
      <protection hidden="1"/>
    </xf>
    <xf numFmtId="1" fontId="6" fillId="0" borderId="825" xfId="0" applyNumberFormat="1" applyFont="1" applyBorder="1" applyProtection="1">
      <protection hidden="1"/>
    </xf>
    <xf numFmtId="1" fontId="11" fillId="0" borderId="827" xfId="0" applyNumberFormat="1" applyFont="1" applyBorder="1" applyAlignment="1">
      <alignment horizontal="left" vertical="center" wrapText="1"/>
    </xf>
    <xf numFmtId="1" fontId="11" fillId="0" borderId="827" xfId="0" applyNumberFormat="1" applyFont="1" applyBorder="1" applyAlignment="1">
      <alignment horizontal="center"/>
    </xf>
    <xf numFmtId="1" fontId="11" fillId="6" borderId="827" xfId="0" applyNumberFormat="1" applyFont="1" applyFill="1" applyBorder="1" applyProtection="1">
      <protection locked="0"/>
    </xf>
    <xf numFmtId="1" fontId="6" fillId="3" borderId="824" xfId="0" applyNumberFormat="1" applyFont="1" applyFill="1" applyBorder="1" applyProtection="1">
      <protection hidden="1"/>
    </xf>
    <xf numFmtId="1" fontId="6" fillId="0" borderId="824" xfId="0" applyNumberFormat="1" applyFont="1" applyBorder="1" applyProtection="1">
      <protection hidden="1"/>
    </xf>
    <xf numFmtId="1" fontId="11" fillId="0" borderId="839" xfId="3" applyNumberFormat="1" applyFont="1" applyBorder="1" applyAlignment="1">
      <alignment vertical="center" wrapText="1"/>
    </xf>
    <xf numFmtId="1" fontId="17" fillId="3" borderId="867" xfId="0" applyNumberFormat="1" applyFont="1" applyFill="1" applyBorder="1" applyAlignment="1">
      <alignment vertical="center" wrapText="1"/>
    </xf>
    <xf numFmtId="1" fontId="3" fillId="0" borderId="857" xfId="0" applyNumberFormat="1" applyFont="1" applyBorder="1"/>
    <xf numFmtId="1" fontId="3" fillId="0" borderId="858" xfId="0" applyNumberFormat="1" applyFont="1" applyBorder="1"/>
    <xf numFmtId="1" fontId="3" fillId="3" borderId="829" xfId="0" applyNumberFormat="1" applyFont="1" applyFill="1" applyBorder="1"/>
    <xf numFmtId="1" fontId="3" fillId="3" borderId="869" xfId="0" applyNumberFormat="1" applyFont="1" applyFill="1" applyBorder="1"/>
    <xf numFmtId="1" fontId="6" fillId="0" borderId="840" xfId="0" applyNumberFormat="1" applyFont="1" applyBorder="1" applyAlignment="1">
      <alignment horizontal="center" vertical="center" wrapText="1"/>
    </xf>
    <xf numFmtId="1" fontId="6" fillId="0" borderId="469" xfId="0" applyNumberFormat="1" applyFont="1" applyBorder="1" applyAlignment="1">
      <alignment horizontal="center" vertical="center" wrapText="1"/>
    </xf>
    <xf numFmtId="1" fontId="19" fillId="0" borderId="840" xfId="0" applyNumberFormat="1" applyFont="1" applyBorder="1"/>
    <xf numFmtId="1" fontId="19" fillId="0" borderId="864" xfId="0" applyNumberFormat="1" applyFont="1" applyBorder="1"/>
    <xf numFmtId="1" fontId="19" fillId="2" borderId="870" xfId="1" applyNumberFormat="1" applyFont="1" applyBorder="1" applyProtection="1">
      <protection locked="0"/>
    </xf>
    <xf numFmtId="1" fontId="19" fillId="2" borderId="871" xfId="1" applyNumberFormat="1" applyFont="1" applyBorder="1" applyProtection="1">
      <protection locked="0"/>
    </xf>
    <xf numFmtId="1" fontId="19" fillId="2" borderId="872" xfId="1" applyNumberFormat="1" applyFont="1" applyBorder="1" applyProtection="1">
      <protection locked="0"/>
    </xf>
    <xf numFmtId="1" fontId="19" fillId="2" borderId="873" xfId="1" applyNumberFormat="1" applyFont="1" applyBorder="1" applyProtection="1">
      <protection locked="0"/>
    </xf>
    <xf numFmtId="1" fontId="19" fillId="2" borderId="874" xfId="1" applyNumberFormat="1" applyFont="1" applyBorder="1" applyProtection="1">
      <protection locked="0"/>
    </xf>
    <xf numFmtId="1" fontId="19" fillId="2" borderId="875" xfId="1" applyNumberFormat="1" applyFont="1" applyBorder="1" applyProtection="1">
      <protection locked="0"/>
    </xf>
    <xf numFmtId="1" fontId="19" fillId="2" borderId="876" xfId="1" applyNumberFormat="1" applyFont="1" applyBorder="1" applyProtection="1">
      <protection locked="0"/>
    </xf>
    <xf numFmtId="1" fontId="19" fillId="2" borderId="877" xfId="1" applyNumberFormat="1" applyFont="1" applyBorder="1" applyProtection="1">
      <protection locked="0"/>
    </xf>
    <xf numFmtId="1" fontId="6" fillId="0" borderId="829" xfId="0" applyNumberFormat="1" applyFont="1" applyBorder="1" applyAlignment="1">
      <alignment horizontal="center" vertical="center" wrapText="1"/>
    </xf>
    <xf numFmtId="1" fontId="6" fillId="0" borderId="878" xfId="0" applyNumberFormat="1" applyFont="1" applyBorder="1" applyAlignment="1">
      <alignment horizontal="center" vertical="center" wrapText="1"/>
    </xf>
    <xf numFmtId="1" fontId="6" fillId="10" borderId="879" xfId="2" applyNumberFormat="1" applyFont="1" applyBorder="1" applyAlignment="1" applyProtection="1">
      <alignment horizontal="right"/>
      <protection locked="0"/>
    </xf>
    <xf numFmtId="1" fontId="6" fillId="10" borderId="880" xfId="2" applyNumberFormat="1" applyFont="1" applyBorder="1" applyAlignment="1" applyProtection="1">
      <alignment horizontal="right"/>
      <protection locked="0"/>
    </xf>
    <xf numFmtId="1" fontId="6" fillId="4" borderId="883" xfId="0" applyNumberFormat="1" applyFont="1" applyFill="1" applyBorder="1"/>
    <xf numFmtId="1" fontId="6" fillId="0" borderId="884" xfId="0" applyNumberFormat="1" applyFont="1" applyBorder="1"/>
    <xf numFmtId="1" fontId="6" fillId="0" borderId="883" xfId="0" applyNumberFormat="1" applyFont="1" applyBorder="1" applyProtection="1">
      <protection hidden="1"/>
    </xf>
    <xf numFmtId="1" fontId="6" fillId="0" borderId="885" xfId="0" applyNumberFormat="1" applyFont="1" applyBorder="1" applyAlignment="1">
      <alignment horizontal="center" vertical="center" wrapText="1"/>
    </xf>
    <xf numFmtId="1" fontId="6" fillId="0" borderId="881" xfId="0" applyNumberFormat="1" applyFont="1" applyBorder="1" applyAlignment="1">
      <alignment horizontal="center" vertical="center" wrapText="1"/>
    </xf>
    <xf numFmtId="1" fontId="6" fillId="3" borderId="884" xfId="0" applyNumberFormat="1" applyFont="1" applyFill="1" applyBorder="1"/>
    <xf numFmtId="1" fontId="6" fillId="3" borderId="883" xfId="0" applyNumberFormat="1" applyFont="1" applyFill="1" applyBorder="1"/>
    <xf numFmtId="1" fontId="6" fillId="0" borderId="883" xfId="0" applyNumberFormat="1" applyFont="1" applyBorder="1"/>
    <xf numFmtId="1" fontId="6" fillId="0" borderId="888" xfId="0" applyNumberFormat="1" applyFont="1" applyBorder="1"/>
    <xf numFmtId="1" fontId="6" fillId="0" borderId="889" xfId="0" applyNumberFormat="1" applyFont="1" applyBorder="1"/>
    <xf numFmtId="1" fontId="6" fillId="0" borderId="890" xfId="0" applyNumberFormat="1" applyFont="1" applyBorder="1"/>
    <xf numFmtId="1" fontId="6" fillId="3" borderId="890" xfId="0" applyNumberFormat="1" applyFont="1" applyFill="1" applyBorder="1"/>
    <xf numFmtId="1" fontId="6" fillId="0" borderId="890" xfId="0" applyNumberFormat="1" applyFont="1" applyBorder="1" applyProtection="1">
      <protection hidden="1"/>
    </xf>
    <xf numFmtId="1" fontId="6" fillId="4" borderId="890" xfId="0" applyNumberFormat="1" applyFont="1" applyFill="1" applyBorder="1"/>
    <xf numFmtId="1" fontId="6" fillId="4" borderId="890" xfId="0" applyNumberFormat="1" applyFont="1" applyFill="1" applyBorder="1" applyProtection="1">
      <protection hidden="1"/>
    </xf>
    <xf numFmtId="1" fontId="6" fillId="0" borderId="891" xfId="0" applyNumberFormat="1" applyFont="1" applyBorder="1" applyAlignment="1">
      <alignment horizontal="center" vertical="center" wrapText="1"/>
    </xf>
    <xf numFmtId="1" fontId="6" fillId="3" borderId="885" xfId="0" applyNumberFormat="1" applyFont="1" applyFill="1" applyBorder="1" applyAlignment="1">
      <alignment horizontal="center" vertical="center"/>
    </xf>
    <xf numFmtId="1" fontId="6" fillId="3" borderId="881" xfId="0" applyNumberFormat="1" applyFont="1" applyFill="1" applyBorder="1" applyAlignment="1">
      <alignment horizontal="center" vertical="center"/>
    </xf>
    <xf numFmtId="1" fontId="6" fillId="0" borderId="887" xfId="0" applyNumberFormat="1" applyFont="1" applyBorder="1" applyAlignment="1">
      <alignment horizontal="center" vertical="center"/>
    </xf>
    <xf numFmtId="1" fontId="6" fillId="0" borderId="885" xfId="0" applyNumberFormat="1" applyFont="1" applyBorder="1" applyAlignment="1">
      <alignment horizontal="right"/>
    </xf>
    <xf numFmtId="1" fontId="6" fillId="0" borderId="891" xfId="0" applyNumberFormat="1" applyFont="1" applyBorder="1" applyAlignment="1">
      <alignment horizontal="right"/>
    </xf>
    <xf numFmtId="1" fontId="6" fillId="3" borderId="897" xfId="0" applyNumberFormat="1" applyFont="1" applyFill="1" applyBorder="1" applyAlignment="1">
      <alignment horizontal="right"/>
    </xf>
    <xf numFmtId="1" fontId="6" fillId="6" borderId="897" xfId="0" applyNumberFormat="1" applyFont="1" applyFill="1" applyBorder="1" applyProtection="1">
      <protection locked="0"/>
    </xf>
    <xf numFmtId="1" fontId="6" fillId="0" borderId="909" xfId="0" applyNumberFormat="1" applyFont="1" applyBorder="1" applyAlignment="1">
      <alignment horizontal="right" wrapText="1"/>
    </xf>
    <xf numFmtId="1" fontId="6" fillId="3" borderId="905" xfId="0" applyNumberFormat="1" applyFont="1" applyFill="1" applyBorder="1" applyAlignment="1">
      <alignment horizontal="right"/>
    </xf>
    <xf numFmtId="1" fontId="6" fillId="6" borderId="903" xfId="0" applyNumberFormat="1" applyFont="1" applyFill="1" applyBorder="1" applyProtection="1">
      <protection locked="0"/>
    </xf>
    <xf numFmtId="1" fontId="6" fillId="6" borderId="909" xfId="0" applyNumberFormat="1" applyFont="1" applyFill="1" applyBorder="1" applyProtection="1">
      <protection locked="0"/>
    </xf>
    <xf numFmtId="1" fontId="9" fillId="3" borderId="882" xfId="0" applyNumberFormat="1" applyFont="1" applyFill="1" applyBorder="1"/>
    <xf numFmtId="1" fontId="9" fillId="3" borderId="896" xfId="0" applyNumberFormat="1" applyFont="1" applyFill="1" applyBorder="1"/>
    <xf numFmtId="1" fontId="6" fillId="3" borderId="882" xfId="0" applyNumberFormat="1" applyFont="1" applyFill="1" applyBorder="1"/>
    <xf numFmtId="1" fontId="5" fillId="3" borderId="901" xfId="0" applyNumberFormat="1" applyFont="1" applyFill="1" applyBorder="1"/>
    <xf numFmtId="1" fontId="6" fillId="4" borderId="901" xfId="0" applyNumberFormat="1" applyFont="1" applyFill="1" applyBorder="1"/>
    <xf numFmtId="1" fontId="6" fillId="0" borderId="905" xfId="0" applyNumberFormat="1" applyFont="1" applyBorder="1" applyAlignment="1">
      <alignment horizontal="center" vertical="center" wrapText="1"/>
    </xf>
    <xf numFmtId="1" fontId="6" fillId="0" borderId="899" xfId="0" applyNumberFormat="1" applyFont="1" applyBorder="1" applyAlignment="1">
      <alignment horizontal="center" vertical="center" wrapText="1"/>
    </xf>
    <xf numFmtId="1" fontId="6" fillId="0" borderId="900" xfId="0" applyNumberFormat="1" applyFont="1" applyBorder="1" applyAlignment="1">
      <alignment horizontal="center" vertical="center" wrapText="1"/>
    </xf>
    <xf numFmtId="1" fontId="6" fillId="0" borderId="901" xfId="0" applyNumberFormat="1" applyFont="1" applyBorder="1" applyAlignment="1">
      <alignment horizontal="center" vertical="center" wrapText="1"/>
    </xf>
    <xf numFmtId="1" fontId="6" fillId="0" borderId="167" xfId="0" applyNumberFormat="1" applyFont="1" applyBorder="1"/>
    <xf numFmtId="1" fontId="6" fillId="0" borderId="891" xfId="0" applyNumberFormat="1" applyFont="1" applyBorder="1" applyAlignment="1">
      <alignment horizontal="center" vertical="center"/>
    </xf>
    <xf numFmtId="1" fontId="6" fillId="3" borderId="890" xfId="0" applyNumberFormat="1" applyFont="1" applyFill="1" applyBorder="1" applyAlignment="1">
      <alignment wrapText="1"/>
    </xf>
    <xf numFmtId="1" fontId="10" fillId="3" borderId="890" xfId="0" applyNumberFormat="1" applyFont="1" applyFill="1" applyBorder="1" applyAlignment="1">
      <alignment horizontal="right"/>
    </xf>
    <xf numFmtId="1" fontId="5" fillId="0" borderId="890" xfId="0" applyNumberFormat="1" applyFont="1" applyBorder="1"/>
    <xf numFmtId="1" fontId="10" fillId="3" borderId="890" xfId="0" applyNumberFormat="1" applyFont="1" applyFill="1" applyBorder="1"/>
    <xf numFmtId="1" fontId="9" fillId="0" borderId="910" xfId="0" applyNumberFormat="1" applyFont="1" applyBorder="1"/>
    <xf numFmtId="1" fontId="9" fillId="0" borderId="911" xfId="0" applyNumberFormat="1" applyFont="1" applyBorder="1"/>
    <xf numFmtId="1" fontId="6" fillId="0" borderId="887" xfId="0" applyNumberFormat="1" applyFont="1" applyBorder="1" applyAlignment="1">
      <alignment horizontal="center" vertical="center" wrapText="1"/>
    </xf>
    <xf numFmtId="1" fontId="6" fillId="0" borderId="167" xfId="0" applyNumberFormat="1" applyFont="1" applyBorder="1" applyAlignment="1">
      <alignment horizontal="right"/>
    </xf>
    <xf numFmtId="1" fontId="6" fillId="10" borderId="912" xfId="2" applyNumberFormat="1" applyFont="1" applyBorder="1" applyAlignment="1" applyProtection="1">
      <alignment horizontal="right"/>
      <protection locked="0"/>
    </xf>
    <xf numFmtId="1" fontId="6" fillId="10" borderId="913" xfId="2" applyNumberFormat="1" applyFont="1" applyBorder="1" applyAlignment="1" applyProtection="1">
      <alignment horizontal="right"/>
      <protection locked="0"/>
    </xf>
    <xf numFmtId="1" fontId="6" fillId="10" borderId="914" xfId="2" applyNumberFormat="1" applyFont="1" applyBorder="1" applyAlignment="1" applyProtection="1">
      <alignment horizontal="right"/>
      <protection locked="0"/>
    </xf>
    <xf numFmtId="1" fontId="6" fillId="10" borderId="915" xfId="2" applyNumberFormat="1" applyFont="1" applyBorder="1" applyAlignment="1" applyProtection="1">
      <alignment horizontal="right"/>
      <protection locked="0"/>
    </xf>
    <xf numFmtId="1" fontId="6" fillId="0" borderId="916" xfId="0" applyNumberFormat="1" applyFont="1" applyBorder="1"/>
    <xf numFmtId="1" fontId="9" fillId="0" borderId="917" xfId="0" applyNumberFormat="1" applyFont="1" applyBorder="1"/>
    <xf numFmtId="1" fontId="9" fillId="0" borderId="918" xfId="0" applyNumberFormat="1" applyFont="1" applyBorder="1" applyAlignment="1">
      <alignment wrapText="1"/>
    </xf>
    <xf numFmtId="1" fontId="9" fillId="0" borderId="919" xfId="0" applyNumberFormat="1" applyFont="1" applyBorder="1" applyAlignment="1">
      <alignment wrapText="1"/>
    </xf>
    <xf numFmtId="1" fontId="6" fillId="0" borderId="924" xfId="0" applyNumberFormat="1" applyFont="1" applyBorder="1" applyAlignment="1">
      <alignment horizontal="center" vertical="center" wrapText="1"/>
    </xf>
    <xf numFmtId="1" fontId="6" fillId="0" borderId="925" xfId="0" applyNumberFormat="1" applyFont="1" applyBorder="1" applyAlignment="1">
      <alignment horizontal="center" vertical="center" wrapText="1"/>
    </xf>
    <xf numFmtId="1" fontId="6" fillId="0" borderId="926" xfId="0" applyNumberFormat="1" applyFont="1" applyBorder="1" applyAlignment="1">
      <alignment horizontal="center" vertical="center" wrapText="1"/>
    </xf>
    <xf numFmtId="1" fontId="6" fillId="0" borderId="921" xfId="0" applyNumberFormat="1" applyFont="1" applyBorder="1" applyAlignment="1">
      <alignment horizontal="center" vertical="center" wrapText="1"/>
    </xf>
    <xf numFmtId="1" fontId="6" fillId="0" borderId="922" xfId="0" applyNumberFormat="1" applyFont="1" applyBorder="1" applyAlignment="1">
      <alignment horizontal="center" vertical="center" wrapText="1"/>
    </xf>
    <xf numFmtId="1" fontId="6" fillId="0" borderId="916" xfId="0" applyNumberFormat="1" applyFont="1" applyBorder="1" applyAlignment="1">
      <alignment horizontal="left" vertical="center" wrapText="1"/>
    </xf>
    <xf numFmtId="1" fontId="6" fillId="0" borderId="906" xfId="0" applyNumberFormat="1" applyFont="1" applyBorder="1" applyAlignment="1">
      <alignment horizontal="left" vertical="center" wrapText="1"/>
    </xf>
    <xf numFmtId="1" fontId="6" fillId="6" borderId="927" xfId="0" applyNumberFormat="1" applyFont="1" applyFill="1" applyBorder="1" applyProtection="1">
      <protection locked="0"/>
    </xf>
    <xf numFmtId="1" fontId="6" fillId="6" borderId="905" xfId="0" applyNumberFormat="1" applyFont="1" applyFill="1" applyBorder="1" applyProtection="1">
      <protection locked="0"/>
    </xf>
    <xf numFmtId="1" fontId="9" fillId="3" borderId="928" xfId="0" applyNumberFormat="1" applyFont="1" applyFill="1" applyBorder="1"/>
    <xf numFmtId="1" fontId="6" fillId="0" borderId="929" xfId="0" applyNumberFormat="1" applyFont="1" applyBorder="1" applyAlignment="1">
      <alignment horizontal="center" wrapText="1"/>
    </xf>
    <xf numFmtId="1" fontId="10" fillId="4" borderId="890" xfId="0" applyNumberFormat="1" applyFont="1" applyFill="1" applyBorder="1"/>
    <xf numFmtId="1" fontId="6" fillId="0" borderId="916" xfId="0" applyNumberFormat="1" applyFont="1" applyBorder="1" applyAlignment="1">
      <alignment vertical="center" wrapText="1"/>
    </xf>
    <xf numFmtId="1" fontId="6" fillId="6" borderId="916" xfId="0" applyNumberFormat="1" applyFont="1" applyFill="1" applyBorder="1" applyAlignment="1" applyProtection="1">
      <alignment wrapText="1"/>
      <protection locked="0"/>
    </xf>
    <xf numFmtId="1" fontId="10" fillId="3" borderId="890" xfId="0" applyNumberFormat="1" applyFont="1" applyFill="1" applyBorder="1" applyAlignment="1">
      <alignment wrapText="1"/>
    </xf>
    <xf numFmtId="1" fontId="6" fillId="0" borderId="898" xfId="0" applyNumberFormat="1" applyFont="1" applyBorder="1"/>
    <xf numFmtId="1" fontId="6" fillId="0" borderId="929" xfId="0" applyNumberFormat="1" applyFont="1" applyBorder="1" applyAlignment="1">
      <alignment horizontal="left" vertical="center" wrapText="1"/>
    </xf>
    <xf numFmtId="1" fontId="6" fillId="6" borderId="924" xfId="0" applyNumberFormat="1" applyFont="1" applyFill="1" applyBorder="1" applyProtection="1">
      <protection locked="0"/>
    </xf>
    <xf numFmtId="1" fontId="6" fillId="6" borderId="925" xfId="0" applyNumberFormat="1" applyFont="1" applyFill="1" applyBorder="1" applyProtection="1">
      <protection locked="0"/>
    </xf>
    <xf numFmtId="1" fontId="11" fillId="0" borderId="932" xfId="0" applyNumberFormat="1" applyFont="1" applyBorder="1" applyProtection="1">
      <protection hidden="1"/>
    </xf>
    <xf numFmtId="1" fontId="11" fillId="0" borderId="933" xfId="0" applyNumberFormat="1" applyFont="1" applyBorder="1" applyProtection="1">
      <protection hidden="1"/>
    </xf>
    <xf numFmtId="1" fontId="11" fillId="0" borderId="890" xfId="0" applyNumberFormat="1" applyFont="1" applyBorder="1" applyProtection="1">
      <protection hidden="1"/>
    </xf>
    <xf numFmtId="1" fontId="6" fillId="0" borderId="940" xfId="0" applyNumberFormat="1" applyFont="1" applyBorder="1"/>
    <xf numFmtId="1" fontId="6" fillId="3" borderId="940" xfId="0" applyNumberFormat="1" applyFont="1" applyFill="1" applyBorder="1"/>
    <xf numFmtId="1" fontId="6" fillId="0" borderId="940" xfId="0" applyNumberFormat="1" applyFont="1" applyBorder="1" applyProtection="1">
      <protection hidden="1"/>
    </xf>
    <xf numFmtId="1" fontId="11" fillId="0" borderId="924" xfId="0" applyNumberFormat="1" applyFont="1" applyBorder="1" applyAlignment="1">
      <alignment horizontal="center" vertical="center" wrapText="1"/>
    </xf>
    <xf numFmtId="1" fontId="11" fillId="0" borderId="941" xfId="0" applyNumberFormat="1" applyFont="1" applyBorder="1" applyAlignment="1">
      <alignment horizontal="center" vertical="center" wrapText="1"/>
    </xf>
    <xf numFmtId="1" fontId="11" fillId="0" borderId="942" xfId="0" applyNumberFormat="1" applyFont="1" applyBorder="1" applyAlignment="1">
      <alignment horizontal="center" vertical="center" wrapText="1"/>
    </xf>
    <xf numFmtId="1" fontId="11" fillId="0" borderId="943" xfId="0" applyNumberFormat="1" applyFont="1" applyBorder="1" applyAlignment="1">
      <alignment horizontal="center" vertical="center" wrapText="1"/>
    </xf>
    <xf numFmtId="1" fontId="11" fillId="0" borderId="936" xfId="0" applyNumberFormat="1" applyFont="1" applyBorder="1" applyAlignment="1">
      <alignment horizontal="center" vertical="center" wrapText="1"/>
    </xf>
    <xf numFmtId="1" fontId="11" fillId="0" borderId="929" xfId="0" applyNumberFormat="1" applyFont="1" applyBorder="1" applyAlignment="1">
      <alignment horizontal="center"/>
    </xf>
    <xf numFmtId="1" fontId="11" fillId="0" borderId="924" xfId="0" applyNumberFormat="1" applyFont="1" applyBorder="1" applyAlignment="1">
      <alignment horizontal="right"/>
    </xf>
    <xf numFmtId="1" fontId="11" fillId="0" borderId="941" xfId="0" applyNumberFormat="1" applyFont="1" applyBorder="1" applyAlignment="1">
      <alignment horizontal="right"/>
    </xf>
    <xf numFmtId="1" fontId="11" fillId="0" borderId="942" xfId="0" applyNumberFormat="1" applyFont="1" applyBorder="1" applyAlignment="1">
      <alignment horizontal="right"/>
    </xf>
    <xf numFmtId="1" fontId="11" fillId="6" borderId="909" xfId="0" applyNumberFormat="1" applyFont="1" applyFill="1" applyBorder="1" applyAlignment="1" applyProtection="1">
      <alignment horizontal="right"/>
      <protection locked="0"/>
    </xf>
    <xf numFmtId="1" fontId="11" fillId="6" borderId="905" xfId="0" applyNumberFormat="1" applyFont="1" applyFill="1" applyBorder="1" applyAlignment="1" applyProtection="1">
      <alignment horizontal="right"/>
      <protection locked="0"/>
    </xf>
    <xf numFmtId="1" fontId="11" fillId="6" borderId="945" xfId="0" applyNumberFormat="1" applyFont="1" applyFill="1" applyBorder="1" applyAlignment="1" applyProtection="1">
      <alignment horizontal="right"/>
      <protection locked="0"/>
    </xf>
    <xf numFmtId="1" fontId="11" fillId="6" borderId="927" xfId="0" applyNumberFormat="1" applyFont="1" applyFill="1" applyBorder="1" applyAlignment="1" applyProtection="1">
      <alignment horizontal="right"/>
      <protection locked="0"/>
    </xf>
    <xf numFmtId="1" fontId="11" fillId="6" borderId="946" xfId="0" applyNumberFormat="1" applyFont="1" applyFill="1" applyBorder="1" applyAlignment="1" applyProtection="1">
      <alignment horizontal="right"/>
      <protection locked="0"/>
    </xf>
    <xf numFmtId="1" fontId="6" fillId="6" borderId="944" xfId="0" applyNumberFormat="1" applyFont="1" applyFill="1" applyBorder="1" applyAlignment="1" applyProtection="1">
      <alignment horizontal="right"/>
      <protection locked="0"/>
    </xf>
    <xf numFmtId="1" fontId="6" fillId="6" borderId="905" xfId="0" applyNumberFormat="1" applyFont="1" applyFill="1" applyBorder="1" applyAlignment="1" applyProtection="1">
      <alignment horizontal="right"/>
      <protection locked="0"/>
    </xf>
    <xf numFmtId="1" fontId="6" fillId="0" borderId="940" xfId="0" applyNumberFormat="1" applyFont="1" applyBorder="1" applyProtection="1">
      <protection locked="0"/>
    </xf>
    <xf numFmtId="1" fontId="11" fillId="0" borderId="916" xfId="0" applyNumberFormat="1" applyFont="1" applyBorder="1" applyAlignment="1">
      <alignment horizontal="center" vertical="center"/>
    </xf>
    <xf numFmtId="1" fontId="11" fillId="0" borderId="929" xfId="0" applyNumberFormat="1" applyFont="1" applyBorder="1" applyAlignment="1">
      <alignment horizontal="center" vertical="center"/>
    </xf>
    <xf numFmtId="1" fontId="11" fillId="0" borderId="929" xfId="0" applyNumberFormat="1" applyFont="1" applyBorder="1" applyAlignment="1" applyProtection="1">
      <alignment horizontal="center" vertical="center"/>
      <protection hidden="1"/>
    </xf>
    <xf numFmtId="1" fontId="11" fillId="6" borderId="924" xfId="0" applyNumberFormat="1" applyFont="1" applyFill="1" applyBorder="1" applyAlignment="1" applyProtection="1">
      <alignment horizontal="right"/>
      <protection locked="0"/>
    </xf>
    <xf numFmtId="1" fontId="11" fillId="6" borderId="942" xfId="0" applyNumberFormat="1" applyFont="1" applyFill="1" applyBorder="1" applyAlignment="1" applyProtection="1">
      <alignment horizontal="right"/>
      <protection locked="0"/>
    </xf>
    <xf numFmtId="1" fontId="11" fillId="6" borderId="943" xfId="0" applyNumberFormat="1" applyFont="1" applyFill="1" applyBorder="1" applyAlignment="1" applyProtection="1">
      <alignment horizontal="right"/>
      <protection locked="0"/>
    </xf>
    <xf numFmtId="1" fontId="11" fillId="6" borderId="925" xfId="0" applyNumberFormat="1" applyFont="1" applyFill="1" applyBorder="1" applyAlignment="1" applyProtection="1">
      <alignment horizontal="right"/>
      <protection locked="0"/>
    </xf>
    <xf numFmtId="1" fontId="11" fillId="6" borderId="947" xfId="0" applyNumberFormat="1" applyFont="1" applyFill="1" applyBorder="1" applyAlignment="1" applyProtection="1">
      <alignment horizontal="right"/>
      <protection locked="0"/>
    </xf>
    <xf numFmtId="1" fontId="6" fillId="6" borderId="948" xfId="0" applyNumberFormat="1" applyFont="1" applyFill="1" applyBorder="1" applyAlignment="1" applyProtection="1">
      <alignment horizontal="right"/>
      <protection locked="0"/>
    </xf>
    <xf numFmtId="1" fontId="6" fillId="6" borderId="942" xfId="0" applyNumberFormat="1" applyFont="1" applyFill="1" applyBorder="1" applyAlignment="1" applyProtection="1">
      <alignment horizontal="right"/>
      <protection locked="0"/>
    </xf>
    <xf numFmtId="1" fontId="6" fillId="3" borderId="940" xfId="0" applyNumberFormat="1" applyFont="1" applyFill="1" applyBorder="1" applyProtection="1">
      <protection hidden="1"/>
    </xf>
    <xf numFmtId="1" fontId="11" fillId="0" borderId="950" xfId="0" applyNumberFormat="1" applyFont="1" applyBorder="1" applyAlignment="1">
      <alignment horizontal="left" vertical="center"/>
    </xf>
    <xf numFmtId="1" fontId="11" fillId="0" borderId="950" xfId="0" applyNumberFormat="1" applyFont="1" applyBorder="1" applyAlignment="1">
      <alignment horizontal="center" vertical="center" wrapText="1"/>
    </xf>
    <xf numFmtId="1" fontId="11" fillId="6" borderId="950" xfId="0" applyNumberFormat="1" applyFont="1" applyFill="1" applyBorder="1" applyProtection="1">
      <protection locked="0"/>
    </xf>
    <xf numFmtId="1" fontId="11" fillId="0" borderId="916" xfId="0" applyNumberFormat="1" applyFont="1" applyBorder="1" applyAlignment="1">
      <alignment horizontal="left" vertical="center" wrapText="1"/>
    </xf>
    <xf numFmtId="1" fontId="11" fillId="0" borderId="916" xfId="0" applyNumberFormat="1" applyFont="1" applyBorder="1" applyAlignment="1">
      <alignment horizontal="center"/>
    </xf>
    <xf numFmtId="1" fontId="11" fillId="6" borderId="916" xfId="0" applyNumberFormat="1" applyFont="1" applyFill="1" applyBorder="1" applyProtection="1">
      <protection locked="0"/>
    </xf>
    <xf numFmtId="1" fontId="11" fillId="0" borderId="906" xfId="0" applyNumberFormat="1" applyFont="1" applyBorder="1" applyAlignment="1">
      <alignment horizontal="left" vertical="center" wrapText="1"/>
    </xf>
    <xf numFmtId="1" fontId="11" fillId="0" borderId="906" xfId="0" applyNumberFormat="1" applyFont="1" applyBorder="1" applyAlignment="1">
      <alignment horizontal="center"/>
    </xf>
    <xf numFmtId="1" fontId="11" fillId="6" borderId="906" xfId="0" applyNumberFormat="1" applyFont="1" applyFill="1" applyBorder="1" applyProtection="1">
      <protection locked="0"/>
    </xf>
    <xf numFmtId="1" fontId="6" fillId="4" borderId="940" xfId="0" applyNumberFormat="1" applyFont="1" applyFill="1" applyBorder="1"/>
    <xf numFmtId="1" fontId="6" fillId="4" borderId="940" xfId="0" applyNumberFormat="1" applyFont="1" applyFill="1" applyBorder="1" applyProtection="1">
      <protection hidden="1"/>
    </xf>
    <xf numFmtId="1" fontId="5" fillId="4" borderId="940" xfId="0" applyNumberFormat="1" applyFont="1" applyFill="1" applyBorder="1" applyProtection="1">
      <protection hidden="1"/>
    </xf>
    <xf numFmtId="1" fontId="11" fillId="0" borderId="924" xfId="4" applyNumberFormat="1" applyFont="1" applyBorder="1" applyAlignment="1">
      <alignment horizontal="center" vertical="center" wrapText="1"/>
    </xf>
    <xf numFmtId="1" fontId="11" fillId="0" borderId="925" xfId="4" applyNumberFormat="1" applyFont="1" applyBorder="1" applyAlignment="1">
      <alignment horizontal="center" vertical="center" wrapText="1"/>
    </xf>
    <xf numFmtId="1" fontId="11" fillId="0" borderId="954" xfId="3" applyNumberFormat="1" applyFont="1" applyBorder="1" applyAlignment="1">
      <alignment vertical="center" wrapText="1"/>
    </xf>
    <xf numFmtId="1" fontId="11" fillId="0" borderId="903" xfId="3" applyNumberFormat="1" applyFont="1" applyBorder="1" applyAlignment="1">
      <alignment vertical="center" wrapText="1"/>
    </xf>
    <xf numFmtId="1" fontId="11" fillId="0" borderId="921" xfId="3" applyNumberFormat="1" applyFont="1" applyBorder="1" applyAlignment="1">
      <alignment horizontal="center" vertical="center" wrapText="1"/>
    </xf>
    <xf numFmtId="1" fontId="11" fillId="0" borderId="924" xfId="5" applyNumberFormat="1" applyFont="1" applyBorder="1" applyAlignment="1">
      <alignment horizontal="right"/>
    </xf>
    <xf numFmtId="1" fontId="11" fillId="0" borderId="925" xfId="5" applyNumberFormat="1" applyFont="1" applyBorder="1" applyAlignment="1">
      <alignment horizontal="right"/>
    </xf>
    <xf numFmtId="1" fontId="17" fillId="3" borderId="921" xfId="0" applyNumberFormat="1" applyFont="1" applyFill="1" applyBorder="1" applyAlignment="1">
      <alignment vertical="center" wrapText="1"/>
    </xf>
    <xf numFmtId="1" fontId="17" fillId="3" borderId="955" xfId="0" applyNumberFormat="1" applyFont="1" applyFill="1" applyBorder="1" applyAlignment="1">
      <alignment vertical="center" wrapText="1"/>
    </xf>
    <xf numFmtId="1" fontId="3" fillId="0" borderId="956" xfId="0" applyNumberFormat="1" applyFont="1" applyBorder="1"/>
    <xf numFmtId="1" fontId="3" fillId="0" borderId="932" xfId="0" applyNumberFormat="1" applyFont="1" applyBorder="1"/>
    <xf numFmtId="1" fontId="3" fillId="0" borderId="933" xfId="0" applyNumberFormat="1" applyFont="1" applyBorder="1"/>
    <xf numFmtId="1" fontId="5" fillId="3" borderId="940" xfId="0" applyNumberFormat="1" applyFont="1" applyFill="1" applyBorder="1" applyProtection="1">
      <protection hidden="1"/>
    </xf>
    <xf numFmtId="1" fontId="19" fillId="0" borderId="929" xfId="0" applyNumberFormat="1" applyFont="1" applyBorder="1" applyAlignment="1">
      <alignment horizontal="center" vertical="center"/>
    </xf>
    <xf numFmtId="1" fontId="19" fillId="0" borderId="942" xfId="0" applyNumberFormat="1" applyFont="1" applyBorder="1" applyAlignment="1">
      <alignment horizontal="center" vertical="center"/>
    </xf>
    <xf numFmtId="1" fontId="19" fillId="0" borderId="916" xfId="0" applyNumberFormat="1" applyFont="1" applyBorder="1"/>
    <xf numFmtId="1" fontId="6" fillId="6" borderId="958" xfId="5" applyNumberFormat="1" applyFont="1" applyFill="1" applyBorder="1" applyProtection="1">
      <protection locked="0"/>
    </xf>
    <xf numFmtId="1" fontId="6" fillId="6" borderId="916" xfId="5" applyNumberFormat="1" applyFont="1" applyFill="1" applyBorder="1" applyProtection="1">
      <protection locked="0"/>
    </xf>
    <xf numFmtId="1" fontId="6" fillId="0" borderId="959" xfId="0" applyNumberFormat="1" applyFont="1" applyBorder="1"/>
    <xf numFmtId="1" fontId="3" fillId="3" borderId="960" xfId="0" applyNumberFormat="1" applyFont="1" applyFill="1" applyBorder="1"/>
    <xf numFmtId="1" fontId="6" fillId="0" borderId="941" xfId="0" applyNumberFormat="1" applyFont="1" applyBorder="1" applyAlignment="1">
      <alignment horizontal="center" vertical="center" wrapText="1"/>
    </xf>
    <xf numFmtId="1" fontId="6" fillId="0" borderId="942" xfId="0" applyNumberFormat="1" applyFont="1" applyBorder="1" applyAlignment="1">
      <alignment horizontal="center" vertical="center" wrapText="1"/>
    </xf>
    <xf numFmtId="1" fontId="6" fillId="0" borderId="936" xfId="0" applyNumberFormat="1" applyFont="1" applyBorder="1" applyAlignment="1">
      <alignment horizontal="center" vertical="center" wrapText="1"/>
    </xf>
    <xf numFmtId="1" fontId="19" fillId="0" borderId="905" xfId="0" applyNumberFormat="1" applyFont="1" applyBorder="1"/>
    <xf numFmtId="1" fontId="19" fillId="0" borderId="924" xfId="0" applyNumberFormat="1" applyFont="1" applyBorder="1" applyAlignment="1">
      <alignment horizontal="center" vertical="center"/>
    </xf>
    <xf numFmtId="1" fontId="19" fillId="0" borderId="941" xfId="0" applyNumberFormat="1" applyFont="1" applyBorder="1" applyAlignment="1">
      <alignment horizontal="center" vertical="center"/>
    </xf>
    <xf numFmtId="1" fontId="19" fillId="0" borderId="964" xfId="0" applyNumberFormat="1" applyFont="1" applyBorder="1"/>
    <xf numFmtId="1" fontId="19" fillId="2" borderId="965" xfId="1" applyNumberFormat="1" applyFont="1" applyBorder="1" applyProtection="1">
      <protection locked="0"/>
    </xf>
    <xf numFmtId="1" fontId="19" fillId="2" borderId="966" xfId="1" applyNumberFormat="1" applyFont="1" applyBorder="1" applyProtection="1">
      <protection locked="0"/>
    </xf>
    <xf numFmtId="1" fontId="19" fillId="2" borderId="967" xfId="1" applyNumberFormat="1" applyFont="1" applyBorder="1" applyProtection="1">
      <protection locked="0"/>
    </xf>
    <xf numFmtId="1" fontId="19" fillId="2" borderId="968" xfId="1" applyNumberFormat="1" applyFont="1" applyBorder="1" applyProtection="1">
      <protection locked="0"/>
    </xf>
    <xf numFmtId="1" fontId="19" fillId="2" borderId="969" xfId="1" applyNumberFormat="1" applyFont="1" applyBorder="1" applyProtection="1">
      <protection locked="0"/>
    </xf>
    <xf numFmtId="1" fontId="19" fillId="2" borderId="970" xfId="1" applyNumberFormat="1" applyFont="1" applyBorder="1" applyProtection="1">
      <protection locked="0"/>
    </xf>
    <xf numFmtId="1" fontId="19" fillId="0" borderId="139" xfId="0" applyNumberFormat="1" applyFont="1" applyBorder="1" applyAlignment="1">
      <alignment horizontal="center" vertical="center" wrapText="1"/>
    </xf>
    <xf numFmtId="1" fontId="19" fillId="0" borderId="93" xfId="0" applyNumberFormat="1" applyFont="1" applyBorder="1" applyAlignment="1">
      <alignment horizontal="center" vertical="center" wrapText="1"/>
    </xf>
    <xf numFmtId="1" fontId="19" fillId="0" borderId="156" xfId="0" applyNumberFormat="1" applyFont="1" applyBorder="1" applyAlignment="1">
      <alignment horizontal="center" vertical="center" wrapText="1"/>
    </xf>
    <xf numFmtId="1" fontId="19" fillId="0" borderId="163" xfId="0" applyNumberFormat="1" applyFont="1" applyBorder="1" applyAlignment="1">
      <alignment horizontal="center" vertical="center" wrapText="1"/>
    </xf>
    <xf numFmtId="1" fontId="19" fillId="0" borderId="11" xfId="0" applyNumberFormat="1" applyFont="1" applyBorder="1" applyAlignment="1">
      <alignment horizontal="center" vertical="center" wrapText="1"/>
    </xf>
    <xf numFmtId="1" fontId="19" fillId="0" borderId="18" xfId="0" applyNumberFormat="1" applyFont="1" applyBorder="1" applyAlignment="1">
      <alignment horizontal="center" vertical="center" wrapText="1"/>
    </xf>
    <xf numFmtId="1" fontId="6" fillId="0" borderId="149" xfId="0" applyNumberFormat="1" applyFont="1" applyBorder="1" applyAlignment="1">
      <alignment horizontal="center" vertical="center"/>
    </xf>
    <xf numFmtId="1" fontId="6" fillId="0" borderId="113" xfId="0" applyNumberFormat="1" applyFont="1" applyBorder="1" applyAlignment="1">
      <alignment horizontal="center" vertical="center"/>
    </xf>
    <xf numFmtId="1" fontId="19" fillId="0" borderId="140" xfId="0" applyNumberFormat="1" applyFont="1" applyBorder="1" applyAlignment="1">
      <alignment horizontal="center" vertical="center"/>
    </xf>
    <xf numFmtId="1" fontId="19" fillId="0" borderId="141" xfId="0" applyNumberFormat="1" applyFont="1" applyBorder="1" applyAlignment="1">
      <alignment horizontal="center" vertical="center"/>
    </xf>
    <xf numFmtId="1" fontId="19" fillId="0" borderId="93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1" fontId="19" fillId="0" borderId="12" xfId="0" applyNumberFormat="1" applyFont="1" applyBorder="1" applyAlignment="1">
      <alignment horizontal="center" vertical="center"/>
    </xf>
    <xf numFmtId="1" fontId="19" fillId="0" borderId="14" xfId="0" applyNumberFormat="1" applyFont="1" applyBorder="1" applyAlignment="1">
      <alignment horizontal="center" vertical="center"/>
    </xf>
    <xf numFmtId="1" fontId="19" fillId="0" borderId="146" xfId="0" applyNumberFormat="1" applyFont="1" applyBorder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1" fontId="19" fillId="0" borderId="13" xfId="0" applyNumberFormat="1" applyFont="1" applyBorder="1" applyAlignment="1">
      <alignment horizontal="center" vertical="center"/>
    </xf>
    <xf numFmtId="1" fontId="19" fillId="0" borderId="140" xfId="0" applyNumberFormat="1" applyFont="1" applyBorder="1" applyAlignment="1">
      <alignment horizontal="center"/>
    </xf>
    <xf numFmtId="1" fontId="19" fillId="0" borderId="141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 vertical="center"/>
    </xf>
    <xf numFmtId="1" fontId="6" fillId="0" borderId="120" xfId="0" applyNumberFormat="1" applyFont="1" applyBorder="1" applyAlignment="1">
      <alignment horizontal="center" vertical="center"/>
    </xf>
    <xf numFmtId="1" fontId="6" fillId="0" borderId="17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6" fillId="0" borderId="140" xfId="3" applyNumberFormat="1" applyFont="1" applyBorder="1" applyAlignment="1">
      <alignment horizontal="center" vertical="center" wrapText="1"/>
    </xf>
    <xf numFmtId="1" fontId="6" fillId="0" borderId="12" xfId="3" applyNumberFormat="1" applyFont="1" applyBorder="1" applyAlignment="1">
      <alignment horizontal="center" vertical="center" wrapText="1"/>
    </xf>
    <xf numFmtId="1" fontId="6" fillId="0" borderId="139" xfId="3" applyNumberFormat="1" applyFont="1" applyBorder="1" applyAlignment="1">
      <alignment horizontal="center" vertical="center" wrapText="1"/>
    </xf>
    <xf numFmtId="1" fontId="6" fillId="0" borderId="18" xfId="3" applyNumberFormat="1" applyFont="1" applyBorder="1" applyAlignment="1">
      <alignment horizontal="center" vertical="center" wrapText="1"/>
    </xf>
    <xf numFmtId="1" fontId="6" fillId="0" borderId="146" xfId="3" applyNumberFormat="1" applyFont="1" applyBorder="1" applyAlignment="1">
      <alignment horizontal="center" vertical="center" wrapText="1"/>
    </xf>
    <xf numFmtId="1" fontId="6" fillId="0" borderId="141" xfId="3" applyNumberFormat="1" applyFont="1" applyBorder="1" applyAlignment="1">
      <alignment horizontal="center" vertical="center" wrapText="1"/>
    </xf>
    <xf numFmtId="1" fontId="6" fillId="0" borderId="139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6" fillId="0" borderId="93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" fontId="15" fillId="0" borderId="134" xfId="0" applyNumberFormat="1" applyFont="1" applyBorder="1" applyAlignment="1">
      <alignment horizontal="left" vertical="center"/>
    </xf>
    <xf numFmtId="1" fontId="15" fillId="0" borderId="135" xfId="0" applyNumberFormat="1" applyFont="1" applyBorder="1" applyAlignment="1">
      <alignment horizontal="left" vertical="center"/>
    </xf>
    <xf numFmtId="1" fontId="15" fillId="0" borderId="116" xfId="0" applyNumberFormat="1" applyFont="1" applyBorder="1" applyAlignment="1">
      <alignment horizontal="left" vertical="center"/>
    </xf>
    <xf numFmtId="1" fontId="8" fillId="4" borderId="138" xfId="3" quotePrefix="1" applyNumberFormat="1" applyFont="1" applyFill="1" applyBorder="1" applyAlignment="1">
      <alignment horizontal="left"/>
    </xf>
    <xf numFmtId="1" fontId="11" fillId="0" borderId="139" xfId="3" applyNumberFormat="1" applyFont="1" applyBorder="1" applyAlignment="1">
      <alignment horizontal="center" vertical="center" wrapText="1"/>
    </xf>
    <xf numFmtId="1" fontId="11" fillId="0" borderId="11" xfId="3" applyNumberFormat="1" applyFont="1" applyBorder="1" applyAlignment="1">
      <alignment horizontal="center" vertical="center" wrapText="1"/>
    </xf>
    <xf numFmtId="1" fontId="11" fillId="0" borderId="137" xfId="3" applyNumberFormat="1" applyFont="1" applyBorder="1" applyAlignment="1">
      <alignment horizontal="center" vertical="center" wrapText="1"/>
    </xf>
    <xf numFmtId="1" fontId="11" fillId="0" borderId="140" xfId="4" applyNumberFormat="1" applyFont="1" applyBorder="1" applyAlignment="1">
      <alignment horizontal="center" vertical="center"/>
    </xf>
    <xf numFmtId="1" fontId="11" fillId="0" borderId="141" xfId="4" applyNumberFormat="1" applyFont="1" applyBorder="1" applyAlignment="1">
      <alignment horizontal="center" vertical="center"/>
    </xf>
    <xf numFmtId="1" fontId="11" fillId="0" borderId="143" xfId="4" applyNumberFormat="1" applyFont="1" applyBorder="1" applyAlignment="1">
      <alignment horizontal="center" vertical="center"/>
    </xf>
    <xf numFmtId="1" fontId="11" fillId="0" borderId="144" xfId="4" applyNumberFormat="1" applyFont="1" applyBorder="1" applyAlignment="1">
      <alignment horizontal="center" vertical="center"/>
    </xf>
    <xf numFmtId="1" fontId="11" fillId="0" borderId="139" xfId="4" applyNumberFormat="1" applyFont="1" applyBorder="1" applyAlignment="1">
      <alignment horizontal="center" vertical="top" wrapText="1"/>
    </xf>
    <xf numFmtId="1" fontId="11" fillId="0" borderId="11" xfId="4" applyNumberFormat="1" applyFont="1" applyBorder="1" applyAlignment="1">
      <alignment horizontal="center" vertical="top" wrapText="1"/>
    </xf>
    <xf numFmtId="1" fontId="11" fillId="0" borderId="137" xfId="4" applyNumberFormat="1" applyFont="1" applyBorder="1" applyAlignment="1">
      <alignment horizontal="center" vertical="top" wrapText="1"/>
    </xf>
    <xf numFmtId="1" fontId="11" fillId="0" borderId="115" xfId="0" applyNumberFormat="1" applyFont="1" applyBorder="1" applyAlignment="1">
      <alignment horizontal="center" vertical="center"/>
    </xf>
    <xf numFmtId="1" fontId="11" fillId="0" borderId="116" xfId="0" applyNumberFormat="1" applyFont="1" applyBorder="1" applyAlignment="1">
      <alignment horizontal="center" vertical="center"/>
    </xf>
    <xf numFmtId="1" fontId="11" fillId="0" borderId="117" xfId="0" applyNumberFormat="1" applyFont="1" applyBorder="1" applyAlignment="1">
      <alignment horizontal="center" vertical="center"/>
    </xf>
    <xf numFmtId="1" fontId="11" fillId="0" borderId="23" xfId="0" applyNumberFormat="1" applyFont="1" applyBorder="1" applyAlignment="1">
      <alignment horizontal="center" vertical="center"/>
    </xf>
    <xf numFmtId="1" fontId="11" fillId="0" borderId="23" xfId="0" applyNumberFormat="1" applyFont="1" applyBorder="1" applyAlignment="1">
      <alignment horizontal="center" vertical="center" wrapText="1"/>
    </xf>
    <xf numFmtId="1" fontId="11" fillId="3" borderId="2" xfId="0" applyNumberFormat="1" applyFont="1" applyFill="1" applyBorder="1" applyAlignment="1">
      <alignment horizontal="center" vertical="center"/>
    </xf>
    <xf numFmtId="1" fontId="11" fillId="3" borderId="11" xfId="0" applyNumberFormat="1" applyFont="1" applyFill="1" applyBorder="1" applyAlignment="1">
      <alignment horizontal="center" vertical="center"/>
    </xf>
    <xf numFmtId="1" fontId="11" fillId="3" borderId="18" xfId="0" applyNumberFormat="1" applyFont="1" applyFill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 wrapText="1"/>
    </xf>
    <xf numFmtId="1" fontId="11" fillId="0" borderId="93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13" xfId="0" applyNumberFormat="1" applyFont="1" applyBorder="1" applyAlignment="1">
      <alignment horizontal="center" vertical="center" wrapText="1"/>
    </xf>
    <xf numFmtId="1" fontId="11" fillId="0" borderId="14" xfId="0" applyNumberFormat="1" applyFont="1" applyBorder="1" applyAlignment="1">
      <alignment horizontal="center" vertical="center" wrapText="1"/>
    </xf>
    <xf numFmtId="1" fontId="11" fillId="0" borderId="17" xfId="0" applyNumberFormat="1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1" fontId="11" fillId="0" borderId="113" xfId="0" applyNumberFormat="1" applyFont="1" applyBorder="1" applyAlignment="1">
      <alignment horizontal="center" vertical="center"/>
    </xf>
    <xf numFmtId="1" fontId="11" fillId="0" borderId="114" xfId="0" applyNumberFormat="1" applyFont="1" applyBorder="1" applyAlignment="1">
      <alignment horizontal="center" vertical="center" wrapText="1"/>
    </xf>
    <xf numFmtId="1" fontId="11" fillId="0" borderId="118" xfId="0" applyNumberFormat="1" applyFont="1" applyBorder="1" applyAlignment="1">
      <alignment horizontal="center" vertical="center" wrapText="1"/>
    </xf>
    <xf numFmtId="1" fontId="11" fillId="0" borderId="121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107" xfId="0" applyNumberFormat="1" applyFont="1" applyBorder="1" applyAlignment="1">
      <alignment horizontal="center" vertical="center" wrapText="1"/>
    </xf>
    <xf numFmtId="1" fontId="6" fillId="0" borderId="57" xfId="0" applyNumberFormat="1" applyFont="1" applyBorder="1" applyAlignment="1">
      <alignment horizontal="center" vertical="center" wrapText="1"/>
    </xf>
    <xf numFmtId="1" fontId="6" fillId="0" borderId="108" xfId="0" applyNumberFormat="1" applyFont="1" applyBorder="1" applyAlignment="1">
      <alignment horizontal="center" vertical="center" wrapText="1"/>
    </xf>
    <xf numFmtId="1" fontId="6" fillId="0" borderId="105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1" fontId="8" fillId="0" borderId="0" xfId="0" applyNumberFormat="1" applyFont="1" applyAlignment="1">
      <alignment horizontal="left"/>
    </xf>
    <xf numFmtId="1" fontId="10" fillId="0" borderId="6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13" fillId="3" borderId="0" xfId="0" applyNumberFormat="1" applyFont="1" applyFill="1" applyAlignment="1">
      <alignment horizontal="center" wrapText="1"/>
    </xf>
    <xf numFmtId="1" fontId="11" fillId="0" borderId="10" xfId="0" applyNumberFormat="1" applyFont="1" applyBorder="1" applyAlignment="1">
      <alignment horizontal="center" vertical="center" wrapText="1"/>
    </xf>
    <xf numFmtId="1" fontId="11" fillId="0" borderId="16" xfId="0" applyNumberFormat="1" applyFont="1" applyBorder="1" applyAlignment="1">
      <alignment horizontal="center" vertical="center" wrapText="1"/>
    </xf>
    <xf numFmtId="1" fontId="11" fillId="0" borderId="22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center" vertical="center" wrapText="1"/>
    </xf>
    <xf numFmtId="1" fontId="6" fillId="0" borderId="66" xfId="0" applyNumberFormat="1" applyFont="1" applyBorder="1" applyAlignment="1">
      <alignment horizontal="center" vertical="center"/>
    </xf>
    <xf numFmtId="1" fontId="6" fillId="0" borderId="67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1" fontId="4" fillId="3" borderId="0" xfId="0" applyNumberFormat="1" applyFont="1" applyFill="1" applyAlignment="1">
      <alignment horizontal="center" vertical="center" wrapText="1"/>
    </xf>
    <xf numFmtId="1" fontId="19" fillId="0" borderId="256" xfId="0" applyNumberFormat="1" applyFont="1" applyBorder="1" applyAlignment="1">
      <alignment horizontal="center" vertical="center" wrapText="1"/>
    </xf>
    <xf numFmtId="1" fontId="19" fillId="0" borderId="199" xfId="0" applyNumberFormat="1" applyFont="1" applyBorder="1" applyAlignment="1">
      <alignment horizontal="center" vertical="center" wrapText="1"/>
    </xf>
    <xf numFmtId="1" fontId="6" fillId="0" borderId="265" xfId="0" applyNumberFormat="1" applyFont="1" applyBorder="1" applyAlignment="1">
      <alignment horizontal="center" vertical="center"/>
    </xf>
    <xf numFmtId="1" fontId="6" fillId="0" borderId="238" xfId="0" applyNumberFormat="1" applyFont="1" applyBorder="1" applyAlignment="1">
      <alignment horizontal="center" vertical="center"/>
    </xf>
    <xf numFmtId="1" fontId="19" fillId="0" borderId="257" xfId="0" applyNumberFormat="1" applyFont="1" applyBorder="1" applyAlignment="1">
      <alignment horizontal="center" vertical="center"/>
    </xf>
    <xf numFmtId="1" fontId="19" fillId="0" borderId="258" xfId="0" applyNumberFormat="1" applyFont="1" applyBorder="1" applyAlignment="1">
      <alignment horizontal="center" vertical="center"/>
    </xf>
    <xf numFmtId="1" fontId="19" fillId="0" borderId="204" xfId="0" applyNumberFormat="1" applyFont="1" applyBorder="1" applyAlignment="1">
      <alignment horizontal="center" vertical="center"/>
    </xf>
    <xf numFmtId="1" fontId="19" fillId="0" borderId="205" xfId="0" applyNumberFormat="1" applyFont="1" applyBorder="1" applyAlignment="1">
      <alignment horizontal="center" vertical="center"/>
    </xf>
    <xf numFmtId="1" fontId="19" fillId="0" borderId="261" xfId="0" applyNumberFormat="1" applyFont="1" applyBorder="1" applyAlignment="1">
      <alignment horizontal="center" vertical="center"/>
    </xf>
    <xf numFmtId="1" fontId="19" fillId="0" borderId="201" xfId="0" applyNumberFormat="1" applyFont="1" applyBorder="1" applyAlignment="1">
      <alignment horizontal="center" vertical="center"/>
    </xf>
    <xf numFmtId="1" fontId="19" fillId="0" borderId="257" xfId="0" applyNumberFormat="1" applyFont="1" applyBorder="1" applyAlignment="1">
      <alignment horizontal="center"/>
    </xf>
    <xf numFmtId="1" fontId="19" fillId="0" borderId="258" xfId="0" applyNumberFormat="1" applyFont="1" applyBorder="1" applyAlignment="1">
      <alignment horizontal="center"/>
    </xf>
    <xf numFmtId="1" fontId="6" fillId="0" borderId="217" xfId="0" applyNumberFormat="1" applyFont="1" applyBorder="1" applyAlignment="1">
      <alignment horizontal="center" vertical="center"/>
    </xf>
    <xf numFmtId="1" fontId="6" fillId="0" borderId="245" xfId="0" applyNumberFormat="1" applyFont="1" applyBorder="1" applyAlignment="1">
      <alignment horizontal="center" vertical="center"/>
    </xf>
    <xf numFmtId="1" fontId="6" fillId="0" borderId="205" xfId="0" applyNumberFormat="1" applyFont="1" applyBorder="1" applyAlignment="1">
      <alignment horizontal="center" vertical="center" wrapText="1"/>
    </xf>
    <xf numFmtId="1" fontId="6" fillId="0" borderId="199" xfId="0" applyNumberFormat="1" applyFont="1" applyBorder="1" applyAlignment="1">
      <alignment horizontal="center" vertical="center" wrapText="1"/>
    </xf>
    <xf numFmtId="1" fontId="6" fillId="0" borderId="257" xfId="3" applyNumberFormat="1" applyFont="1" applyBorder="1" applyAlignment="1">
      <alignment horizontal="center" vertical="center" wrapText="1"/>
    </xf>
    <xf numFmtId="1" fontId="6" fillId="0" borderId="204" xfId="3" applyNumberFormat="1" applyFont="1" applyBorder="1" applyAlignment="1">
      <alignment horizontal="center" vertical="center" wrapText="1"/>
    </xf>
    <xf numFmtId="1" fontId="6" fillId="0" borderId="256" xfId="3" applyNumberFormat="1" applyFont="1" applyBorder="1" applyAlignment="1">
      <alignment horizontal="center" vertical="center" wrapText="1"/>
    </xf>
    <xf numFmtId="1" fontId="6" fillId="0" borderId="199" xfId="3" applyNumberFormat="1" applyFont="1" applyBorder="1" applyAlignment="1">
      <alignment horizontal="center" vertical="center" wrapText="1"/>
    </xf>
    <xf numFmtId="1" fontId="6" fillId="0" borderId="261" xfId="3" applyNumberFormat="1" applyFont="1" applyBorder="1" applyAlignment="1">
      <alignment horizontal="center" vertical="center" wrapText="1"/>
    </xf>
    <xf numFmtId="1" fontId="6" fillId="0" borderId="258" xfId="3" applyNumberFormat="1" applyFont="1" applyBorder="1" applyAlignment="1">
      <alignment horizontal="center" vertical="center" wrapText="1"/>
    </xf>
    <xf numFmtId="1" fontId="6" fillId="0" borderId="256" xfId="0" applyNumberFormat="1" applyFont="1" applyBorder="1" applyAlignment="1">
      <alignment horizontal="center" vertical="center"/>
    </xf>
    <xf numFmtId="1" fontId="6" fillId="0" borderId="199" xfId="0" applyNumberFormat="1" applyFont="1" applyBorder="1" applyAlignment="1">
      <alignment horizontal="center" vertical="center"/>
    </xf>
    <xf numFmtId="1" fontId="6" fillId="0" borderId="204" xfId="0" applyNumberFormat="1" applyFont="1" applyBorder="1" applyAlignment="1">
      <alignment horizontal="center" vertical="center" wrapText="1"/>
    </xf>
    <xf numFmtId="1" fontId="6" fillId="0" borderId="201" xfId="0" applyNumberFormat="1" applyFont="1" applyBorder="1" applyAlignment="1">
      <alignment horizontal="center" vertical="center" wrapText="1"/>
    </xf>
    <xf numFmtId="1" fontId="15" fillId="0" borderId="253" xfId="0" applyNumberFormat="1" applyFont="1" applyBorder="1" applyAlignment="1">
      <alignment horizontal="left" vertical="center"/>
    </xf>
    <xf numFmtId="1" fontId="15" fillId="0" borderId="254" xfId="0" applyNumberFormat="1" applyFont="1" applyBorder="1" applyAlignment="1">
      <alignment horizontal="left" vertical="center"/>
    </xf>
    <xf numFmtId="1" fontId="15" fillId="0" borderId="241" xfId="0" applyNumberFormat="1" applyFont="1" applyBorder="1" applyAlignment="1">
      <alignment horizontal="left" vertical="center"/>
    </xf>
    <xf numFmtId="1" fontId="8" fillId="4" borderId="201" xfId="3" quotePrefix="1" applyNumberFormat="1" applyFont="1" applyFill="1" applyBorder="1" applyAlignment="1">
      <alignment horizontal="left"/>
    </xf>
    <xf numFmtId="1" fontId="11" fillId="0" borderId="256" xfId="3" applyNumberFormat="1" applyFont="1" applyBorder="1" applyAlignment="1">
      <alignment horizontal="center" vertical="center" wrapText="1"/>
    </xf>
    <xf numFmtId="1" fontId="11" fillId="0" borderId="199" xfId="3" applyNumberFormat="1" applyFont="1" applyBorder="1" applyAlignment="1">
      <alignment horizontal="center" vertical="center" wrapText="1"/>
    </xf>
    <xf numFmtId="1" fontId="11" fillId="0" borderId="257" xfId="4" applyNumberFormat="1" applyFont="1" applyBorder="1" applyAlignment="1">
      <alignment horizontal="center" vertical="center"/>
    </xf>
    <xf numFmtId="1" fontId="11" fillId="0" borderId="258" xfId="4" applyNumberFormat="1" applyFont="1" applyBorder="1" applyAlignment="1">
      <alignment horizontal="center" vertical="center"/>
    </xf>
    <xf numFmtId="1" fontId="11" fillId="0" borderId="204" xfId="4" applyNumberFormat="1" applyFont="1" applyBorder="1" applyAlignment="1">
      <alignment horizontal="center" vertical="center"/>
    </xf>
    <xf numFmtId="1" fontId="11" fillId="0" borderId="205" xfId="4" applyNumberFormat="1" applyFont="1" applyBorder="1" applyAlignment="1">
      <alignment horizontal="center" vertical="center"/>
    </xf>
    <xf numFmtId="1" fontId="11" fillId="0" borderId="256" xfId="4" applyNumberFormat="1" applyFont="1" applyBorder="1" applyAlignment="1">
      <alignment horizontal="center" vertical="top" wrapText="1"/>
    </xf>
    <xf numFmtId="1" fontId="11" fillId="0" borderId="199" xfId="4" applyNumberFormat="1" applyFont="1" applyBorder="1" applyAlignment="1">
      <alignment horizontal="center" vertical="top" wrapText="1"/>
    </xf>
    <xf numFmtId="1" fontId="11" fillId="0" borderId="240" xfId="0" applyNumberFormat="1" applyFont="1" applyBorder="1" applyAlignment="1">
      <alignment horizontal="center" vertical="center"/>
    </xf>
    <xf numFmtId="1" fontId="11" fillId="0" borderId="241" xfId="0" applyNumberFormat="1" applyFont="1" applyBorder="1" applyAlignment="1">
      <alignment horizontal="center" vertical="center"/>
    </xf>
    <xf numFmtId="1" fontId="11" fillId="0" borderId="242" xfId="0" applyNumberFormat="1" applyFont="1" applyBorder="1" applyAlignment="1">
      <alignment horizontal="center" vertical="center"/>
    </xf>
    <xf numFmtId="1" fontId="11" fillId="0" borderId="228" xfId="0" applyNumberFormat="1" applyFont="1" applyBorder="1" applyAlignment="1">
      <alignment horizontal="center" vertical="center"/>
    </xf>
    <xf numFmtId="1" fontId="11" fillId="0" borderId="228" xfId="0" applyNumberFormat="1" applyFont="1" applyBorder="1" applyAlignment="1">
      <alignment horizontal="center" vertical="center" wrapText="1"/>
    </xf>
    <xf numFmtId="1" fontId="11" fillId="3" borderId="216" xfId="0" applyNumberFormat="1" applyFont="1" applyFill="1" applyBorder="1" applyAlignment="1">
      <alignment horizontal="center" vertical="center"/>
    </xf>
    <xf numFmtId="1" fontId="11" fillId="3" borderId="199" xfId="0" applyNumberFormat="1" applyFont="1" applyFill="1" applyBorder="1" applyAlignment="1">
      <alignment horizontal="center" vertical="center"/>
    </xf>
    <xf numFmtId="1" fontId="11" fillId="0" borderId="236" xfId="0" applyNumberFormat="1" applyFont="1" applyBorder="1" applyAlignment="1">
      <alignment horizontal="center" vertical="center" wrapText="1"/>
    </xf>
    <xf numFmtId="1" fontId="11" fillId="0" borderId="204" xfId="0" applyNumberFormat="1" applyFont="1" applyBorder="1" applyAlignment="1">
      <alignment horizontal="center" vertical="center" wrapText="1"/>
    </xf>
    <xf numFmtId="1" fontId="11" fillId="0" borderId="227" xfId="0" applyNumberFormat="1" applyFont="1" applyBorder="1" applyAlignment="1">
      <alignment horizontal="center" vertical="center" wrapText="1"/>
    </xf>
    <xf numFmtId="1" fontId="11" fillId="0" borderId="237" xfId="0" applyNumberFormat="1" applyFont="1" applyBorder="1" applyAlignment="1">
      <alignment horizontal="center" vertical="center" wrapText="1"/>
    </xf>
    <xf numFmtId="1" fontId="11" fillId="0" borderId="201" xfId="0" applyNumberFormat="1" applyFont="1" applyBorder="1" applyAlignment="1">
      <alignment horizontal="center" vertical="center" wrapText="1"/>
    </xf>
    <xf numFmtId="1" fontId="11" fillId="0" borderId="205" xfId="0" applyNumberFormat="1" applyFont="1" applyBorder="1" applyAlignment="1">
      <alignment horizontal="center" vertical="center" wrapText="1"/>
    </xf>
    <xf numFmtId="1" fontId="11" fillId="0" borderId="217" xfId="0" applyNumberFormat="1" applyFont="1" applyBorder="1" applyAlignment="1">
      <alignment horizontal="center" vertical="center"/>
    </xf>
    <xf numFmtId="1" fontId="11" fillId="0" borderId="219" xfId="0" applyNumberFormat="1" applyFont="1" applyBorder="1" applyAlignment="1">
      <alignment horizontal="center" vertical="center"/>
    </xf>
    <xf numFmtId="1" fontId="11" fillId="0" borderId="238" xfId="0" applyNumberFormat="1" applyFont="1" applyBorder="1" applyAlignment="1">
      <alignment horizontal="center" vertical="center"/>
    </xf>
    <xf numFmtId="1" fontId="11" fillId="0" borderId="239" xfId="0" applyNumberFormat="1" applyFont="1" applyBorder="1" applyAlignment="1">
      <alignment horizontal="center" vertical="center" wrapText="1"/>
    </xf>
    <xf numFmtId="1" fontId="11" fillId="0" borderId="247" xfId="0" applyNumberFormat="1" applyFont="1" applyBorder="1" applyAlignment="1">
      <alignment horizontal="center" vertical="center" wrapText="1"/>
    </xf>
    <xf numFmtId="1" fontId="6" fillId="0" borderId="216" xfId="0" applyNumberFormat="1" applyFont="1" applyBorder="1" applyAlignment="1">
      <alignment horizontal="center" vertical="center"/>
    </xf>
    <xf numFmtId="1" fontId="6" fillId="0" borderId="216" xfId="0" applyNumberFormat="1" applyFont="1" applyBorder="1" applyAlignment="1">
      <alignment horizontal="center" vertical="center" wrapText="1"/>
    </xf>
    <xf numFmtId="1" fontId="6" fillId="0" borderId="230" xfId="0" applyNumberFormat="1" applyFont="1" applyBorder="1" applyAlignment="1">
      <alignment horizontal="center" vertical="center" wrapText="1"/>
    </xf>
    <xf numFmtId="1" fontId="6" fillId="0" borderId="225" xfId="0" applyNumberFormat="1" applyFont="1" applyBorder="1" applyAlignment="1">
      <alignment horizontal="center" vertical="center" wrapText="1"/>
    </xf>
    <xf numFmtId="1" fontId="6" fillId="0" borderId="231" xfId="0" applyNumberFormat="1" applyFont="1" applyBorder="1" applyAlignment="1">
      <alignment horizontal="center" vertical="center" wrapText="1"/>
    </xf>
    <xf numFmtId="1" fontId="6" fillId="0" borderId="226" xfId="0" applyNumberFormat="1" applyFont="1" applyBorder="1" applyAlignment="1">
      <alignment horizontal="center" vertical="center" wrapText="1"/>
    </xf>
    <xf numFmtId="1" fontId="6" fillId="0" borderId="178" xfId="0" applyNumberFormat="1" applyFont="1" applyBorder="1" applyAlignment="1">
      <alignment horizontal="center" vertical="center" wrapText="1"/>
    </xf>
    <xf numFmtId="1" fontId="6" fillId="0" borderId="178" xfId="0" applyNumberFormat="1" applyFont="1" applyBorder="1" applyAlignment="1">
      <alignment horizontal="center" vertical="center"/>
    </xf>
    <xf numFmtId="1" fontId="6" fillId="0" borderId="179" xfId="0" applyNumberFormat="1" applyFont="1" applyBorder="1" applyAlignment="1">
      <alignment horizontal="center" vertical="center" wrapText="1"/>
    </xf>
    <xf numFmtId="1" fontId="6" fillId="0" borderId="181" xfId="0" applyNumberFormat="1" applyFont="1" applyBorder="1" applyAlignment="1">
      <alignment horizontal="center" vertical="center" wrapText="1"/>
    </xf>
    <xf numFmtId="1" fontId="6" fillId="0" borderId="180" xfId="0" applyNumberFormat="1" applyFont="1" applyBorder="1" applyAlignment="1">
      <alignment horizontal="center" vertical="center" wrapText="1"/>
    </xf>
    <xf numFmtId="1" fontId="6" fillId="0" borderId="177" xfId="0" applyNumberFormat="1" applyFont="1" applyBorder="1" applyAlignment="1">
      <alignment horizontal="center" vertical="center"/>
    </xf>
    <xf numFmtId="1" fontId="6" fillId="0" borderId="182" xfId="0" applyNumberFormat="1" applyFont="1" applyBorder="1" applyAlignment="1">
      <alignment horizontal="center" vertical="center"/>
    </xf>
    <xf numFmtId="1" fontId="6" fillId="0" borderId="183" xfId="0" applyNumberFormat="1" applyFont="1" applyBorder="1" applyAlignment="1">
      <alignment horizontal="center" vertical="center"/>
    </xf>
    <xf numFmtId="1" fontId="10" fillId="0" borderId="217" xfId="0" applyNumberFormat="1" applyFont="1" applyBorder="1" applyAlignment="1">
      <alignment horizontal="center" vertical="center" wrapText="1"/>
    </xf>
    <xf numFmtId="1" fontId="10" fillId="0" borderId="218" xfId="0" applyNumberFormat="1" applyFont="1" applyBorder="1" applyAlignment="1">
      <alignment horizontal="center" vertical="center" wrapText="1"/>
    </xf>
    <xf numFmtId="1" fontId="10" fillId="0" borderId="219" xfId="0" applyNumberFormat="1" applyFont="1" applyBorder="1" applyAlignment="1">
      <alignment horizontal="center" vertical="center" wrapText="1"/>
    </xf>
    <xf numFmtId="1" fontId="10" fillId="0" borderId="216" xfId="0" applyNumberFormat="1" applyFont="1" applyBorder="1" applyAlignment="1">
      <alignment horizontal="center" vertical="center" wrapText="1"/>
    </xf>
    <xf numFmtId="1" fontId="6" fillId="0" borderId="177" xfId="0" applyNumberFormat="1" applyFont="1" applyBorder="1" applyAlignment="1">
      <alignment horizontal="center" vertical="center" wrapText="1"/>
    </xf>
    <xf numFmtId="1" fontId="6" fillId="0" borderId="182" xfId="0" applyNumberFormat="1" applyFont="1" applyBorder="1" applyAlignment="1">
      <alignment horizontal="center" vertical="center" wrapText="1"/>
    </xf>
    <xf numFmtId="1" fontId="6" fillId="0" borderId="183" xfId="0" applyNumberFormat="1" applyFont="1" applyBorder="1" applyAlignment="1">
      <alignment horizontal="center" vertical="center" wrapText="1"/>
    </xf>
    <xf numFmtId="1" fontId="11" fillId="0" borderId="185" xfId="0" applyNumberFormat="1" applyFont="1" applyBorder="1" applyAlignment="1">
      <alignment horizontal="center" vertical="center" wrapText="1"/>
    </xf>
    <xf numFmtId="1" fontId="11" fillId="0" borderId="191" xfId="0" applyNumberFormat="1" applyFont="1" applyBorder="1" applyAlignment="1">
      <alignment horizontal="center" vertical="center" wrapText="1"/>
    </xf>
    <xf numFmtId="1" fontId="11" fillId="0" borderId="180" xfId="0" applyNumberFormat="1" applyFont="1" applyBorder="1" applyAlignment="1">
      <alignment horizontal="center" vertical="center" wrapText="1"/>
    </xf>
    <xf numFmtId="1" fontId="11" fillId="0" borderId="171" xfId="0" applyNumberFormat="1" applyFont="1" applyBorder="1" applyAlignment="1">
      <alignment horizontal="center" vertical="center" wrapText="1"/>
    </xf>
    <xf numFmtId="1" fontId="6" fillId="0" borderId="189" xfId="0" applyNumberFormat="1" applyFont="1" applyBorder="1" applyAlignment="1">
      <alignment horizontal="center" vertical="center"/>
    </xf>
    <xf numFmtId="1" fontId="6" fillId="0" borderId="186" xfId="0" applyNumberFormat="1" applyFont="1" applyBorder="1" applyAlignment="1">
      <alignment horizontal="center" vertical="center" wrapText="1"/>
    </xf>
    <xf numFmtId="1" fontId="6" fillId="0" borderId="170" xfId="0" applyNumberFormat="1" applyFont="1" applyBorder="1" applyAlignment="1">
      <alignment horizontal="center" vertical="center" wrapText="1"/>
    </xf>
    <xf numFmtId="1" fontId="6" fillId="0" borderId="171" xfId="0" applyNumberFormat="1" applyFont="1" applyBorder="1" applyAlignment="1">
      <alignment horizontal="center" vertical="center" wrapText="1"/>
    </xf>
    <xf numFmtId="1" fontId="6" fillId="0" borderId="184" xfId="0" applyNumberFormat="1" applyFont="1" applyBorder="1" applyAlignment="1">
      <alignment horizontal="center" vertical="center" wrapText="1"/>
    </xf>
    <xf numFmtId="1" fontId="6" fillId="0" borderId="190" xfId="0" applyNumberFormat="1" applyFont="1" applyBorder="1" applyAlignment="1">
      <alignment horizontal="center" vertical="center" wrapText="1"/>
    </xf>
    <xf numFmtId="1" fontId="6" fillId="0" borderId="194" xfId="0" applyNumberFormat="1" applyFont="1" applyBorder="1" applyAlignment="1">
      <alignment horizontal="center" vertical="center"/>
    </xf>
    <xf numFmtId="1" fontId="6" fillId="0" borderId="185" xfId="0" applyNumberFormat="1" applyFont="1" applyBorder="1" applyAlignment="1">
      <alignment horizontal="center" vertical="center" wrapText="1"/>
    </xf>
    <xf numFmtId="1" fontId="6" fillId="0" borderId="191" xfId="0" applyNumberFormat="1" applyFont="1" applyBorder="1" applyAlignment="1">
      <alignment horizontal="center" vertical="center" wrapText="1"/>
    </xf>
    <xf numFmtId="1" fontId="6" fillId="0" borderId="187" xfId="0" applyNumberFormat="1" applyFont="1" applyBorder="1" applyAlignment="1">
      <alignment horizontal="center" vertical="center" wrapText="1"/>
    </xf>
    <xf numFmtId="1" fontId="6" fillId="0" borderId="188" xfId="0" applyNumberFormat="1" applyFont="1" applyBorder="1" applyAlignment="1">
      <alignment horizontal="center" vertical="center" wrapText="1"/>
    </xf>
    <xf numFmtId="1" fontId="19" fillId="0" borderId="316" xfId="0" applyNumberFormat="1" applyFont="1" applyBorder="1" applyAlignment="1">
      <alignment horizontal="center" vertical="center" wrapText="1"/>
    </xf>
    <xf numFmtId="1" fontId="6" fillId="0" borderId="322" xfId="0" applyNumberFormat="1" applyFont="1" applyBorder="1" applyAlignment="1">
      <alignment horizontal="center" vertical="center"/>
    </xf>
    <xf numFmtId="1" fontId="6" fillId="0" borderId="310" xfId="0" applyNumberFormat="1" applyFont="1" applyBorder="1" applyAlignment="1">
      <alignment horizontal="center" vertical="center"/>
    </xf>
    <xf numFmtId="1" fontId="19" fillId="0" borderId="317" xfId="0" applyNumberFormat="1" applyFont="1" applyBorder="1" applyAlignment="1">
      <alignment horizontal="center" vertical="center"/>
    </xf>
    <xf numFmtId="1" fontId="19" fillId="0" borderId="318" xfId="0" applyNumberFormat="1" applyFont="1" applyBorder="1" applyAlignment="1">
      <alignment horizontal="center" vertical="center"/>
    </xf>
    <xf numFmtId="1" fontId="19" fillId="0" borderId="171" xfId="0" applyNumberFormat="1" applyFont="1" applyBorder="1" applyAlignment="1">
      <alignment horizontal="center" vertical="center"/>
    </xf>
    <xf numFmtId="1" fontId="19" fillId="0" borderId="319" xfId="0" applyNumberFormat="1" applyFont="1" applyBorder="1" applyAlignment="1">
      <alignment horizontal="center" vertical="center"/>
    </xf>
    <xf numFmtId="1" fontId="19" fillId="0" borderId="166" xfId="0" applyNumberFormat="1" applyFont="1" applyBorder="1" applyAlignment="1">
      <alignment horizontal="center" vertical="center"/>
    </xf>
    <xf numFmtId="1" fontId="19" fillId="0" borderId="317" xfId="0" applyNumberFormat="1" applyFont="1" applyBorder="1" applyAlignment="1">
      <alignment horizontal="center"/>
    </xf>
    <xf numFmtId="1" fontId="19" fillId="0" borderId="318" xfId="0" applyNumberFormat="1" applyFont="1" applyBorder="1" applyAlignment="1">
      <alignment horizontal="center"/>
    </xf>
    <xf numFmtId="1" fontId="6" fillId="0" borderId="312" xfId="0" applyNumberFormat="1" applyFont="1" applyBorder="1" applyAlignment="1">
      <alignment horizontal="center" vertical="center"/>
    </xf>
    <xf numFmtId="1" fontId="6" fillId="0" borderId="317" xfId="3" applyNumberFormat="1" applyFont="1" applyBorder="1" applyAlignment="1">
      <alignment horizontal="center" vertical="center" wrapText="1"/>
    </xf>
    <xf numFmtId="1" fontId="6" fillId="0" borderId="316" xfId="3" applyNumberFormat="1" applyFont="1" applyBorder="1" applyAlignment="1">
      <alignment horizontal="center" vertical="center" wrapText="1"/>
    </xf>
    <xf numFmtId="1" fontId="6" fillId="0" borderId="319" xfId="3" applyNumberFormat="1" applyFont="1" applyBorder="1" applyAlignment="1">
      <alignment horizontal="center" vertical="center" wrapText="1"/>
    </xf>
    <xf numFmtId="1" fontId="6" fillId="0" borderId="318" xfId="3" applyNumberFormat="1" applyFont="1" applyBorder="1" applyAlignment="1">
      <alignment horizontal="center" vertical="center" wrapText="1"/>
    </xf>
    <xf numFmtId="1" fontId="6" fillId="0" borderId="316" xfId="0" applyNumberFormat="1" applyFont="1" applyBorder="1" applyAlignment="1">
      <alignment horizontal="center" vertical="center"/>
    </xf>
    <xf numFmtId="1" fontId="6" fillId="0" borderId="166" xfId="0" applyNumberFormat="1" applyFont="1" applyBorder="1" applyAlignment="1">
      <alignment horizontal="center" vertical="center" wrapText="1"/>
    </xf>
    <xf numFmtId="1" fontId="15" fillId="0" borderId="313" xfId="0" applyNumberFormat="1" applyFont="1" applyBorder="1" applyAlignment="1">
      <alignment horizontal="left" vertical="center"/>
    </xf>
    <xf numFmtId="1" fontId="15" fillId="0" borderId="314" xfId="0" applyNumberFormat="1" applyFont="1" applyBorder="1" applyAlignment="1">
      <alignment horizontal="left" vertical="center"/>
    </xf>
    <xf numFmtId="1" fontId="15" fillId="0" borderId="309" xfId="0" applyNumberFormat="1" applyFont="1" applyBorder="1" applyAlignment="1">
      <alignment horizontal="left" vertical="center"/>
    </xf>
    <xf numFmtId="1" fontId="8" fillId="4" borderId="166" xfId="3" quotePrefix="1" applyNumberFormat="1" applyFont="1" applyFill="1" applyBorder="1" applyAlignment="1">
      <alignment horizontal="left"/>
    </xf>
    <xf numFmtId="1" fontId="11" fillId="0" borderId="316" xfId="3" applyNumberFormat="1" applyFont="1" applyBorder="1" applyAlignment="1">
      <alignment horizontal="center" vertical="center" wrapText="1"/>
    </xf>
    <xf numFmtId="1" fontId="11" fillId="0" borderId="317" xfId="4" applyNumberFormat="1" applyFont="1" applyBorder="1" applyAlignment="1">
      <alignment horizontal="center" vertical="center"/>
    </xf>
    <xf numFmtId="1" fontId="11" fillId="0" borderId="318" xfId="4" applyNumberFormat="1" applyFont="1" applyBorder="1" applyAlignment="1">
      <alignment horizontal="center" vertical="center"/>
    </xf>
    <xf numFmtId="1" fontId="11" fillId="0" borderId="171" xfId="4" applyNumberFormat="1" applyFont="1" applyBorder="1" applyAlignment="1">
      <alignment horizontal="center" vertical="center"/>
    </xf>
    <xf numFmtId="1" fontId="11" fillId="0" borderId="316" xfId="4" applyNumberFormat="1" applyFont="1" applyBorder="1" applyAlignment="1">
      <alignment horizontal="center" vertical="top" wrapText="1"/>
    </xf>
    <xf numFmtId="1" fontId="11" fillId="0" borderId="308" xfId="0" applyNumberFormat="1" applyFont="1" applyBorder="1" applyAlignment="1">
      <alignment horizontal="center" vertical="center"/>
    </xf>
    <xf numFmtId="1" fontId="11" fillId="0" borderId="309" xfId="0" applyNumberFormat="1" applyFont="1" applyBorder="1" applyAlignment="1">
      <alignment horizontal="center" vertical="center"/>
    </xf>
    <xf numFmtId="1" fontId="11" fillId="0" borderId="310" xfId="0" applyNumberFormat="1" applyFont="1" applyBorder="1" applyAlignment="1">
      <alignment horizontal="center" vertical="center"/>
    </xf>
    <xf numFmtId="1" fontId="11" fillId="3" borderId="256" xfId="0" applyNumberFormat="1" applyFont="1" applyFill="1" applyBorder="1" applyAlignment="1">
      <alignment horizontal="center" vertical="center"/>
    </xf>
    <xf numFmtId="1" fontId="11" fillId="0" borderId="257" xfId="0" applyNumberFormat="1" applyFont="1" applyBorder="1" applyAlignment="1">
      <alignment horizontal="center" vertical="center" wrapText="1"/>
    </xf>
    <xf numFmtId="1" fontId="11" fillId="0" borderId="261" xfId="0" applyNumberFormat="1" applyFont="1" applyBorder="1" applyAlignment="1">
      <alignment horizontal="center" vertical="center" wrapText="1"/>
    </xf>
    <xf numFmtId="1" fontId="11" fillId="0" borderId="258" xfId="0" applyNumberFormat="1" applyFont="1" applyBorder="1" applyAlignment="1">
      <alignment horizontal="center" vertical="center" wrapText="1"/>
    </xf>
    <xf numFmtId="1" fontId="11" fillId="0" borderId="166" xfId="0" applyNumberFormat="1" applyFont="1" applyBorder="1" applyAlignment="1">
      <alignment horizontal="center" vertical="center" wrapText="1"/>
    </xf>
    <xf numFmtId="1" fontId="11" fillId="0" borderId="265" xfId="0" applyNumberFormat="1" applyFont="1" applyBorder="1" applyAlignment="1">
      <alignment horizontal="center" vertical="center"/>
    </xf>
    <xf numFmtId="1" fontId="11" fillId="0" borderId="307" xfId="0" applyNumberFormat="1" applyFont="1" applyBorder="1" applyAlignment="1">
      <alignment horizontal="center" vertical="center" wrapText="1"/>
    </xf>
    <xf numFmtId="1" fontId="6" fillId="0" borderId="256" xfId="0" applyNumberFormat="1" applyFont="1" applyBorder="1" applyAlignment="1">
      <alignment horizontal="center" vertical="center" wrapText="1"/>
    </xf>
    <xf numFmtId="1" fontId="6" fillId="0" borderId="303" xfId="0" applyNumberFormat="1" applyFont="1" applyBorder="1" applyAlignment="1">
      <alignment horizontal="center" vertical="center" wrapText="1"/>
    </xf>
    <xf numFmtId="1" fontId="6" fillId="0" borderId="304" xfId="0" applyNumberFormat="1" applyFont="1" applyBorder="1" applyAlignment="1">
      <alignment horizontal="center" vertical="center" wrapText="1"/>
    </xf>
    <xf numFmtId="1" fontId="6" fillId="0" borderId="257" xfId="0" applyNumberFormat="1" applyFont="1" applyBorder="1" applyAlignment="1">
      <alignment horizontal="center" vertical="center" wrapText="1"/>
    </xf>
    <xf numFmtId="1" fontId="6" fillId="0" borderId="261" xfId="0" applyNumberFormat="1" applyFont="1" applyBorder="1" applyAlignment="1">
      <alignment horizontal="center" vertical="center" wrapText="1"/>
    </xf>
    <xf numFmtId="1" fontId="6" fillId="0" borderId="258" xfId="0" applyNumberFormat="1" applyFont="1" applyBorder="1" applyAlignment="1">
      <alignment horizontal="center" vertical="center" wrapText="1"/>
    </xf>
    <xf numFmtId="1" fontId="10" fillId="0" borderId="245" xfId="0" applyNumberFormat="1" applyFont="1" applyBorder="1" applyAlignment="1">
      <alignment horizontal="center" vertical="center" wrapText="1"/>
    </xf>
    <xf numFmtId="1" fontId="10" fillId="0" borderId="265" xfId="0" applyNumberFormat="1" applyFont="1" applyBorder="1" applyAlignment="1">
      <alignment horizontal="center" vertical="center" wrapText="1"/>
    </xf>
    <xf numFmtId="1" fontId="10" fillId="0" borderId="256" xfId="0" applyNumberFormat="1" applyFont="1" applyBorder="1" applyAlignment="1">
      <alignment horizontal="center" vertical="center" wrapText="1"/>
    </xf>
    <xf numFmtId="1" fontId="6" fillId="0" borderId="254" xfId="0" applyNumberFormat="1" applyFont="1" applyBorder="1" applyAlignment="1">
      <alignment horizontal="center" vertical="center"/>
    </xf>
    <xf numFmtId="1" fontId="6" fillId="0" borderId="241" xfId="0" applyNumberFormat="1" applyFont="1" applyBorder="1" applyAlignment="1">
      <alignment horizontal="center" vertical="center"/>
    </xf>
    <xf numFmtId="1" fontId="6" fillId="0" borderId="281" xfId="0" applyNumberFormat="1" applyFont="1" applyBorder="1" applyAlignment="1">
      <alignment horizontal="center" vertical="center"/>
    </xf>
    <xf numFmtId="1" fontId="6" fillId="0" borderId="281" xfId="0" applyNumberFormat="1" applyFont="1" applyBorder="1" applyAlignment="1">
      <alignment horizontal="center" vertical="center" wrapText="1"/>
    </xf>
    <xf numFmtId="1" fontId="6" fillId="0" borderId="217" xfId="0" applyNumberFormat="1" applyFont="1" applyBorder="1" applyAlignment="1">
      <alignment horizontal="center" vertical="center" wrapText="1"/>
    </xf>
    <xf numFmtId="1" fontId="6" fillId="0" borderId="254" xfId="0" applyNumberFormat="1" applyFont="1" applyBorder="1" applyAlignment="1">
      <alignment horizontal="center" vertical="center" wrapText="1"/>
    </xf>
    <xf numFmtId="1" fontId="6" fillId="0" borderId="241" xfId="0" applyNumberFormat="1" applyFont="1" applyBorder="1" applyAlignment="1">
      <alignment horizontal="center" vertical="center" wrapText="1"/>
    </xf>
    <xf numFmtId="1" fontId="11" fillId="0" borderId="285" xfId="0" applyNumberFormat="1" applyFont="1" applyBorder="1" applyAlignment="1">
      <alignment horizontal="center" vertical="center" wrapText="1"/>
    </xf>
    <xf numFmtId="1" fontId="11" fillId="0" borderId="277" xfId="0" applyNumberFormat="1" applyFont="1" applyBorder="1" applyAlignment="1">
      <alignment horizontal="center" vertical="center" wrapText="1"/>
    </xf>
    <xf numFmtId="1" fontId="11" fillId="0" borderId="283" xfId="0" applyNumberFormat="1" applyFont="1" applyBorder="1" applyAlignment="1">
      <alignment horizontal="center" vertical="center" wrapText="1"/>
    </xf>
    <xf numFmtId="1" fontId="6" fillId="0" borderId="282" xfId="0" applyNumberFormat="1" applyFont="1" applyBorder="1" applyAlignment="1">
      <alignment horizontal="center" vertical="center" wrapText="1"/>
    </xf>
    <xf numFmtId="1" fontId="6" fillId="0" borderId="280" xfId="0" applyNumberFormat="1" applyFont="1" applyBorder="1" applyAlignment="1">
      <alignment horizontal="center" vertical="center" wrapText="1"/>
    </xf>
    <xf numFmtId="1" fontId="6" fillId="0" borderId="283" xfId="0" applyNumberFormat="1" applyFont="1" applyBorder="1" applyAlignment="1">
      <alignment horizontal="center" vertical="center" wrapText="1"/>
    </xf>
    <xf numFmtId="1" fontId="6" fillId="0" borderId="168" xfId="0" applyNumberFormat="1" applyFont="1" applyBorder="1" applyAlignment="1">
      <alignment horizontal="center" vertical="center" wrapText="1"/>
    </xf>
    <xf numFmtId="1" fontId="6" fillId="0" borderId="284" xfId="0" applyNumberFormat="1" applyFont="1" applyBorder="1" applyAlignment="1">
      <alignment horizontal="center" vertical="center" wrapText="1"/>
    </xf>
    <xf numFmtId="1" fontId="6" fillId="0" borderId="276" xfId="0" applyNumberFormat="1" applyFont="1" applyBorder="1" applyAlignment="1">
      <alignment horizontal="center" vertical="center" wrapText="1"/>
    </xf>
    <xf numFmtId="1" fontId="6" fillId="0" borderId="250" xfId="0" applyNumberFormat="1" applyFont="1" applyBorder="1" applyAlignment="1">
      <alignment horizontal="center" vertical="center"/>
    </xf>
    <xf numFmtId="1" fontId="6" fillId="0" borderId="224" xfId="0" applyNumberFormat="1" applyFont="1" applyBorder="1" applyAlignment="1">
      <alignment horizontal="center" vertical="center"/>
    </xf>
    <xf numFmtId="1" fontId="6" fillId="0" borderId="275" xfId="0" applyNumberFormat="1" applyFont="1" applyBorder="1" applyAlignment="1">
      <alignment horizontal="center" vertical="center" wrapText="1"/>
    </xf>
    <xf numFmtId="1" fontId="6" fillId="0" borderId="277" xfId="0" applyNumberFormat="1" applyFont="1" applyBorder="1" applyAlignment="1">
      <alignment horizontal="center" vertical="center" wrapText="1"/>
    </xf>
    <xf numFmtId="1" fontId="6" fillId="0" borderId="245" xfId="0" applyNumberFormat="1" applyFont="1" applyBorder="1" applyAlignment="1">
      <alignment horizontal="center" vertical="center" wrapText="1"/>
    </xf>
    <xf numFmtId="1" fontId="6" fillId="0" borderId="274" xfId="0" applyNumberFormat="1" applyFont="1" applyBorder="1" applyAlignment="1">
      <alignment horizontal="center" vertical="center" wrapText="1"/>
    </xf>
    <xf numFmtId="1" fontId="19" fillId="0" borderId="337" xfId="0" applyNumberFormat="1" applyFont="1" applyBorder="1" applyAlignment="1">
      <alignment horizontal="center" vertical="center" wrapText="1"/>
    </xf>
    <xf numFmtId="1" fontId="19" fillId="0" borderId="336" xfId="0" applyNumberFormat="1" applyFont="1" applyBorder="1" applyAlignment="1">
      <alignment horizontal="center" vertical="center" wrapText="1"/>
    </xf>
    <xf numFmtId="1" fontId="6" fillId="0" borderId="338" xfId="0" applyNumberFormat="1" applyFont="1" applyBorder="1" applyAlignment="1">
      <alignment horizontal="center" vertical="center"/>
    </xf>
    <xf numFmtId="1" fontId="6" fillId="0" borderId="388" xfId="0" applyNumberFormat="1" applyFont="1" applyBorder="1" applyAlignment="1">
      <alignment horizontal="center" vertical="center"/>
    </xf>
    <xf numFmtId="1" fontId="19" fillId="0" borderId="339" xfId="0" applyNumberFormat="1" applyFont="1" applyBorder="1" applyAlignment="1">
      <alignment horizontal="center" vertical="center"/>
    </xf>
    <xf numFmtId="1" fontId="19" fillId="0" borderId="340" xfId="0" applyNumberFormat="1" applyFont="1" applyBorder="1" applyAlignment="1">
      <alignment horizontal="center" vertical="center"/>
    </xf>
    <xf numFmtId="1" fontId="19" fillId="0" borderId="333" xfId="0" applyNumberFormat="1" applyFont="1" applyBorder="1" applyAlignment="1">
      <alignment horizontal="center" vertical="center"/>
    </xf>
    <xf numFmtId="1" fontId="19" fillId="0" borderId="334" xfId="0" applyNumberFormat="1" applyFont="1" applyBorder="1" applyAlignment="1">
      <alignment horizontal="center" vertical="center"/>
    </xf>
    <xf numFmtId="1" fontId="19" fillId="0" borderId="341" xfId="0" applyNumberFormat="1" applyFont="1" applyBorder="1" applyAlignment="1">
      <alignment horizontal="center" vertical="center"/>
    </xf>
    <xf numFmtId="1" fontId="19" fillId="0" borderId="339" xfId="0" applyNumberFormat="1" applyFont="1" applyBorder="1" applyAlignment="1">
      <alignment horizontal="center"/>
    </xf>
    <xf numFmtId="1" fontId="19" fillId="0" borderId="340" xfId="0" applyNumberFormat="1" applyFont="1" applyBorder="1" applyAlignment="1">
      <alignment horizontal="center"/>
    </xf>
    <xf numFmtId="1" fontId="6" fillId="0" borderId="352" xfId="0" applyNumberFormat="1" applyFont="1" applyBorder="1" applyAlignment="1">
      <alignment horizontal="center" vertical="center"/>
    </xf>
    <xf numFmtId="1" fontId="6" fillId="0" borderId="343" xfId="0" applyNumberFormat="1" applyFont="1" applyBorder="1" applyAlignment="1">
      <alignment horizontal="center" vertical="center"/>
    </xf>
    <xf numFmtId="1" fontId="6" fillId="0" borderId="334" xfId="0" applyNumberFormat="1" applyFont="1" applyBorder="1" applyAlignment="1">
      <alignment horizontal="center" vertical="center" wrapText="1"/>
    </xf>
    <xf numFmtId="1" fontId="6" fillId="0" borderId="336" xfId="0" applyNumberFormat="1" applyFont="1" applyBorder="1" applyAlignment="1">
      <alignment horizontal="center" vertical="center" wrapText="1"/>
    </xf>
    <xf numFmtId="1" fontId="6" fillId="0" borderId="339" xfId="3" applyNumberFormat="1" applyFont="1" applyBorder="1" applyAlignment="1">
      <alignment horizontal="center" vertical="center" wrapText="1"/>
    </xf>
    <xf numFmtId="1" fontId="6" fillId="0" borderId="333" xfId="3" applyNumberFormat="1" applyFont="1" applyBorder="1" applyAlignment="1">
      <alignment horizontal="center" vertical="center" wrapText="1"/>
    </xf>
    <xf numFmtId="1" fontId="6" fillId="0" borderId="337" xfId="3" applyNumberFormat="1" applyFont="1" applyBorder="1" applyAlignment="1">
      <alignment horizontal="center" vertical="center" wrapText="1"/>
    </xf>
    <xf numFmtId="1" fontId="6" fillId="0" borderId="336" xfId="3" applyNumberFormat="1" applyFont="1" applyBorder="1" applyAlignment="1">
      <alignment horizontal="center" vertical="center" wrapText="1"/>
    </xf>
    <xf numFmtId="1" fontId="6" fillId="0" borderId="341" xfId="3" applyNumberFormat="1" applyFont="1" applyBorder="1" applyAlignment="1">
      <alignment horizontal="center" vertical="center" wrapText="1"/>
    </xf>
    <xf numFmtId="1" fontId="6" fillId="0" borderId="340" xfId="3" applyNumberFormat="1" applyFont="1" applyBorder="1" applyAlignment="1">
      <alignment horizontal="center" vertical="center" wrapText="1"/>
    </xf>
    <xf numFmtId="1" fontId="6" fillId="0" borderId="337" xfId="0" applyNumberFormat="1" applyFont="1" applyBorder="1" applyAlignment="1">
      <alignment horizontal="center" vertical="center"/>
    </xf>
    <xf numFmtId="1" fontId="6" fillId="0" borderId="336" xfId="0" applyNumberFormat="1" applyFont="1" applyBorder="1" applyAlignment="1">
      <alignment horizontal="center" vertical="center"/>
    </xf>
    <xf numFmtId="1" fontId="6" fillId="0" borderId="333" xfId="0" applyNumberFormat="1" applyFont="1" applyBorder="1" applyAlignment="1">
      <alignment horizontal="center" vertical="center" wrapText="1"/>
    </xf>
    <xf numFmtId="1" fontId="15" fillId="0" borderId="395" xfId="0" applyNumberFormat="1" applyFont="1" applyBorder="1" applyAlignment="1">
      <alignment horizontal="left" vertical="center"/>
    </xf>
    <xf numFmtId="1" fontId="15" fillId="0" borderId="396" xfId="0" applyNumberFormat="1" applyFont="1" applyBorder="1" applyAlignment="1">
      <alignment horizontal="left" vertical="center"/>
    </xf>
    <xf numFmtId="1" fontId="15" fillId="0" borderId="397" xfId="0" applyNumberFormat="1" applyFont="1" applyBorder="1" applyAlignment="1">
      <alignment horizontal="left" vertical="center"/>
    </xf>
    <xf numFmtId="1" fontId="11" fillId="0" borderId="337" xfId="3" applyNumberFormat="1" applyFont="1" applyBorder="1" applyAlignment="1">
      <alignment horizontal="center" vertical="center" wrapText="1"/>
    </xf>
    <xf numFmtId="1" fontId="11" fillId="0" borderId="336" xfId="3" applyNumberFormat="1" applyFont="1" applyBorder="1" applyAlignment="1">
      <alignment horizontal="center" vertical="center" wrapText="1"/>
    </xf>
    <xf numFmtId="1" fontId="11" fillId="0" borderId="339" xfId="4" applyNumberFormat="1" applyFont="1" applyBorder="1" applyAlignment="1">
      <alignment horizontal="center" vertical="center"/>
    </xf>
    <xf numFmtId="1" fontId="11" fillId="0" borderId="340" xfId="4" applyNumberFormat="1" applyFont="1" applyBorder="1" applyAlignment="1">
      <alignment horizontal="center" vertical="center"/>
    </xf>
    <xf numFmtId="1" fontId="11" fillId="0" borderId="333" xfId="4" applyNumberFormat="1" applyFont="1" applyBorder="1" applyAlignment="1">
      <alignment horizontal="center" vertical="center"/>
    </xf>
    <xf numFmtId="1" fontId="11" fillId="0" borderId="334" xfId="4" applyNumberFormat="1" applyFont="1" applyBorder="1" applyAlignment="1">
      <alignment horizontal="center" vertical="center"/>
    </xf>
    <xf numFmtId="1" fontId="11" fillId="0" borderId="337" xfId="4" applyNumberFormat="1" applyFont="1" applyBorder="1" applyAlignment="1">
      <alignment horizontal="center" vertical="top" wrapText="1"/>
    </xf>
    <xf numFmtId="1" fontId="11" fillId="0" borderId="336" xfId="4" applyNumberFormat="1" applyFont="1" applyBorder="1" applyAlignment="1">
      <alignment horizontal="center" vertical="top" wrapText="1"/>
    </xf>
    <xf numFmtId="1" fontId="11" fillId="0" borderId="342" xfId="0" applyNumberFormat="1" applyFont="1" applyBorder="1" applyAlignment="1">
      <alignment horizontal="center" vertical="center"/>
    </xf>
    <xf numFmtId="1" fontId="11" fillId="0" borderId="343" xfId="0" applyNumberFormat="1" applyFont="1" applyBorder="1" applyAlignment="1">
      <alignment horizontal="center" vertical="center"/>
    </xf>
    <xf numFmtId="1" fontId="11" fillId="0" borderId="357" xfId="0" applyNumberFormat="1" applyFont="1" applyBorder="1" applyAlignment="1">
      <alignment horizontal="center" vertical="center"/>
    </xf>
    <xf numFmtId="1" fontId="11" fillId="0" borderId="381" xfId="0" applyNumberFormat="1" applyFont="1" applyBorder="1" applyAlignment="1">
      <alignment horizontal="center" vertical="center"/>
    </xf>
    <xf numFmtId="1" fontId="11" fillId="0" borderId="381" xfId="0" applyNumberFormat="1" applyFont="1" applyBorder="1" applyAlignment="1">
      <alignment horizontal="center" vertical="center" wrapText="1"/>
    </xf>
    <xf numFmtId="1" fontId="11" fillId="3" borderId="376" xfId="0" applyNumberFormat="1" applyFont="1" applyFill="1" applyBorder="1" applyAlignment="1">
      <alignment horizontal="center" vertical="center"/>
    </xf>
    <xf numFmtId="1" fontId="11" fillId="3" borderId="336" xfId="0" applyNumberFormat="1" applyFont="1" applyFill="1" applyBorder="1" applyAlignment="1">
      <alignment horizontal="center" vertical="center"/>
    </xf>
    <xf numFmtId="1" fontId="11" fillId="0" borderId="387" xfId="0" applyNumberFormat="1" applyFont="1" applyBorder="1" applyAlignment="1">
      <alignment horizontal="center" vertical="center" wrapText="1"/>
    </xf>
    <xf numFmtId="1" fontId="11" fillId="0" borderId="333" xfId="0" applyNumberFormat="1" applyFont="1" applyBorder="1" applyAlignment="1">
      <alignment horizontal="center" vertical="center" wrapText="1"/>
    </xf>
    <xf numFmtId="1" fontId="11" fillId="0" borderId="350" xfId="0" applyNumberFormat="1" applyFont="1" applyBorder="1" applyAlignment="1">
      <alignment horizontal="center" vertical="center" wrapText="1"/>
    </xf>
    <xf numFmtId="1" fontId="11" fillId="0" borderId="351" xfId="0" applyNumberFormat="1" applyFont="1" applyBorder="1" applyAlignment="1">
      <alignment horizontal="center" vertical="center" wrapText="1"/>
    </xf>
    <xf numFmtId="1" fontId="11" fillId="0" borderId="334" xfId="0" applyNumberFormat="1" applyFont="1" applyBorder="1" applyAlignment="1">
      <alignment horizontal="center" vertical="center" wrapText="1"/>
    </xf>
    <xf numFmtId="1" fontId="11" fillId="0" borderId="352" xfId="0" applyNumberFormat="1" applyFont="1" applyBorder="1" applyAlignment="1">
      <alignment horizontal="center" vertical="center"/>
    </xf>
    <xf numFmtId="1" fontId="11" fillId="0" borderId="353" xfId="0" applyNumberFormat="1" applyFont="1" applyBorder="1" applyAlignment="1">
      <alignment horizontal="center" vertical="center"/>
    </xf>
    <xf numFmtId="1" fontId="11" fillId="0" borderId="388" xfId="0" applyNumberFormat="1" applyFont="1" applyBorder="1" applyAlignment="1">
      <alignment horizontal="center" vertical="center"/>
    </xf>
    <xf numFmtId="1" fontId="11" fillId="0" borderId="389" xfId="0" applyNumberFormat="1" applyFont="1" applyBorder="1" applyAlignment="1">
      <alignment horizontal="center" vertical="center" wrapText="1"/>
    </xf>
    <xf numFmtId="1" fontId="11" fillId="0" borderId="358" xfId="0" applyNumberFormat="1" applyFont="1" applyBorder="1" applyAlignment="1">
      <alignment horizontal="center" vertical="center" wrapText="1"/>
    </xf>
    <xf numFmtId="1" fontId="6" fillId="0" borderId="376" xfId="0" applyNumberFormat="1" applyFont="1" applyBorder="1" applyAlignment="1">
      <alignment horizontal="center" vertical="center"/>
    </xf>
    <xf numFmtId="1" fontId="6" fillId="0" borderId="376" xfId="0" applyNumberFormat="1" applyFont="1" applyBorder="1" applyAlignment="1">
      <alignment horizontal="center" vertical="center" wrapText="1"/>
    </xf>
    <xf numFmtId="1" fontId="6" fillId="0" borderId="383" xfId="0" applyNumberFormat="1" applyFont="1" applyBorder="1" applyAlignment="1">
      <alignment horizontal="center" vertical="center" wrapText="1"/>
    </xf>
    <xf numFmtId="1" fontId="6" fillId="0" borderId="346" xfId="0" applyNumberFormat="1" applyFont="1" applyBorder="1" applyAlignment="1">
      <alignment horizontal="center" vertical="center" wrapText="1"/>
    </xf>
    <xf numFmtId="1" fontId="6" fillId="0" borderId="384" xfId="0" applyNumberFormat="1" applyFont="1" applyBorder="1" applyAlignment="1">
      <alignment horizontal="center" vertical="center" wrapText="1"/>
    </xf>
    <xf numFmtId="1" fontId="6" fillId="0" borderId="347" xfId="0" applyNumberFormat="1" applyFont="1" applyBorder="1" applyAlignment="1">
      <alignment horizontal="center" vertical="center" wrapText="1"/>
    </xf>
    <xf numFmtId="1" fontId="6" fillId="0" borderId="337" xfId="0" applyNumberFormat="1" applyFont="1" applyBorder="1" applyAlignment="1">
      <alignment horizontal="center" vertical="center" wrapText="1"/>
    </xf>
    <xf numFmtId="1" fontId="6" fillId="0" borderId="339" xfId="0" applyNumberFormat="1" applyFont="1" applyBorder="1" applyAlignment="1">
      <alignment horizontal="center" vertical="center" wrapText="1"/>
    </xf>
    <xf numFmtId="1" fontId="6" fillId="0" borderId="341" xfId="0" applyNumberFormat="1" applyFont="1" applyBorder="1" applyAlignment="1">
      <alignment horizontal="center" vertical="center" wrapText="1"/>
    </xf>
    <xf numFmtId="1" fontId="6" fillId="0" borderId="340" xfId="0" applyNumberFormat="1" applyFont="1" applyBorder="1" applyAlignment="1">
      <alignment horizontal="center" vertical="center" wrapText="1"/>
    </xf>
    <xf numFmtId="1" fontId="6" fillId="0" borderId="342" xfId="0" applyNumberFormat="1" applyFont="1" applyBorder="1" applyAlignment="1">
      <alignment horizontal="center" vertical="center"/>
    </xf>
    <xf numFmtId="1" fontId="10" fillId="0" borderId="352" xfId="0" applyNumberFormat="1" applyFont="1" applyBorder="1" applyAlignment="1">
      <alignment horizontal="center" vertical="center" wrapText="1"/>
    </xf>
    <xf numFmtId="1" fontId="10" fillId="0" borderId="354" xfId="0" applyNumberFormat="1" applyFont="1" applyBorder="1" applyAlignment="1">
      <alignment horizontal="center" vertical="center" wrapText="1"/>
    </xf>
    <xf numFmtId="1" fontId="10" fillId="0" borderId="353" xfId="0" applyNumberFormat="1" applyFont="1" applyBorder="1" applyAlignment="1">
      <alignment horizontal="center" vertical="center" wrapText="1"/>
    </xf>
    <xf numFmtId="1" fontId="10" fillId="0" borderId="376" xfId="0" applyNumberFormat="1" applyFont="1" applyBorder="1" applyAlignment="1">
      <alignment horizontal="center" vertical="center" wrapText="1"/>
    </xf>
    <xf numFmtId="1" fontId="6" fillId="0" borderId="342" xfId="0" applyNumberFormat="1" applyFont="1" applyBorder="1" applyAlignment="1">
      <alignment horizontal="center" vertical="center" wrapText="1"/>
    </xf>
    <xf numFmtId="1" fontId="6" fillId="0" borderId="338" xfId="0" applyNumberFormat="1" applyFont="1" applyBorder="1" applyAlignment="1">
      <alignment horizontal="center" vertical="center" wrapText="1"/>
    </xf>
    <xf numFmtId="1" fontId="6" fillId="0" borderId="343" xfId="0" applyNumberFormat="1" applyFont="1" applyBorder="1" applyAlignment="1">
      <alignment horizontal="center" vertical="center" wrapText="1"/>
    </xf>
    <xf numFmtId="1" fontId="11" fillId="0" borderId="359" xfId="0" applyNumberFormat="1" applyFont="1" applyBorder="1" applyAlignment="1">
      <alignment horizontal="center" vertical="center" wrapText="1"/>
    </xf>
    <xf numFmtId="1" fontId="11" fillId="0" borderId="360" xfId="0" applyNumberFormat="1" applyFont="1" applyBorder="1" applyAlignment="1">
      <alignment horizontal="center" vertical="center" wrapText="1"/>
    </xf>
    <xf numFmtId="1" fontId="11" fillId="0" borderId="340" xfId="0" applyNumberFormat="1" applyFont="1" applyBorder="1" applyAlignment="1">
      <alignment horizontal="center" vertical="center" wrapText="1"/>
    </xf>
    <xf numFmtId="1" fontId="6" fillId="0" borderId="361" xfId="0" applyNumberFormat="1" applyFont="1" applyBorder="1" applyAlignment="1">
      <alignment horizontal="center" vertical="center" wrapText="1"/>
    </xf>
    <xf numFmtId="1" fontId="6" fillId="0" borderId="362" xfId="0" applyNumberFormat="1" applyFont="1" applyBorder="1" applyAlignment="1">
      <alignment horizontal="center" vertical="center" wrapText="1"/>
    </xf>
    <xf numFmtId="1" fontId="6" fillId="0" borderId="344" xfId="0" applyNumberFormat="1" applyFont="1" applyBorder="1" applyAlignment="1">
      <alignment horizontal="center" vertical="center"/>
    </xf>
    <xf numFmtId="1" fontId="6" fillId="0" borderId="359" xfId="0" applyNumberFormat="1" applyFont="1" applyBorder="1" applyAlignment="1">
      <alignment horizontal="center" vertical="center" wrapText="1"/>
    </xf>
    <xf numFmtId="1" fontId="6" fillId="0" borderId="360" xfId="0" applyNumberFormat="1" applyFont="1" applyBorder="1" applyAlignment="1">
      <alignment horizontal="center" vertical="center" wrapText="1"/>
    </xf>
    <xf numFmtId="1" fontId="19" fillId="0" borderId="496" xfId="0" applyNumberFormat="1" applyFont="1" applyBorder="1" applyAlignment="1">
      <alignment horizontal="center" vertical="center" wrapText="1"/>
    </xf>
    <xf numFmtId="1" fontId="19" fillId="0" borderId="423" xfId="0" applyNumberFormat="1" applyFont="1" applyBorder="1" applyAlignment="1">
      <alignment horizontal="center" vertical="center" wrapText="1"/>
    </xf>
    <xf numFmtId="1" fontId="6" fillId="0" borderId="483" xfId="0" applyNumberFormat="1" applyFont="1" applyBorder="1" applyAlignment="1">
      <alignment horizontal="center" vertical="center"/>
    </xf>
    <xf numFmtId="1" fontId="6" fillId="0" borderId="469" xfId="0" applyNumberFormat="1" applyFont="1" applyBorder="1" applyAlignment="1">
      <alignment horizontal="center" vertical="center"/>
    </xf>
    <xf numFmtId="1" fontId="19" fillId="0" borderId="493" xfId="0" applyNumberFormat="1" applyFont="1" applyBorder="1" applyAlignment="1">
      <alignment horizontal="center" vertical="center"/>
    </xf>
    <xf numFmtId="1" fontId="19" fillId="0" borderId="494" xfId="0" applyNumberFormat="1" applyFont="1" applyBorder="1" applyAlignment="1">
      <alignment horizontal="center" vertical="center"/>
    </xf>
    <xf numFmtId="1" fontId="19" fillId="0" borderId="420" xfId="0" applyNumberFormat="1" applyFont="1" applyBorder="1" applyAlignment="1">
      <alignment horizontal="center" vertical="center"/>
    </xf>
    <xf numFmtId="1" fontId="19" fillId="0" borderId="422" xfId="0" applyNumberFormat="1" applyFont="1" applyBorder="1" applyAlignment="1">
      <alignment horizontal="center" vertical="center"/>
    </xf>
    <xf numFmtId="1" fontId="19" fillId="0" borderId="495" xfId="0" applyNumberFormat="1" applyFont="1" applyBorder="1" applyAlignment="1">
      <alignment horizontal="center" vertical="center"/>
    </xf>
    <xf numFmtId="1" fontId="19" fillId="0" borderId="187" xfId="0" applyNumberFormat="1" applyFont="1" applyBorder="1" applyAlignment="1">
      <alignment horizontal="center" vertical="center"/>
    </xf>
    <xf numFmtId="1" fontId="19" fillId="0" borderId="493" xfId="0" applyNumberFormat="1" applyFont="1" applyBorder="1" applyAlignment="1">
      <alignment horizontal="center"/>
    </xf>
    <xf numFmtId="1" fontId="19" fillId="0" borderId="494" xfId="0" applyNumberFormat="1" applyFont="1" applyBorder="1" applyAlignment="1">
      <alignment horizontal="center"/>
    </xf>
    <xf numFmtId="1" fontId="6" fillId="0" borderId="467" xfId="0" applyNumberFormat="1" applyFont="1" applyBorder="1" applyAlignment="1">
      <alignment horizontal="center" vertical="center"/>
    </xf>
    <xf numFmtId="1" fontId="6" fillId="0" borderId="471" xfId="0" applyNumberFormat="1" applyFont="1" applyBorder="1" applyAlignment="1">
      <alignment horizontal="center" vertical="center"/>
    </xf>
    <xf numFmtId="1" fontId="6" fillId="0" borderId="422" xfId="0" applyNumberFormat="1" applyFont="1" applyBorder="1" applyAlignment="1">
      <alignment horizontal="center" vertical="center" wrapText="1"/>
    </xf>
    <xf numFmtId="1" fontId="6" fillId="0" borderId="423" xfId="0" applyNumberFormat="1" applyFont="1" applyBorder="1" applyAlignment="1">
      <alignment horizontal="center" vertical="center" wrapText="1"/>
    </xf>
    <xf numFmtId="1" fontId="6" fillId="0" borderId="480" xfId="3" applyNumberFormat="1" applyFont="1" applyBorder="1" applyAlignment="1">
      <alignment horizontal="center" vertical="center" wrapText="1"/>
    </xf>
    <xf numFmtId="1" fontId="6" fillId="0" borderId="420" xfId="3" applyNumberFormat="1" applyFont="1" applyBorder="1" applyAlignment="1">
      <alignment horizontal="center" vertical="center" wrapText="1"/>
    </xf>
    <xf numFmtId="1" fontId="6" fillId="0" borderId="479" xfId="3" applyNumberFormat="1" applyFont="1" applyBorder="1" applyAlignment="1">
      <alignment horizontal="center" vertical="center" wrapText="1"/>
    </xf>
    <xf numFmtId="1" fontId="6" fillId="0" borderId="423" xfId="3" applyNumberFormat="1" applyFont="1" applyBorder="1" applyAlignment="1">
      <alignment horizontal="center" vertical="center" wrapText="1"/>
    </xf>
    <xf numFmtId="1" fontId="6" fillId="0" borderId="485" xfId="3" applyNumberFormat="1" applyFont="1" applyBorder="1" applyAlignment="1">
      <alignment horizontal="center" vertical="center" wrapText="1"/>
    </xf>
    <xf numFmtId="1" fontId="6" fillId="0" borderId="481" xfId="3" applyNumberFormat="1" applyFont="1" applyBorder="1" applyAlignment="1">
      <alignment horizontal="center" vertical="center" wrapText="1"/>
    </xf>
    <xf numFmtId="1" fontId="6" fillId="0" borderId="479" xfId="0" applyNumberFormat="1" applyFont="1" applyBorder="1" applyAlignment="1">
      <alignment horizontal="center" vertical="center"/>
    </xf>
    <xf numFmtId="1" fontId="6" fillId="0" borderId="423" xfId="0" applyNumberFormat="1" applyFont="1" applyBorder="1" applyAlignment="1">
      <alignment horizontal="center" vertical="center"/>
    </xf>
    <xf numFmtId="1" fontId="6" fillId="0" borderId="420" xfId="0" applyNumberFormat="1" applyFont="1" applyBorder="1" applyAlignment="1">
      <alignment horizontal="center" vertical="center" wrapText="1"/>
    </xf>
    <xf numFmtId="1" fontId="15" fillId="0" borderId="476" xfId="0" applyNumberFormat="1" applyFont="1" applyBorder="1" applyAlignment="1">
      <alignment horizontal="left" vertical="center"/>
    </xf>
    <xf numFmtId="1" fontId="15" fillId="0" borderId="477" xfId="0" applyNumberFormat="1" applyFont="1" applyBorder="1" applyAlignment="1">
      <alignment horizontal="left" vertical="center"/>
    </xf>
    <xf numFmtId="1" fontId="15" fillId="0" borderId="468" xfId="0" applyNumberFormat="1" applyFont="1" applyBorder="1" applyAlignment="1">
      <alignment horizontal="left" vertical="center"/>
    </xf>
    <xf numFmtId="1" fontId="8" fillId="4" borderId="187" xfId="3" quotePrefix="1" applyNumberFormat="1" applyFont="1" applyFill="1" applyBorder="1" applyAlignment="1">
      <alignment horizontal="left"/>
    </xf>
    <xf numFmtId="1" fontId="11" fillId="0" borderId="479" xfId="3" applyNumberFormat="1" applyFont="1" applyBorder="1" applyAlignment="1">
      <alignment horizontal="center" vertical="center" wrapText="1"/>
    </xf>
    <xf numFmtId="1" fontId="11" fillId="0" borderId="423" xfId="3" applyNumberFormat="1" applyFont="1" applyBorder="1" applyAlignment="1">
      <alignment horizontal="center" vertical="center" wrapText="1"/>
    </xf>
    <xf numFmtId="1" fontId="11" fillId="0" borderId="480" xfId="4" applyNumberFormat="1" applyFont="1" applyBorder="1" applyAlignment="1">
      <alignment horizontal="center" vertical="center"/>
    </xf>
    <xf numFmtId="1" fontId="11" fillId="0" borderId="481" xfId="4" applyNumberFormat="1" applyFont="1" applyBorder="1" applyAlignment="1">
      <alignment horizontal="center" vertical="center"/>
    </xf>
    <xf numFmtId="1" fontId="11" fillId="0" borderId="420" xfId="4" applyNumberFormat="1" applyFont="1" applyBorder="1" applyAlignment="1">
      <alignment horizontal="center" vertical="center"/>
    </xf>
    <xf numFmtId="1" fontId="11" fillId="0" borderId="422" xfId="4" applyNumberFormat="1" applyFont="1" applyBorder="1" applyAlignment="1">
      <alignment horizontal="center" vertical="center"/>
    </xf>
    <xf numFmtId="1" fontId="11" fillId="0" borderId="479" xfId="4" applyNumberFormat="1" applyFont="1" applyBorder="1" applyAlignment="1">
      <alignment horizontal="center" vertical="top" wrapText="1"/>
    </xf>
    <xf numFmtId="1" fontId="11" fillId="0" borderId="423" xfId="4" applyNumberFormat="1" applyFont="1" applyBorder="1" applyAlignment="1">
      <alignment horizontal="center" vertical="top" wrapText="1"/>
    </xf>
    <xf numFmtId="1" fontId="11" fillId="0" borderId="467" xfId="0" applyNumberFormat="1" applyFont="1" applyBorder="1" applyAlignment="1">
      <alignment horizontal="center" vertical="center"/>
    </xf>
    <xf numFmtId="1" fontId="11" fillId="0" borderId="468" xfId="0" applyNumberFormat="1" applyFont="1" applyBorder="1" applyAlignment="1">
      <alignment horizontal="center" vertical="center"/>
    </xf>
    <xf numFmtId="1" fontId="11" fillId="0" borderId="469" xfId="0" applyNumberFormat="1" applyFont="1" applyBorder="1" applyAlignment="1">
      <alignment horizontal="center" vertical="center"/>
    </xf>
    <xf numFmtId="1" fontId="11" fillId="3" borderId="439" xfId="0" applyNumberFormat="1" applyFont="1" applyFill="1" applyBorder="1" applyAlignment="1">
      <alignment horizontal="center" vertical="center"/>
    </xf>
    <xf numFmtId="1" fontId="11" fillId="3" borderId="423" xfId="0" applyNumberFormat="1" applyFont="1" applyFill="1" applyBorder="1" applyAlignment="1">
      <alignment horizontal="center" vertical="center"/>
    </xf>
    <xf numFmtId="1" fontId="11" fillId="0" borderId="440" xfId="0" applyNumberFormat="1" applyFont="1" applyBorder="1" applyAlignment="1">
      <alignment horizontal="center" vertical="center" wrapText="1"/>
    </xf>
    <xf numFmtId="1" fontId="11" fillId="0" borderId="420" xfId="0" applyNumberFormat="1" applyFont="1" applyBorder="1" applyAlignment="1">
      <alignment horizontal="center" vertical="center" wrapText="1"/>
    </xf>
    <xf numFmtId="1" fontId="11" fillId="0" borderId="429" xfId="0" applyNumberFormat="1" applyFont="1" applyBorder="1" applyAlignment="1">
      <alignment horizontal="center" vertical="center" wrapText="1"/>
    </xf>
    <xf numFmtId="1" fontId="11" fillId="0" borderId="442" xfId="0" applyNumberFormat="1" applyFont="1" applyBorder="1" applyAlignment="1">
      <alignment horizontal="center" vertical="center" wrapText="1"/>
    </xf>
    <xf numFmtId="1" fontId="11" fillId="0" borderId="187" xfId="0" applyNumberFormat="1" applyFont="1" applyBorder="1" applyAlignment="1">
      <alignment horizontal="center" vertical="center" wrapText="1"/>
    </xf>
    <xf numFmtId="1" fontId="11" fillId="0" borderId="422" xfId="0" applyNumberFormat="1" applyFont="1" applyBorder="1" applyAlignment="1">
      <alignment horizontal="center" vertical="center" wrapText="1"/>
    </xf>
    <xf numFmtId="1" fontId="11" fillId="0" borderId="443" xfId="0" applyNumberFormat="1" applyFont="1" applyBorder="1" applyAlignment="1">
      <alignment horizontal="center" vertical="center"/>
    </xf>
    <xf numFmtId="1" fontId="11" fillId="0" borderId="444" xfId="0" applyNumberFormat="1" applyFont="1" applyBorder="1" applyAlignment="1">
      <alignment horizontal="center" vertical="center"/>
    </xf>
    <xf numFmtId="1" fontId="11" fillId="0" borderId="465" xfId="0" applyNumberFormat="1" applyFont="1" applyBorder="1" applyAlignment="1">
      <alignment horizontal="center" vertical="center"/>
    </xf>
    <xf numFmtId="1" fontId="11" fillId="0" borderId="466" xfId="0" applyNumberFormat="1" applyFont="1" applyBorder="1" applyAlignment="1">
      <alignment horizontal="center" vertical="center" wrapText="1"/>
    </xf>
    <xf numFmtId="1" fontId="11" fillId="0" borderId="473" xfId="0" applyNumberFormat="1" applyFont="1" applyBorder="1" applyAlignment="1">
      <alignment horizontal="center" vertical="center" wrapText="1"/>
    </xf>
    <xf numFmtId="1" fontId="6" fillId="0" borderId="439" xfId="0" applyNumberFormat="1" applyFont="1" applyBorder="1" applyAlignment="1">
      <alignment horizontal="center" vertical="center"/>
    </xf>
    <xf numFmtId="1" fontId="6" fillId="0" borderId="439" xfId="0" applyNumberFormat="1" applyFont="1" applyBorder="1" applyAlignment="1">
      <alignment horizontal="center" vertical="center" wrapText="1"/>
    </xf>
    <xf numFmtId="1" fontId="6" fillId="0" borderId="459" xfId="0" applyNumberFormat="1" applyFont="1" applyBorder="1" applyAlignment="1">
      <alignment horizontal="center" vertical="center" wrapText="1"/>
    </xf>
    <xf numFmtId="1" fontId="6" fillId="0" borderId="427" xfId="0" applyNumberFormat="1" applyFont="1" applyBorder="1" applyAlignment="1">
      <alignment horizontal="center" vertical="center" wrapText="1"/>
    </xf>
    <xf numFmtId="1" fontId="6" fillId="0" borderId="460" xfId="0" applyNumberFormat="1" applyFont="1" applyBorder="1" applyAlignment="1">
      <alignment horizontal="center" vertical="center" wrapText="1"/>
    </xf>
    <xf numFmtId="1" fontId="6" fillId="0" borderId="457" xfId="0" applyNumberFormat="1" applyFont="1" applyBorder="1" applyAlignment="1">
      <alignment horizontal="center" vertical="center" wrapText="1"/>
    </xf>
    <xf numFmtId="1" fontId="6" fillId="0" borderId="440" xfId="0" applyNumberFormat="1" applyFont="1" applyBorder="1" applyAlignment="1">
      <alignment horizontal="center" vertical="center" wrapText="1"/>
    </xf>
    <xf numFmtId="1" fontId="6" fillId="0" borderId="441" xfId="0" applyNumberFormat="1" applyFont="1" applyBorder="1" applyAlignment="1">
      <alignment horizontal="center" vertical="center" wrapText="1"/>
    </xf>
    <xf numFmtId="1" fontId="6" fillId="0" borderId="442" xfId="0" applyNumberFormat="1" applyFont="1" applyBorder="1" applyAlignment="1">
      <alignment horizontal="center" vertical="center" wrapText="1"/>
    </xf>
    <xf numFmtId="1" fontId="6" fillId="0" borderId="443" xfId="0" applyNumberFormat="1" applyFont="1" applyBorder="1" applyAlignment="1">
      <alignment horizontal="center" vertical="center"/>
    </xf>
    <xf numFmtId="1" fontId="6" fillId="0" borderId="444" xfId="0" applyNumberFormat="1" applyFont="1" applyBorder="1" applyAlignment="1">
      <alignment horizontal="center" vertical="center"/>
    </xf>
    <xf numFmtId="1" fontId="6" fillId="0" borderId="445" xfId="0" applyNumberFormat="1" applyFont="1" applyBorder="1" applyAlignment="1">
      <alignment horizontal="center" vertical="center"/>
    </xf>
    <xf numFmtId="1" fontId="10" fillId="0" borderId="443" xfId="0" applyNumberFormat="1" applyFont="1" applyBorder="1" applyAlignment="1">
      <alignment horizontal="center" vertical="center" wrapText="1"/>
    </xf>
    <xf numFmtId="1" fontId="10" fillId="0" borderId="445" xfId="0" applyNumberFormat="1" applyFont="1" applyBorder="1" applyAlignment="1">
      <alignment horizontal="center" vertical="center" wrapText="1"/>
    </xf>
    <xf numFmtId="1" fontId="10" fillId="0" borderId="444" xfId="0" applyNumberFormat="1" applyFont="1" applyBorder="1" applyAlignment="1">
      <alignment horizontal="center" vertical="center" wrapText="1"/>
    </xf>
    <xf numFmtId="1" fontId="10" fillId="0" borderId="439" xfId="0" applyNumberFormat="1" applyFont="1" applyBorder="1" applyAlignment="1">
      <alignment horizontal="center" vertical="center" wrapText="1"/>
    </xf>
    <xf numFmtId="1" fontId="6" fillId="0" borderId="428" xfId="0" applyNumberFormat="1" applyFont="1" applyBorder="1" applyAlignment="1">
      <alignment horizontal="center" vertical="center"/>
    </xf>
    <xf numFmtId="1" fontId="6" fillId="0" borderId="426" xfId="0" applyNumberFormat="1" applyFont="1" applyBorder="1" applyAlignment="1">
      <alignment horizontal="center" vertical="center"/>
    </xf>
    <xf numFmtId="1" fontId="6" fillId="0" borderId="430" xfId="0" applyNumberFormat="1" applyFont="1" applyBorder="1" applyAlignment="1">
      <alignment horizontal="center" vertical="center"/>
    </xf>
    <xf numFmtId="1" fontId="6" fillId="0" borderId="430" xfId="0" applyNumberFormat="1" applyFont="1" applyBorder="1" applyAlignment="1">
      <alignment horizontal="center" vertical="center" wrapText="1"/>
    </xf>
    <xf numFmtId="1" fontId="6" fillId="0" borderId="395" xfId="0" applyNumberFormat="1" applyFont="1" applyBorder="1" applyAlignment="1">
      <alignment horizontal="center" vertical="center" wrapText="1"/>
    </xf>
    <xf numFmtId="1" fontId="6" fillId="0" borderId="428" xfId="0" applyNumberFormat="1" applyFont="1" applyBorder="1" applyAlignment="1">
      <alignment horizontal="center" vertical="center" wrapText="1"/>
    </xf>
    <xf numFmtId="1" fontId="6" fillId="0" borderId="426" xfId="0" applyNumberFormat="1" applyFont="1" applyBorder="1" applyAlignment="1">
      <alignment horizontal="center" vertical="center" wrapText="1"/>
    </xf>
    <xf numFmtId="1" fontId="6" fillId="0" borderId="395" xfId="0" applyNumberFormat="1" applyFont="1" applyBorder="1" applyAlignment="1">
      <alignment horizontal="center" vertical="center"/>
    </xf>
    <xf numFmtId="1" fontId="11" fillId="0" borderId="434" xfId="0" applyNumberFormat="1" applyFont="1" applyBorder="1" applyAlignment="1">
      <alignment horizontal="center" vertical="center" wrapText="1"/>
    </xf>
    <xf numFmtId="1" fontId="11" fillId="0" borderId="425" xfId="0" applyNumberFormat="1" applyFont="1" applyBorder="1" applyAlignment="1">
      <alignment horizontal="center" vertical="center" wrapText="1"/>
    </xf>
    <xf numFmtId="1" fontId="11" fillId="0" borderId="432" xfId="0" applyNumberFormat="1" applyFont="1" applyBorder="1" applyAlignment="1">
      <alignment horizontal="center" vertical="center" wrapText="1"/>
    </xf>
    <xf numFmtId="1" fontId="6" fillId="0" borderId="431" xfId="0" applyNumberFormat="1" applyFont="1" applyBorder="1" applyAlignment="1">
      <alignment horizontal="center" vertical="center" wrapText="1"/>
    </xf>
    <xf numFmtId="1" fontId="6" fillId="0" borderId="429" xfId="0" applyNumberFormat="1" applyFont="1" applyBorder="1" applyAlignment="1">
      <alignment horizontal="center" vertical="center" wrapText="1"/>
    </xf>
    <xf numFmtId="1" fontId="6" fillId="0" borderId="432" xfId="0" applyNumberFormat="1" applyFont="1" applyBorder="1" applyAlignment="1">
      <alignment horizontal="center" vertical="center" wrapText="1"/>
    </xf>
    <xf numFmtId="1" fontId="6" fillId="0" borderId="433" xfId="0" applyNumberFormat="1" applyFont="1" applyBorder="1" applyAlignment="1">
      <alignment horizontal="center" vertical="center" wrapText="1"/>
    </xf>
    <xf numFmtId="1" fontId="6" fillId="0" borderId="424" xfId="0" applyNumberFormat="1" applyFont="1" applyBorder="1" applyAlignment="1">
      <alignment horizontal="center" vertical="center" wrapText="1"/>
    </xf>
    <xf numFmtId="1" fontId="6" fillId="0" borderId="391" xfId="0" applyNumberFormat="1" applyFont="1" applyBorder="1" applyAlignment="1">
      <alignment horizontal="center" vertical="center"/>
    </xf>
    <xf numFmtId="1" fontId="6" fillId="0" borderId="380" xfId="0" applyNumberFormat="1" applyFont="1" applyBorder="1" applyAlignment="1">
      <alignment horizontal="center" vertical="center"/>
    </xf>
    <xf numFmtId="1" fontId="6" fillId="0" borderId="419" xfId="0" applyNumberFormat="1" applyFont="1" applyBorder="1" applyAlignment="1">
      <alignment horizontal="center" vertical="center" wrapText="1"/>
    </xf>
    <xf numFmtId="1" fontId="6" fillId="0" borderId="425" xfId="0" applyNumberFormat="1" applyFont="1" applyBorder="1" applyAlignment="1">
      <alignment horizontal="center" vertical="center" wrapText="1"/>
    </xf>
    <xf numFmtId="1" fontId="11" fillId="0" borderId="415" xfId="0" applyNumberFormat="1" applyFont="1" applyBorder="1" applyAlignment="1">
      <alignment horizontal="center" vertical="center" wrapText="1"/>
    </xf>
    <xf numFmtId="1" fontId="6" fillId="0" borderId="417" xfId="0" applyNumberFormat="1" applyFont="1" applyBorder="1" applyAlignment="1">
      <alignment horizontal="center" vertical="center"/>
    </xf>
    <xf numFmtId="1" fontId="6" fillId="0" borderId="417" xfId="0" applyNumberFormat="1" applyFont="1" applyBorder="1" applyAlignment="1">
      <alignment horizontal="center" vertical="center" wrapText="1"/>
    </xf>
    <xf numFmtId="1" fontId="6" fillId="0" borderId="412" xfId="0" applyNumberFormat="1" applyFont="1" applyBorder="1" applyAlignment="1">
      <alignment horizontal="center" vertical="center"/>
    </xf>
    <xf numFmtId="1" fontId="6" fillId="0" borderId="413" xfId="0" applyNumberFormat="1" applyFont="1" applyBorder="1" applyAlignment="1">
      <alignment horizontal="center" vertical="center" wrapText="1"/>
    </xf>
    <xf numFmtId="1" fontId="6" fillId="0" borderId="414" xfId="0" applyNumberFormat="1" applyFont="1" applyBorder="1" applyAlignment="1">
      <alignment horizontal="center" vertical="center" wrapText="1"/>
    </xf>
    <xf numFmtId="1" fontId="6" fillId="0" borderId="415" xfId="0" applyNumberFormat="1" applyFont="1" applyBorder="1" applyAlignment="1">
      <alignment horizontal="center" vertical="center" wrapText="1"/>
    </xf>
    <xf numFmtId="1" fontId="6" fillId="0" borderId="421" xfId="0" applyNumberFormat="1" applyFont="1" applyBorder="1" applyAlignment="1">
      <alignment horizontal="center" vertical="center" wrapText="1"/>
    </xf>
    <xf numFmtId="1" fontId="6" fillId="0" borderId="416" xfId="0" applyNumberFormat="1" applyFont="1" applyBorder="1" applyAlignment="1">
      <alignment horizontal="center" vertical="center"/>
    </xf>
    <xf numFmtId="1" fontId="6" fillId="0" borderId="418" xfId="0" applyNumberFormat="1" applyFont="1" applyBorder="1" applyAlignment="1">
      <alignment horizontal="center" vertical="center" wrapText="1"/>
    </xf>
    <xf numFmtId="1" fontId="6" fillId="0" borderId="533" xfId="0" applyNumberFormat="1" applyFont="1" applyBorder="1" applyAlignment="1">
      <alignment horizontal="center" vertical="center"/>
    </xf>
    <xf numFmtId="1" fontId="6" fillId="0" borderId="516" xfId="0" applyNumberFormat="1" applyFont="1" applyBorder="1" applyAlignment="1">
      <alignment horizontal="center" vertical="center"/>
    </xf>
    <xf numFmtId="1" fontId="6" fillId="0" borderId="491" xfId="0" applyNumberFormat="1" applyFont="1" applyBorder="1" applyAlignment="1">
      <alignment horizontal="center" vertical="center"/>
    </xf>
    <xf numFmtId="1" fontId="6" fillId="0" borderId="493" xfId="3" applyNumberFormat="1" applyFont="1" applyBorder="1" applyAlignment="1">
      <alignment horizontal="center" vertical="center" wrapText="1"/>
    </xf>
    <xf numFmtId="1" fontId="6" fillId="0" borderId="496" xfId="3" applyNumberFormat="1" applyFont="1" applyBorder="1" applyAlignment="1">
      <alignment horizontal="center" vertical="center" wrapText="1"/>
    </xf>
    <xf numFmtId="1" fontId="6" fillId="0" borderId="495" xfId="3" applyNumberFormat="1" applyFont="1" applyBorder="1" applyAlignment="1">
      <alignment horizontal="center" vertical="center" wrapText="1"/>
    </xf>
    <xf numFmtId="1" fontId="6" fillId="0" borderId="494" xfId="3" applyNumberFormat="1" applyFont="1" applyBorder="1" applyAlignment="1">
      <alignment horizontal="center" vertical="center" wrapText="1"/>
    </xf>
    <xf numFmtId="1" fontId="6" fillId="0" borderId="496" xfId="0" applyNumberFormat="1" applyFont="1" applyBorder="1" applyAlignment="1">
      <alignment horizontal="center" vertical="center"/>
    </xf>
    <xf numFmtId="1" fontId="15" fillId="0" borderId="539" xfId="0" applyNumberFormat="1" applyFont="1" applyBorder="1" applyAlignment="1">
      <alignment horizontal="left" vertical="center"/>
    </xf>
    <xf numFmtId="1" fontId="15" fillId="0" borderId="540" xfId="0" applyNumberFormat="1" applyFont="1" applyBorder="1" applyAlignment="1">
      <alignment horizontal="left" vertical="center"/>
    </xf>
    <xf numFmtId="1" fontId="15" fillId="0" borderId="541" xfId="0" applyNumberFormat="1" applyFont="1" applyBorder="1" applyAlignment="1">
      <alignment horizontal="left" vertical="center"/>
    </xf>
    <xf numFmtId="1" fontId="11" fillId="0" borderId="496" xfId="3" applyNumberFormat="1" applyFont="1" applyBorder="1" applyAlignment="1">
      <alignment horizontal="center" vertical="center" wrapText="1"/>
    </xf>
    <xf numFmtId="1" fontId="11" fillId="0" borderId="493" xfId="4" applyNumberFormat="1" applyFont="1" applyBorder="1" applyAlignment="1">
      <alignment horizontal="center" vertical="center"/>
    </xf>
    <xf numFmtId="1" fontId="11" fillId="0" borderId="494" xfId="4" applyNumberFormat="1" applyFont="1" applyBorder="1" applyAlignment="1">
      <alignment horizontal="center" vertical="center"/>
    </xf>
    <xf numFmtId="1" fontId="11" fillId="0" borderId="496" xfId="4" applyNumberFormat="1" applyFont="1" applyBorder="1" applyAlignment="1">
      <alignment horizontal="center" vertical="top" wrapText="1"/>
    </xf>
    <xf numFmtId="1" fontId="11" fillId="0" borderId="476" xfId="0" applyNumberFormat="1" applyFont="1" applyBorder="1" applyAlignment="1">
      <alignment horizontal="center" vertical="center"/>
    </xf>
    <xf numFmtId="1" fontId="11" fillId="0" borderId="491" xfId="0" applyNumberFormat="1" applyFont="1" applyBorder="1" applyAlignment="1">
      <alignment horizontal="center" vertical="center"/>
    </xf>
    <xf numFmtId="1" fontId="11" fillId="0" borderId="492" xfId="0" applyNumberFormat="1" applyFont="1" applyBorder="1" applyAlignment="1">
      <alignment horizontal="center" vertical="center"/>
    </xf>
    <xf numFmtId="1" fontId="11" fillId="0" borderId="525" xfId="0" applyNumberFormat="1" applyFont="1" applyBorder="1" applyAlignment="1">
      <alignment horizontal="center" vertical="center"/>
    </xf>
    <xf numFmtId="1" fontId="11" fillId="0" borderId="525" xfId="0" applyNumberFormat="1" applyFont="1" applyBorder="1" applyAlignment="1">
      <alignment horizontal="center" vertical="center" wrapText="1"/>
    </xf>
    <xf numFmtId="1" fontId="11" fillId="3" borderId="515" xfId="0" applyNumberFormat="1" applyFont="1" applyFill="1" applyBorder="1" applyAlignment="1">
      <alignment horizontal="center" vertical="center"/>
    </xf>
    <xf numFmtId="1" fontId="11" fillId="0" borderId="531" xfId="0" applyNumberFormat="1" applyFont="1" applyBorder="1" applyAlignment="1">
      <alignment horizontal="center" vertical="center" wrapText="1"/>
    </xf>
    <xf numFmtId="1" fontId="11" fillId="0" borderId="524" xfId="0" applyNumberFormat="1" applyFont="1" applyBorder="1" applyAlignment="1">
      <alignment horizontal="center" vertical="center" wrapText="1"/>
    </xf>
    <xf numFmtId="1" fontId="11" fillId="0" borderId="532" xfId="0" applyNumberFormat="1" applyFont="1" applyBorder="1" applyAlignment="1">
      <alignment horizontal="center" vertical="center" wrapText="1"/>
    </xf>
    <xf numFmtId="1" fontId="11" fillId="0" borderId="516" xfId="0" applyNumberFormat="1" applyFont="1" applyBorder="1" applyAlignment="1">
      <alignment horizontal="center" vertical="center"/>
    </xf>
    <xf numFmtId="1" fontId="11" fillId="0" borderId="518" xfId="0" applyNumberFormat="1" applyFont="1" applyBorder="1" applyAlignment="1">
      <alignment horizontal="center" vertical="center"/>
    </xf>
    <xf numFmtId="1" fontId="11" fillId="0" borderId="533" xfId="0" applyNumberFormat="1" applyFont="1" applyBorder="1" applyAlignment="1">
      <alignment horizontal="center" vertical="center"/>
    </xf>
    <xf numFmtId="1" fontId="11" fillId="0" borderId="534" xfId="0" applyNumberFormat="1" applyFont="1" applyBorder="1" applyAlignment="1">
      <alignment horizontal="center" vertical="center" wrapText="1"/>
    </xf>
    <xf numFmtId="1" fontId="6" fillId="0" borderId="515" xfId="0" applyNumberFormat="1" applyFont="1" applyBorder="1" applyAlignment="1">
      <alignment horizontal="center" vertical="center"/>
    </xf>
    <xf numFmtId="1" fontId="6" fillId="0" borderId="515" xfId="0" applyNumberFormat="1" applyFont="1" applyBorder="1" applyAlignment="1">
      <alignment horizontal="center" vertical="center" wrapText="1"/>
    </xf>
    <xf numFmtId="1" fontId="6" fillId="0" borderId="527" xfId="0" applyNumberFormat="1" applyFont="1" applyBorder="1" applyAlignment="1">
      <alignment horizontal="center" vertical="center" wrapText="1"/>
    </xf>
    <xf numFmtId="1" fontId="6" fillId="0" borderId="528" xfId="0" applyNumberFormat="1" applyFont="1" applyBorder="1" applyAlignment="1">
      <alignment horizontal="center" vertical="center" wrapText="1"/>
    </xf>
    <xf numFmtId="1" fontId="6" fillId="0" borderId="496" xfId="0" applyNumberFormat="1" applyFont="1" applyBorder="1" applyAlignment="1">
      <alignment horizontal="center" vertical="center" wrapText="1"/>
    </xf>
    <xf numFmtId="1" fontId="6" fillId="0" borderId="493" xfId="0" applyNumberFormat="1" applyFont="1" applyBorder="1" applyAlignment="1">
      <alignment horizontal="center" vertical="center" wrapText="1"/>
    </xf>
    <xf numFmtId="1" fontId="6" fillId="0" borderId="495" xfId="0" applyNumberFormat="1" applyFont="1" applyBorder="1" applyAlignment="1">
      <alignment horizontal="center" vertical="center" wrapText="1"/>
    </xf>
    <xf numFmtId="1" fontId="6" fillId="0" borderId="494" xfId="0" applyNumberFormat="1" applyFont="1" applyBorder="1" applyAlignment="1">
      <alignment horizontal="center" vertical="center" wrapText="1"/>
    </xf>
    <xf numFmtId="1" fontId="6" fillId="0" borderId="476" xfId="0" applyNumberFormat="1" applyFont="1" applyBorder="1" applyAlignment="1">
      <alignment horizontal="center" vertical="center"/>
    </xf>
    <xf numFmtId="1" fontId="10" fillId="0" borderId="516" xfId="0" applyNumberFormat="1" applyFont="1" applyBorder="1" applyAlignment="1">
      <alignment horizontal="center" vertical="center" wrapText="1"/>
    </xf>
    <xf numFmtId="1" fontId="10" fillId="0" borderId="517" xfId="0" applyNumberFormat="1" applyFont="1" applyBorder="1" applyAlignment="1">
      <alignment horizontal="center" vertical="center" wrapText="1"/>
    </xf>
    <xf numFmtId="1" fontId="10" fillId="0" borderId="518" xfId="0" applyNumberFormat="1" applyFont="1" applyBorder="1" applyAlignment="1">
      <alignment horizontal="center" vertical="center" wrapText="1"/>
    </xf>
    <xf numFmtId="1" fontId="10" fillId="0" borderId="515" xfId="0" applyNumberFormat="1" applyFont="1" applyBorder="1" applyAlignment="1">
      <alignment horizontal="center" vertical="center" wrapText="1"/>
    </xf>
    <xf numFmtId="1" fontId="6" fillId="0" borderId="476" xfId="0" applyNumberFormat="1" applyFont="1" applyBorder="1" applyAlignment="1">
      <alignment horizontal="center" vertical="center" wrapText="1"/>
    </xf>
    <xf numFmtId="1" fontId="6" fillId="0" borderId="483" xfId="0" applyNumberFormat="1" applyFont="1" applyBorder="1" applyAlignment="1">
      <alignment horizontal="center" vertical="center" wrapText="1"/>
    </xf>
    <xf numFmtId="1" fontId="6" fillId="0" borderId="491" xfId="0" applyNumberFormat="1" applyFont="1" applyBorder="1" applyAlignment="1">
      <alignment horizontal="center" vertical="center" wrapText="1"/>
    </xf>
    <xf numFmtId="1" fontId="11" fillId="0" borderId="494" xfId="0" applyNumberFormat="1" applyFont="1" applyBorder="1" applyAlignment="1">
      <alignment horizontal="center" vertical="center" wrapText="1"/>
    </xf>
    <xf numFmtId="1" fontId="6" fillId="0" borderId="472" xfId="0" applyNumberFormat="1" applyFont="1" applyBorder="1" applyAlignment="1">
      <alignment horizontal="center" vertical="center"/>
    </xf>
    <xf numFmtId="1" fontId="6" fillId="0" borderId="434" xfId="0" applyNumberFormat="1" applyFont="1" applyBorder="1" applyAlignment="1">
      <alignment horizontal="center" vertical="center" wrapText="1"/>
    </xf>
    <xf numFmtId="1" fontId="19" fillId="0" borderId="515" xfId="0" applyNumberFormat="1" applyFont="1" applyBorder="1" applyAlignment="1">
      <alignment horizontal="center" vertical="center" wrapText="1"/>
    </xf>
    <xf numFmtId="1" fontId="19" fillId="0" borderId="551" xfId="0" applyNumberFormat="1" applyFont="1" applyBorder="1" applyAlignment="1">
      <alignment horizontal="center" vertical="center" wrapText="1"/>
    </xf>
    <xf numFmtId="1" fontId="6" fillId="0" borderId="609" xfId="0" applyNumberFormat="1" applyFont="1" applyBorder="1" applyAlignment="1">
      <alignment horizontal="center" vertical="center"/>
    </xf>
    <xf numFmtId="1" fontId="6" fillId="0" borderId="594" xfId="0" applyNumberFormat="1" applyFont="1" applyBorder="1" applyAlignment="1">
      <alignment horizontal="center" vertical="center"/>
    </xf>
    <xf numFmtId="1" fontId="19" fillId="0" borderId="531" xfId="0" applyNumberFormat="1" applyFont="1" applyBorder="1" applyAlignment="1">
      <alignment horizontal="center" vertical="center"/>
    </xf>
    <xf numFmtId="1" fontId="19" fillId="0" borderId="532" xfId="0" applyNumberFormat="1" applyFont="1" applyBorder="1" applyAlignment="1">
      <alignment horizontal="center" vertical="center"/>
    </xf>
    <xf numFmtId="1" fontId="19" fillId="0" borderId="548" xfId="0" applyNumberFormat="1" applyFont="1" applyBorder="1" applyAlignment="1">
      <alignment horizontal="center" vertical="center"/>
    </xf>
    <xf numFmtId="1" fontId="19" fillId="0" borderId="550" xfId="0" applyNumberFormat="1" applyFont="1" applyBorder="1" applyAlignment="1">
      <alignment horizontal="center" vertical="center"/>
    </xf>
    <xf numFmtId="1" fontId="19" fillId="0" borderId="524" xfId="0" applyNumberFormat="1" applyFont="1" applyBorder="1" applyAlignment="1">
      <alignment horizontal="center" vertical="center"/>
    </xf>
    <xf numFmtId="1" fontId="19" fillId="0" borderId="549" xfId="0" applyNumberFormat="1" applyFont="1" applyBorder="1" applyAlignment="1">
      <alignment horizontal="center" vertical="center"/>
    </xf>
    <xf numFmtId="1" fontId="19" fillId="0" borderId="531" xfId="0" applyNumberFormat="1" applyFont="1" applyBorder="1" applyAlignment="1">
      <alignment horizontal="center"/>
    </xf>
    <xf numFmtId="1" fontId="19" fillId="0" borderId="532" xfId="0" applyNumberFormat="1" applyFont="1" applyBorder="1" applyAlignment="1">
      <alignment horizontal="center"/>
    </xf>
    <xf numFmtId="1" fontId="6" fillId="0" borderId="574" xfId="0" applyNumberFormat="1" applyFont="1" applyBorder="1" applyAlignment="1">
      <alignment horizontal="center" vertical="center"/>
    </xf>
    <xf numFmtId="1" fontId="6" fillId="0" borderId="550" xfId="0" applyNumberFormat="1" applyFont="1" applyBorder="1" applyAlignment="1">
      <alignment horizontal="center" vertical="center" wrapText="1"/>
    </xf>
    <xf numFmtId="1" fontId="6" fillId="0" borderId="551" xfId="0" applyNumberFormat="1" applyFont="1" applyBorder="1" applyAlignment="1">
      <alignment horizontal="center" vertical="center" wrapText="1"/>
    </xf>
    <xf numFmtId="1" fontId="6" fillId="0" borderId="606" xfId="3" applyNumberFormat="1" applyFont="1" applyBorder="1" applyAlignment="1">
      <alignment horizontal="center" vertical="center" wrapText="1"/>
    </xf>
    <xf numFmtId="1" fontId="6" fillId="0" borderId="548" xfId="3" applyNumberFormat="1" applyFont="1" applyBorder="1" applyAlignment="1">
      <alignment horizontal="center" vertical="center" wrapText="1"/>
    </xf>
    <xf numFmtId="1" fontId="6" fillId="0" borderId="605" xfId="3" applyNumberFormat="1" applyFont="1" applyBorder="1" applyAlignment="1">
      <alignment horizontal="center" vertical="center" wrapText="1"/>
    </xf>
    <xf numFmtId="1" fontId="6" fillId="0" borderId="551" xfId="3" applyNumberFormat="1" applyFont="1" applyBorder="1" applyAlignment="1">
      <alignment horizontal="center" vertical="center" wrapText="1"/>
    </xf>
    <xf numFmtId="1" fontId="6" fillId="0" borderId="611" xfId="3" applyNumberFormat="1" applyFont="1" applyBorder="1" applyAlignment="1">
      <alignment horizontal="center" vertical="center" wrapText="1"/>
    </xf>
    <xf numFmtId="1" fontId="6" fillId="0" borderId="607" xfId="3" applyNumberFormat="1" applyFont="1" applyBorder="1" applyAlignment="1">
      <alignment horizontal="center" vertical="center" wrapText="1"/>
    </xf>
    <xf numFmtId="1" fontId="6" fillId="0" borderId="605" xfId="0" applyNumberFormat="1" applyFont="1" applyBorder="1" applyAlignment="1">
      <alignment horizontal="center" vertical="center"/>
    </xf>
    <xf numFmtId="1" fontId="6" fillId="0" borderId="551" xfId="0" applyNumberFormat="1" applyFont="1" applyBorder="1" applyAlignment="1">
      <alignment horizontal="center" vertical="center"/>
    </xf>
    <xf numFmtId="1" fontId="6" fillId="0" borderId="548" xfId="0" applyNumberFormat="1" applyFont="1" applyBorder="1" applyAlignment="1">
      <alignment horizontal="center" vertical="center" wrapText="1"/>
    </xf>
    <xf numFmtId="1" fontId="6" fillId="0" borderId="549" xfId="0" applyNumberFormat="1" applyFont="1" applyBorder="1" applyAlignment="1">
      <alignment horizontal="center" vertical="center" wrapText="1"/>
    </xf>
    <xf numFmtId="1" fontId="15" fillId="0" borderId="603" xfId="0" applyNumberFormat="1" applyFont="1" applyBorder="1" applyAlignment="1">
      <alignment horizontal="left" vertical="center"/>
    </xf>
    <xf numFmtId="1" fontId="8" fillId="4" borderId="549" xfId="3" quotePrefix="1" applyNumberFormat="1" applyFont="1" applyFill="1" applyBorder="1" applyAlignment="1">
      <alignment horizontal="left"/>
    </xf>
    <xf numFmtId="1" fontId="11" fillId="0" borderId="605" xfId="3" applyNumberFormat="1" applyFont="1" applyBorder="1" applyAlignment="1">
      <alignment horizontal="center" vertical="center" wrapText="1"/>
    </xf>
    <xf numFmtId="1" fontId="11" fillId="0" borderId="551" xfId="3" applyNumberFormat="1" applyFont="1" applyBorder="1" applyAlignment="1">
      <alignment horizontal="center" vertical="center" wrapText="1"/>
    </xf>
    <xf numFmtId="1" fontId="11" fillId="0" borderId="606" xfId="4" applyNumberFormat="1" applyFont="1" applyBorder="1" applyAlignment="1">
      <alignment horizontal="center" vertical="center"/>
    </xf>
    <xf numFmtId="1" fontId="11" fillId="0" borderId="607" xfId="4" applyNumberFormat="1" applyFont="1" applyBorder="1" applyAlignment="1">
      <alignment horizontal="center" vertical="center"/>
    </xf>
    <xf numFmtId="1" fontId="11" fillId="0" borderId="548" xfId="4" applyNumberFormat="1" applyFont="1" applyBorder="1" applyAlignment="1">
      <alignment horizontal="center" vertical="center"/>
    </xf>
    <xf numFmtId="1" fontId="11" fillId="0" borderId="550" xfId="4" applyNumberFormat="1" applyFont="1" applyBorder="1" applyAlignment="1">
      <alignment horizontal="center" vertical="center"/>
    </xf>
    <xf numFmtId="1" fontId="11" fillId="0" borderId="605" xfId="4" applyNumberFormat="1" applyFont="1" applyBorder="1" applyAlignment="1">
      <alignment horizontal="center" vertical="top" wrapText="1"/>
    </xf>
    <xf numFmtId="1" fontId="11" fillId="0" borderId="551" xfId="4" applyNumberFormat="1" applyFont="1" applyBorder="1" applyAlignment="1">
      <alignment horizontal="center" vertical="top" wrapText="1"/>
    </xf>
    <xf numFmtId="1" fontId="11" fillId="0" borderId="539" xfId="0" applyNumberFormat="1" applyFont="1" applyBorder="1" applyAlignment="1">
      <alignment horizontal="center" vertical="center"/>
    </xf>
    <xf numFmtId="1" fontId="11" fillId="0" borderId="541" xfId="0" applyNumberFormat="1" applyFont="1" applyBorder="1" applyAlignment="1">
      <alignment horizontal="center" vertical="center"/>
    </xf>
    <xf numFmtId="1" fontId="11" fillId="0" borderId="584" xfId="0" applyNumberFormat="1" applyFont="1" applyBorder="1" applyAlignment="1">
      <alignment horizontal="center" vertical="center"/>
    </xf>
    <xf numFmtId="1" fontId="11" fillId="0" borderId="584" xfId="0" applyNumberFormat="1" applyFont="1" applyBorder="1" applyAlignment="1">
      <alignment horizontal="center" vertical="center" wrapText="1"/>
    </xf>
    <xf numFmtId="1" fontId="11" fillId="3" borderId="573" xfId="0" applyNumberFormat="1" applyFont="1" applyFill="1" applyBorder="1" applyAlignment="1">
      <alignment horizontal="center" vertical="center"/>
    </xf>
    <xf numFmtId="1" fontId="11" fillId="3" borderId="551" xfId="0" applyNumberFormat="1" applyFont="1" applyFill="1" applyBorder="1" applyAlignment="1">
      <alignment horizontal="center" vertical="center"/>
    </xf>
    <xf numFmtId="1" fontId="11" fillId="0" borderId="592" xfId="0" applyNumberFormat="1" applyFont="1" applyBorder="1" applyAlignment="1">
      <alignment horizontal="center" vertical="center" wrapText="1"/>
    </xf>
    <xf numFmtId="1" fontId="11" fillId="0" borderId="548" xfId="0" applyNumberFormat="1" applyFont="1" applyBorder="1" applyAlignment="1">
      <alignment horizontal="center" vertical="center" wrapText="1"/>
    </xf>
    <xf numFmtId="1" fontId="11" fillId="0" borderId="583" xfId="0" applyNumberFormat="1" applyFont="1" applyBorder="1" applyAlignment="1">
      <alignment horizontal="center" vertical="center" wrapText="1"/>
    </xf>
    <xf numFmtId="1" fontId="11" fillId="0" borderId="593" xfId="0" applyNumberFormat="1" applyFont="1" applyBorder="1" applyAlignment="1">
      <alignment horizontal="center" vertical="center" wrapText="1"/>
    </xf>
    <xf numFmtId="1" fontId="11" fillId="0" borderId="549" xfId="0" applyNumberFormat="1" applyFont="1" applyBorder="1" applyAlignment="1">
      <alignment horizontal="center" vertical="center" wrapText="1"/>
    </xf>
    <xf numFmtId="1" fontId="11" fillId="0" borderId="550" xfId="0" applyNumberFormat="1" applyFont="1" applyBorder="1" applyAlignment="1">
      <alignment horizontal="center" vertical="center" wrapText="1"/>
    </xf>
    <xf numFmtId="1" fontId="11" fillId="0" borderId="574" xfId="0" applyNumberFormat="1" applyFont="1" applyBorder="1" applyAlignment="1">
      <alignment horizontal="center" vertical="center"/>
    </xf>
    <xf numFmtId="1" fontId="11" fillId="0" borderId="576" xfId="0" applyNumberFormat="1" applyFont="1" applyBorder="1" applyAlignment="1">
      <alignment horizontal="center" vertical="center"/>
    </xf>
    <xf numFmtId="1" fontId="11" fillId="0" borderId="594" xfId="0" applyNumberFormat="1" applyFont="1" applyBorder="1" applyAlignment="1">
      <alignment horizontal="center" vertical="center"/>
    </xf>
    <xf numFmtId="1" fontId="11" fillId="0" borderId="595" xfId="0" applyNumberFormat="1" applyFont="1" applyBorder="1" applyAlignment="1">
      <alignment horizontal="center" vertical="center" wrapText="1"/>
    </xf>
    <xf numFmtId="1" fontId="11" fillId="0" borderId="598" xfId="0" applyNumberFormat="1" applyFont="1" applyBorder="1" applyAlignment="1">
      <alignment horizontal="center" vertical="center" wrapText="1"/>
    </xf>
    <xf numFmtId="1" fontId="6" fillId="0" borderId="573" xfId="0" applyNumberFormat="1" applyFont="1" applyBorder="1" applyAlignment="1">
      <alignment horizontal="center" vertical="center"/>
    </xf>
    <xf numFmtId="1" fontId="6" fillId="0" borderId="573" xfId="0" applyNumberFormat="1" applyFont="1" applyBorder="1" applyAlignment="1">
      <alignment horizontal="center" vertical="center" wrapText="1"/>
    </xf>
    <xf numFmtId="1" fontId="6" fillId="0" borderId="586" xfId="0" applyNumberFormat="1" applyFont="1" applyBorder="1" applyAlignment="1">
      <alignment horizontal="center" vertical="center" wrapText="1"/>
    </xf>
    <xf numFmtId="1" fontId="6" fillId="0" borderId="554" xfId="0" applyNumberFormat="1" applyFont="1" applyBorder="1" applyAlignment="1">
      <alignment horizontal="center" vertical="center" wrapText="1"/>
    </xf>
    <xf numFmtId="1" fontId="6" fillId="0" borderId="587" xfId="0" applyNumberFormat="1" applyFont="1" applyBorder="1" applyAlignment="1">
      <alignment horizontal="center" vertical="center" wrapText="1"/>
    </xf>
    <xf numFmtId="1" fontId="6" fillId="0" borderId="582" xfId="0" applyNumberFormat="1" applyFont="1" applyBorder="1" applyAlignment="1">
      <alignment horizontal="center" vertical="center" wrapText="1"/>
    </xf>
    <xf numFmtId="1" fontId="6" fillId="0" borderId="558" xfId="0" applyNumberFormat="1" applyFont="1" applyBorder="1" applyAlignment="1">
      <alignment horizontal="center" vertical="center" wrapText="1"/>
    </xf>
    <xf numFmtId="1" fontId="6" fillId="0" borderId="558" xfId="0" applyNumberFormat="1" applyFont="1" applyBorder="1" applyAlignment="1">
      <alignment horizontal="center" vertical="center"/>
    </xf>
    <xf numFmtId="1" fontId="6" fillId="0" borderId="559" xfId="0" applyNumberFormat="1" applyFont="1" applyBorder="1" applyAlignment="1">
      <alignment horizontal="center" vertical="center" wrapText="1"/>
    </xf>
    <xf numFmtId="1" fontId="6" fillId="0" borderId="560" xfId="0" applyNumberFormat="1" applyFont="1" applyBorder="1" applyAlignment="1">
      <alignment horizontal="center" vertical="center" wrapText="1"/>
    </xf>
    <xf numFmtId="1" fontId="6" fillId="0" borderId="561" xfId="0" applyNumberFormat="1" applyFont="1" applyBorder="1" applyAlignment="1">
      <alignment horizontal="center" vertical="center" wrapText="1"/>
    </xf>
    <xf numFmtId="1" fontId="6" fillId="0" borderId="562" xfId="0" applyNumberFormat="1" applyFont="1" applyBorder="1" applyAlignment="1">
      <alignment horizontal="center" vertical="center"/>
    </xf>
    <xf numFmtId="1" fontId="6" fillId="0" borderId="563" xfId="0" applyNumberFormat="1" applyFont="1" applyBorder="1" applyAlignment="1">
      <alignment horizontal="center" vertical="center"/>
    </xf>
    <xf numFmtId="1" fontId="6" fillId="0" borderId="564" xfId="0" applyNumberFormat="1" applyFont="1" applyBorder="1" applyAlignment="1">
      <alignment horizontal="center" vertical="center"/>
    </xf>
    <xf numFmtId="1" fontId="10" fillId="0" borderId="574" xfId="0" applyNumberFormat="1" applyFont="1" applyBorder="1" applyAlignment="1">
      <alignment horizontal="center" vertical="center" wrapText="1"/>
    </xf>
    <xf numFmtId="1" fontId="10" fillId="0" borderId="575" xfId="0" applyNumberFormat="1" applyFont="1" applyBorder="1" applyAlignment="1">
      <alignment horizontal="center" vertical="center" wrapText="1"/>
    </xf>
    <xf numFmtId="1" fontId="10" fillId="0" borderId="576" xfId="0" applyNumberFormat="1" applyFont="1" applyBorder="1" applyAlignment="1">
      <alignment horizontal="center" vertical="center" wrapText="1"/>
    </xf>
    <xf numFmtId="1" fontId="10" fillId="0" borderId="573" xfId="0" applyNumberFormat="1" applyFont="1" applyBorder="1" applyAlignment="1">
      <alignment horizontal="center" vertical="center" wrapText="1"/>
    </xf>
    <xf numFmtId="1" fontId="6" fillId="0" borderId="540" xfId="0" applyNumberFormat="1" applyFont="1" applyBorder="1" applyAlignment="1">
      <alignment horizontal="center" vertical="center"/>
    </xf>
    <xf numFmtId="1" fontId="6" fillId="0" borderId="541" xfId="0" applyNumberFormat="1" applyFont="1" applyBorder="1" applyAlignment="1">
      <alignment horizontal="center" vertical="center"/>
    </xf>
    <xf numFmtId="1" fontId="6" fillId="0" borderId="539" xfId="0" applyNumberFormat="1" applyFont="1" applyBorder="1" applyAlignment="1">
      <alignment horizontal="center" vertical="center" wrapText="1"/>
    </xf>
    <xf numFmtId="1" fontId="6" fillId="0" borderId="540" xfId="0" applyNumberFormat="1" applyFont="1" applyBorder="1" applyAlignment="1">
      <alignment horizontal="center" vertical="center" wrapText="1"/>
    </xf>
    <xf numFmtId="1" fontId="6" fillId="0" borderId="541" xfId="0" applyNumberFormat="1" applyFont="1" applyBorder="1" applyAlignment="1">
      <alignment horizontal="center" vertical="center" wrapText="1"/>
    </xf>
    <xf numFmtId="1" fontId="6" fillId="0" borderId="539" xfId="0" applyNumberFormat="1" applyFont="1" applyBorder="1" applyAlignment="1">
      <alignment horizontal="center" vertical="center"/>
    </xf>
    <xf numFmtId="1" fontId="11" fillId="0" borderId="553" xfId="0" applyNumberFormat="1" applyFont="1" applyBorder="1" applyAlignment="1">
      <alignment horizontal="center" vertical="center" wrapText="1"/>
    </xf>
    <xf numFmtId="1" fontId="6" fillId="0" borderId="531" xfId="0" applyNumberFormat="1" applyFont="1" applyBorder="1" applyAlignment="1">
      <alignment horizontal="center" vertical="center" wrapText="1"/>
    </xf>
    <xf numFmtId="1" fontId="6" fillId="0" borderId="524" xfId="0" applyNumberFormat="1" applyFont="1" applyBorder="1" applyAlignment="1">
      <alignment horizontal="center" vertical="center" wrapText="1"/>
    </xf>
    <xf numFmtId="1" fontId="6" fillId="0" borderId="532" xfId="0" applyNumberFormat="1" applyFont="1" applyBorder="1" applyAlignment="1">
      <alignment horizontal="center" vertical="center" wrapText="1"/>
    </xf>
    <xf numFmtId="1" fontId="6" fillId="0" borderId="552" xfId="0" applyNumberFormat="1" applyFont="1" applyBorder="1" applyAlignment="1">
      <alignment horizontal="center" vertical="center" wrapText="1"/>
    </xf>
    <xf numFmtId="1" fontId="6" fillId="0" borderId="536" xfId="0" applyNumberFormat="1" applyFont="1" applyBorder="1" applyAlignment="1">
      <alignment horizontal="center" vertical="center"/>
    </xf>
    <xf numFmtId="1" fontId="6" fillId="0" borderId="523" xfId="0" applyNumberFormat="1" applyFont="1" applyBorder="1" applyAlignment="1">
      <alignment horizontal="center" vertical="center"/>
    </xf>
    <xf numFmtId="1" fontId="6" fillId="0" borderId="553" xfId="0" applyNumberFormat="1" applyFont="1" applyBorder="1" applyAlignment="1">
      <alignment horizontal="center" vertical="center" wrapText="1"/>
    </xf>
    <xf numFmtId="1" fontId="19" fillId="0" borderId="678" xfId="0" applyNumberFormat="1" applyFont="1" applyBorder="1" applyAlignment="1">
      <alignment horizontal="center" vertical="center" wrapText="1"/>
    </xf>
    <xf numFmtId="1" fontId="19" fillId="0" borderId="621" xfId="0" applyNumberFormat="1" applyFont="1" applyBorder="1" applyAlignment="1">
      <alignment horizontal="center" vertical="center" wrapText="1"/>
    </xf>
    <xf numFmtId="1" fontId="6" fillId="0" borderId="669" xfId="0" applyNumberFormat="1" applyFont="1" applyBorder="1" applyAlignment="1">
      <alignment horizontal="center" vertical="center"/>
    </xf>
    <xf numFmtId="1" fontId="6" fillId="0" borderId="649" xfId="0" applyNumberFormat="1" applyFont="1" applyBorder="1" applyAlignment="1">
      <alignment horizontal="center" vertical="center"/>
    </xf>
    <xf numFmtId="1" fontId="19" fillId="0" borderId="675" xfId="0" applyNumberFormat="1" applyFont="1" applyBorder="1" applyAlignment="1">
      <alignment horizontal="center" vertical="center"/>
    </xf>
    <xf numFmtId="1" fontId="19" fillId="0" borderId="676" xfId="0" applyNumberFormat="1" applyFont="1" applyBorder="1" applyAlignment="1">
      <alignment horizontal="center" vertical="center"/>
    </xf>
    <xf numFmtId="1" fontId="19" fillId="0" borderId="623" xfId="0" applyNumberFormat="1" applyFont="1" applyBorder="1" applyAlignment="1">
      <alignment horizontal="center" vertical="center"/>
    </xf>
    <xf numFmtId="1" fontId="19" fillId="0" borderId="624" xfId="0" applyNumberFormat="1" applyFont="1" applyBorder="1" applyAlignment="1">
      <alignment horizontal="center" vertical="center"/>
    </xf>
    <xf numFmtId="1" fontId="19" fillId="0" borderId="677" xfId="0" applyNumberFormat="1" applyFont="1" applyBorder="1" applyAlignment="1">
      <alignment horizontal="center" vertical="center"/>
    </xf>
    <xf numFmtId="1" fontId="19" fillId="0" borderId="622" xfId="0" applyNumberFormat="1" applyFont="1" applyBorder="1" applyAlignment="1">
      <alignment horizontal="center" vertical="center"/>
    </xf>
    <xf numFmtId="1" fontId="19" fillId="0" borderId="675" xfId="0" applyNumberFormat="1" applyFont="1" applyBorder="1" applyAlignment="1">
      <alignment horizontal="center"/>
    </xf>
    <xf numFmtId="1" fontId="19" fillId="0" borderId="676" xfId="0" applyNumberFormat="1" applyFont="1" applyBorder="1" applyAlignment="1">
      <alignment horizontal="center"/>
    </xf>
    <xf numFmtId="1" fontId="6" fillId="0" borderId="634" xfId="0" applyNumberFormat="1" applyFont="1" applyBorder="1" applyAlignment="1">
      <alignment horizontal="center" vertical="center"/>
    </xf>
    <xf numFmtId="1" fontId="6" fillId="0" borderId="656" xfId="0" applyNumberFormat="1" applyFont="1" applyBorder="1" applyAlignment="1">
      <alignment horizontal="center" vertical="center"/>
    </xf>
    <xf numFmtId="1" fontId="6" fillId="0" borderId="624" xfId="0" applyNumberFormat="1" applyFont="1" applyBorder="1" applyAlignment="1">
      <alignment horizontal="center" vertical="center" wrapText="1"/>
    </xf>
    <xf numFmtId="1" fontId="6" fillId="0" borderId="621" xfId="0" applyNumberFormat="1" applyFont="1" applyBorder="1" applyAlignment="1">
      <alignment horizontal="center" vertical="center" wrapText="1"/>
    </xf>
    <xf numFmtId="1" fontId="6" fillId="0" borderId="666" xfId="3" applyNumberFormat="1" applyFont="1" applyBorder="1" applyAlignment="1">
      <alignment horizontal="center" vertical="center" wrapText="1"/>
    </xf>
    <xf numFmtId="1" fontId="6" fillId="0" borderId="623" xfId="3" applyNumberFormat="1" applyFont="1" applyBorder="1" applyAlignment="1">
      <alignment horizontal="center" vertical="center" wrapText="1"/>
    </xf>
    <xf numFmtId="1" fontId="6" fillId="0" borderId="665" xfId="3" applyNumberFormat="1" applyFont="1" applyBorder="1" applyAlignment="1">
      <alignment horizontal="center" vertical="center" wrapText="1"/>
    </xf>
    <xf numFmtId="1" fontId="6" fillId="0" borderId="621" xfId="3" applyNumberFormat="1" applyFont="1" applyBorder="1" applyAlignment="1">
      <alignment horizontal="center" vertical="center" wrapText="1"/>
    </xf>
    <xf numFmtId="1" fontId="6" fillId="0" borderId="671" xfId="3" applyNumberFormat="1" applyFont="1" applyBorder="1" applyAlignment="1">
      <alignment horizontal="center" vertical="center" wrapText="1"/>
    </xf>
    <xf numFmtId="1" fontId="6" fillId="0" borderId="667" xfId="3" applyNumberFormat="1" applyFont="1" applyBorder="1" applyAlignment="1">
      <alignment horizontal="center" vertical="center" wrapText="1"/>
    </xf>
    <xf numFmtId="1" fontId="6" fillId="0" borderId="665" xfId="0" applyNumberFormat="1" applyFont="1" applyBorder="1" applyAlignment="1">
      <alignment horizontal="center" vertical="center"/>
    </xf>
    <xf numFmtId="1" fontId="6" fillId="0" borderId="621" xfId="0" applyNumberFormat="1" applyFont="1" applyBorder="1" applyAlignment="1">
      <alignment horizontal="center" vertical="center"/>
    </xf>
    <xf numFmtId="1" fontId="6" fillId="0" borderId="623" xfId="0" applyNumberFormat="1" applyFont="1" applyBorder="1" applyAlignment="1">
      <alignment horizontal="center" vertical="center" wrapText="1"/>
    </xf>
    <xf numFmtId="1" fontId="6" fillId="0" borderId="622" xfId="0" applyNumberFormat="1" applyFont="1" applyBorder="1" applyAlignment="1">
      <alignment horizontal="center" vertical="center" wrapText="1"/>
    </xf>
    <xf numFmtId="1" fontId="15" fillId="0" borderId="662" xfId="0" applyNumberFormat="1" applyFont="1" applyBorder="1" applyAlignment="1">
      <alignment horizontal="left" vertical="center"/>
    </xf>
    <xf numFmtId="1" fontId="15" fillId="0" borderId="663" xfId="0" applyNumberFormat="1" applyFont="1" applyBorder="1" applyAlignment="1">
      <alignment horizontal="left" vertical="center"/>
    </xf>
    <xf numFmtId="1" fontId="15" fillId="0" borderId="652" xfId="0" applyNumberFormat="1" applyFont="1" applyBorder="1" applyAlignment="1">
      <alignment horizontal="left" vertical="center"/>
    </xf>
    <xf numFmtId="1" fontId="8" fillId="4" borderId="622" xfId="3" quotePrefix="1" applyNumberFormat="1" applyFont="1" applyFill="1" applyBorder="1" applyAlignment="1">
      <alignment horizontal="left"/>
    </xf>
    <xf numFmtId="1" fontId="11" fillId="0" borderId="665" xfId="3" applyNumberFormat="1" applyFont="1" applyBorder="1" applyAlignment="1">
      <alignment horizontal="center" vertical="center" wrapText="1"/>
    </xf>
    <xf numFmtId="1" fontId="11" fillId="0" borderId="621" xfId="3" applyNumberFormat="1" applyFont="1" applyBorder="1" applyAlignment="1">
      <alignment horizontal="center" vertical="center" wrapText="1"/>
    </xf>
    <xf numFmtId="1" fontId="11" fillId="0" borderId="666" xfId="4" applyNumberFormat="1" applyFont="1" applyBorder="1" applyAlignment="1">
      <alignment horizontal="center" vertical="center"/>
    </xf>
    <xf numFmtId="1" fontId="11" fillId="0" borderId="667" xfId="4" applyNumberFormat="1" applyFont="1" applyBorder="1" applyAlignment="1">
      <alignment horizontal="center" vertical="center"/>
    </xf>
    <xf numFmtId="1" fontId="11" fillId="0" borderId="623" xfId="4" applyNumberFormat="1" applyFont="1" applyBorder="1" applyAlignment="1">
      <alignment horizontal="center" vertical="center"/>
    </xf>
    <xf numFmtId="1" fontId="11" fillId="0" borderId="624" xfId="4" applyNumberFormat="1" applyFont="1" applyBorder="1" applyAlignment="1">
      <alignment horizontal="center" vertical="center"/>
    </xf>
    <xf numFmtId="1" fontId="11" fillId="0" borderId="665" xfId="4" applyNumberFormat="1" applyFont="1" applyBorder="1" applyAlignment="1">
      <alignment horizontal="center" vertical="top" wrapText="1"/>
    </xf>
    <xf numFmtId="1" fontId="11" fillId="0" borderId="621" xfId="4" applyNumberFormat="1" applyFont="1" applyBorder="1" applyAlignment="1">
      <alignment horizontal="center" vertical="top" wrapText="1"/>
    </xf>
    <xf numFmtId="1" fontId="11" fillId="0" borderId="651" xfId="0" applyNumberFormat="1" applyFont="1" applyBorder="1" applyAlignment="1">
      <alignment horizontal="center" vertical="center"/>
    </xf>
    <xf numFmtId="1" fontId="11" fillId="0" borderId="652" xfId="0" applyNumberFormat="1" applyFont="1" applyBorder="1" applyAlignment="1">
      <alignment horizontal="center" vertical="center"/>
    </xf>
    <xf numFmtId="1" fontId="11" fillId="0" borderId="653" xfId="0" applyNumberFormat="1" applyFont="1" applyBorder="1" applyAlignment="1">
      <alignment horizontal="center" vertical="center"/>
    </xf>
    <xf numFmtId="1" fontId="11" fillId="0" borderId="642" xfId="0" applyNumberFormat="1" applyFont="1" applyBorder="1" applyAlignment="1">
      <alignment horizontal="center" vertical="center"/>
    </xf>
    <xf numFmtId="1" fontId="11" fillId="0" borderId="642" xfId="0" applyNumberFormat="1" applyFont="1" applyBorder="1" applyAlignment="1">
      <alignment horizontal="center" vertical="center" wrapText="1"/>
    </xf>
    <xf numFmtId="1" fontId="11" fillId="3" borderId="633" xfId="0" applyNumberFormat="1" applyFont="1" applyFill="1" applyBorder="1" applyAlignment="1">
      <alignment horizontal="center" vertical="center"/>
    </xf>
    <xf numFmtId="1" fontId="11" fillId="3" borderId="621" xfId="0" applyNumberFormat="1" applyFont="1" applyFill="1" applyBorder="1" applyAlignment="1">
      <alignment horizontal="center" vertical="center"/>
    </xf>
    <xf numFmtId="1" fontId="11" fillId="0" borderId="647" xfId="0" applyNumberFormat="1" applyFont="1" applyBorder="1" applyAlignment="1">
      <alignment horizontal="center" vertical="center" wrapText="1"/>
    </xf>
    <xf numFmtId="1" fontId="11" fillId="0" borderId="623" xfId="0" applyNumberFormat="1" applyFont="1" applyBorder="1" applyAlignment="1">
      <alignment horizontal="center" vertical="center" wrapText="1"/>
    </xf>
    <xf numFmtId="1" fontId="11" fillId="0" borderId="641" xfId="0" applyNumberFormat="1" applyFont="1" applyBorder="1" applyAlignment="1">
      <alignment horizontal="center" vertical="center" wrapText="1"/>
    </xf>
    <xf numFmtId="1" fontId="11" fillId="0" borderId="648" xfId="0" applyNumberFormat="1" applyFont="1" applyBorder="1" applyAlignment="1">
      <alignment horizontal="center" vertical="center" wrapText="1"/>
    </xf>
    <xf numFmtId="1" fontId="11" fillId="0" borderId="622" xfId="0" applyNumberFormat="1" applyFont="1" applyBorder="1" applyAlignment="1">
      <alignment horizontal="center" vertical="center" wrapText="1"/>
    </xf>
    <xf numFmtId="1" fontId="11" fillId="0" borderId="624" xfId="0" applyNumberFormat="1" applyFont="1" applyBorder="1" applyAlignment="1">
      <alignment horizontal="center" vertical="center" wrapText="1"/>
    </xf>
    <xf numFmtId="1" fontId="11" fillId="0" borderId="634" xfId="0" applyNumberFormat="1" applyFont="1" applyBorder="1" applyAlignment="1">
      <alignment horizontal="center" vertical="center"/>
    </xf>
    <xf numFmtId="1" fontId="11" fillId="0" borderId="636" xfId="0" applyNumberFormat="1" applyFont="1" applyBorder="1" applyAlignment="1">
      <alignment horizontal="center" vertical="center"/>
    </xf>
    <xf numFmtId="1" fontId="11" fillId="0" borderId="649" xfId="0" applyNumberFormat="1" applyFont="1" applyBorder="1" applyAlignment="1">
      <alignment horizontal="center" vertical="center"/>
    </xf>
    <xf numFmtId="1" fontId="11" fillId="0" borderId="650" xfId="0" applyNumberFormat="1" applyFont="1" applyBorder="1" applyAlignment="1">
      <alignment horizontal="center" vertical="center" wrapText="1"/>
    </xf>
    <xf numFmtId="1" fontId="11" fillId="0" borderId="658" xfId="0" applyNumberFormat="1" applyFont="1" applyBorder="1" applyAlignment="1">
      <alignment horizontal="center" vertical="center" wrapText="1"/>
    </xf>
    <xf numFmtId="1" fontId="6" fillId="0" borderId="633" xfId="0" applyNumberFormat="1" applyFont="1" applyBorder="1" applyAlignment="1">
      <alignment horizontal="center" vertical="center"/>
    </xf>
    <xf numFmtId="1" fontId="6" fillId="0" borderId="633" xfId="0" applyNumberFormat="1" applyFont="1" applyBorder="1" applyAlignment="1">
      <alignment horizontal="center" vertical="center" wrapText="1"/>
    </xf>
    <xf numFmtId="1" fontId="6" fillId="0" borderId="643" xfId="0" applyNumberFormat="1" applyFont="1" applyBorder="1" applyAlignment="1">
      <alignment horizontal="center" vertical="center" wrapText="1"/>
    </xf>
    <xf numFmtId="1" fontId="6" fillId="0" borderId="640" xfId="0" applyNumberFormat="1" applyFont="1" applyBorder="1" applyAlignment="1">
      <alignment horizontal="center" vertical="center" wrapText="1"/>
    </xf>
    <xf numFmtId="1" fontId="6" fillId="0" borderId="644" xfId="0" applyNumberFormat="1" applyFont="1" applyBorder="1" applyAlignment="1">
      <alignment horizontal="center" vertical="center" wrapText="1"/>
    </xf>
    <xf numFmtId="1" fontId="6" fillId="0" borderId="605" xfId="0" applyNumberFormat="1" applyFont="1" applyBorder="1" applyAlignment="1">
      <alignment horizontal="center" vertical="center" wrapText="1"/>
    </xf>
    <xf numFmtId="1" fontId="6" fillId="0" borderId="606" xfId="0" applyNumberFormat="1" applyFont="1" applyBorder="1" applyAlignment="1">
      <alignment horizontal="center" vertical="center" wrapText="1"/>
    </xf>
    <xf numFmtId="1" fontId="6" fillId="0" borderId="611" xfId="0" applyNumberFormat="1" applyFont="1" applyBorder="1" applyAlignment="1">
      <alignment horizontal="center" vertical="center" wrapText="1"/>
    </xf>
    <xf numFmtId="1" fontId="6" fillId="0" borderId="607" xfId="0" applyNumberFormat="1" applyFont="1" applyBorder="1" applyAlignment="1">
      <alignment horizontal="center" vertical="center" wrapText="1"/>
    </xf>
    <xf numFmtId="1" fontId="6" fillId="0" borderId="603" xfId="0" applyNumberFormat="1" applyFont="1" applyBorder="1" applyAlignment="1">
      <alignment horizontal="center" vertical="center"/>
    </xf>
    <xf numFmtId="1" fontId="6" fillId="0" borderId="575" xfId="0" applyNumberFormat="1" applyFont="1" applyBorder="1" applyAlignment="1">
      <alignment horizontal="center" vertical="center"/>
    </xf>
    <xf numFmtId="1" fontId="10" fillId="0" borderId="634" xfId="0" applyNumberFormat="1" applyFont="1" applyBorder="1" applyAlignment="1">
      <alignment horizontal="center" vertical="center" wrapText="1"/>
    </xf>
    <xf numFmtId="1" fontId="10" fillId="0" borderId="635" xfId="0" applyNumberFormat="1" applyFont="1" applyBorder="1" applyAlignment="1">
      <alignment horizontal="center" vertical="center" wrapText="1"/>
    </xf>
    <xf numFmtId="1" fontId="10" fillId="0" borderId="636" xfId="0" applyNumberFormat="1" applyFont="1" applyBorder="1" applyAlignment="1">
      <alignment horizontal="center" vertical="center" wrapText="1"/>
    </xf>
    <xf numFmtId="1" fontId="10" fillId="0" borderId="633" xfId="0" applyNumberFormat="1" applyFont="1" applyBorder="1" applyAlignment="1">
      <alignment horizontal="center" vertical="center" wrapText="1"/>
    </xf>
    <xf numFmtId="1" fontId="6" fillId="0" borderId="603" xfId="0" applyNumberFormat="1" applyFont="1" applyBorder="1" applyAlignment="1">
      <alignment horizontal="center" vertical="center" wrapText="1"/>
    </xf>
    <xf numFmtId="1" fontId="6" fillId="0" borderId="609" xfId="0" applyNumberFormat="1" applyFont="1" applyBorder="1" applyAlignment="1">
      <alignment horizontal="center" vertical="center" wrapText="1"/>
    </xf>
    <xf numFmtId="1" fontId="6" fillId="0" borderId="575" xfId="0" applyNumberFormat="1" applyFont="1" applyBorder="1" applyAlignment="1">
      <alignment horizontal="center" vertical="center" wrapText="1"/>
    </xf>
    <xf numFmtId="1" fontId="11" fillId="0" borderId="616" xfId="0" applyNumberFormat="1" applyFont="1" applyBorder="1" applyAlignment="1">
      <alignment horizontal="center" vertical="center" wrapText="1"/>
    </xf>
    <xf numFmtId="1" fontId="11" fillId="0" borderId="607" xfId="0" applyNumberFormat="1" applyFont="1" applyBorder="1" applyAlignment="1">
      <alignment horizontal="center" vertical="center" wrapText="1"/>
    </xf>
    <xf numFmtId="1" fontId="6" fillId="0" borderId="615" xfId="0" applyNumberFormat="1" applyFont="1" applyBorder="1" applyAlignment="1">
      <alignment horizontal="center" vertical="center" wrapText="1"/>
    </xf>
    <xf numFmtId="1" fontId="6" fillId="0" borderId="597" xfId="0" applyNumberFormat="1" applyFont="1" applyBorder="1" applyAlignment="1">
      <alignment horizontal="center" vertical="center"/>
    </xf>
    <xf numFmtId="1" fontId="6" fillId="0" borderId="581" xfId="0" applyNumberFormat="1" applyFont="1" applyBorder="1" applyAlignment="1">
      <alignment horizontal="center" vertical="center"/>
    </xf>
    <xf numFmtId="1" fontId="6" fillId="0" borderId="616" xfId="0" applyNumberFormat="1" applyFont="1" applyBorder="1" applyAlignment="1">
      <alignment horizontal="center" vertical="center" wrapText="1"/>
    </xf>
    <xf numFmtId="1" fontId="19" fillId="0" borderId="694" xfId="0" applyNumberFormat="1" applyFont="1" applyBorder="1" applyAlignment="1">
      <alignment horizontal="center" vertical="center" wrapText="1"/>
    </xf>
    <xf numFmtId="1" fontId="6" fillId="0" borderId="692" xfId="0" applyNumberFormat="1" applyFont="1" applyBorder="1" applyAlignment="1">
      <alignment horizontal="center" vertical="center"/>
    </xf>
    <xf numFmtId="1" fontId="6" fillId="0" borderId="741" xfId="0" applyNumberFormat="1" applyFont="1" applyBorder="1" applyAlignment="1">
      <alignment horizontal="center" vertical="center"/>
    </xf>
    <xf numFmtId="1" fontId="19" fillId="0" borderId="757" xfId="0" applyNumberFormat="1" applyFont="1" applyBorder="1" applyAlignment="1">
      <alignment horizontal="center" vertical="center"/>
    </xf>
    <xf numFmtId="1" fontId="19" fillId="0" borderId="758" xfId="0" applyNumberFormat="1" applyFont="1" applyBorder="1" applyAlignment="1">
      <alignment horizontal="center" vertical="center"/>
    </xf>
    <xf numFmtId="1" fontId="19" fillId="0" borderId="759" xfId="0" applyNumberFormat="1" applyFont="1" applyBorder="1" applyAlignment="1">
      <alignment horizontal="center" vertical="center"/>
    </xf>
    <xf numFmtId="1" fontId="19" fillId="0" borderId="757" xfId="0" applyNumberFormat="1" applyFont="1" applyBorder="1" applyAlignment="1">
      <alignment horizontal="center"/>
    </xf>
    <xf numFmtId="1" fontId="19" fillId="0" borderId="758" xfId="0" applyNumberFormat="1" applyFont="1" applyBorder="1" applyAlignment="1">
      <alignment horizontal="center"/>
    </xf>
    <xf numFmtId="1" fontId="6" fillId="0" borderId="707" xfId="0" applyNumberFormat="1" applyFont="1" applyBorder="1" applyAlignment="1">
      <alignment horizontal="center" vertical="center"/>
    </xf>
    <xf numFmtId="1" fontId="6" fillId="0" borderId="709" xfId="0" applyNumberFormat="1" applyFont="1" applyBorder="1" applyAlignment="1">
      <alignment horizontal="center" vertical="center"/>
    </xf>
    <xf numFmtId="1" fontId="6" fillId="0" borderId="695" xfId="3" applyNumberFormat="1" applyFont="1" applyBorder="1" applyAlignment="1">
      <alignment horizontal="center" vertical="center" wrapText="1"/>
    </xf>
    <xf numFmtId="1" fontId="6" fillId="0" borderId="694" xfId="3" applyNumberFormat="1" applyFont="1" applyBorder="1" applyAlignment="1">
      <alignment horizontal="center" vertical="center" wrapText="1"/>
    </xf>
    <xf numFmtId="1" fontId="6" fillId="0" borderId="693" xfId="3" applyNumberFormat="1" applyFont="1" applyBorder="1" applyAlignment="1">
      <alignment horizontal="center" vertical="center" wrapText="1"/>
    </xf>
    <xf numFmtId="1" fontId="6" fillId="0" borderId="696" xfId="3" applyNumberFormat="1" applyFont="1" applyBorder="1" applyAlignment="1">
      <alignment horizontal="center" vertical="center" wrapText="1"/>
    </xf>
    <xf numFmtId="1" fontId="6" fillId="0" borderId="694" xfId="0" applyNumberFormat="1" applyFont="1" applyBorder="1" applyAlignment="1">
      <alignment horizontal="center" vertical="center"/>
    </xf>
    <xf numFmtId="1" fontId="15" fillId="0" borderId="707" xfId="0" applyNumberFormat="1" applyFont="1" applyBorder="1" applyAlignment="1">
      <alignment horizontal="left" vertical="center"/>
    </xf>
    <xf numFmtId="1" fontId="15" fillId="0" borderId="748" xfId="0" applyNumberFormat="1" applyFont="1" applyBorder="1" applyAlignment="1">
      <alignment horizontal="left" vertical="center"/>
    </xf>
    <xf numFmtId="1" fontId="15" fillId="0" borderId="749" xfId="0" applyNumberFormat="1" applyFont="1" applyBorder="1" applyAlignment="1">
      <alignment horizontal="left" vertical="center"/>
    </xf>
    <xf numFmtId="1" fontId="15" fillId="0" borderId="751" xfId="0" applyNumberFormat="1" applyFont="1" applyBorder="1" applyAlignment="1">
      <alignment horizontal="left" vertical="center"/>
    </xf>
    <xf numFmtId="1" fontId="11" fillId="0" borderId="694" xfId="3" applyNumberFormat="1" applyFont="1" applyBorder="1" applyAlignment="1">
      <alignment horizontal="center" vertical="center" wrapText="1"/>
    </xf>
    <xf numFmtId="1" fontId="11" fillId="0" borderId="695" xfId="4" applyNumberFormat="1" applyFont="1" applyBorder="1" applyAlignment="1">
      <alignment horizontal="center" vertical="center"/>
    </xf>
    <xf numFmtId="1" fontId="11" fillId="0" borderId="696" xfId="4" applyNumberFormat="1" applyFont="1" applyBorder="1" applyAlignment="1">
      <alignment horizontal="center" vertical="center"/>
    </xf>
    <xf numFmtId="1" fontId="11" fillId="0" borderId="694" xfId="4" applyNumberFormat="1" applyFont="1" applyBorder="1" applyAlignment="1">
      <alignment horizontal="center" vertical="top" wrapText="1"/>
    </xf>
    <xf numFmtId="1" fontId="11" fillId="0" borderId="707" xfId="0" applyNumberFormat="1" applyFont="1" applyBorder="1" applyAlignment="1">
      <alignment horizontal="center" vertical="center"/>
    </xf>
    <xf numFmtId="1" fontId="11" fillId="0" borderId="709" xfId="0" applyNumberFormat="1" applyFont="1" applyBorder="1" applyAlignment="1">
      <alignment horizontal="center" vertical="center"/>
    </xf>
    <xf numFmtId="1" fontId="11" fillId="0" borderId="741" xfId="0" applyNumberFormat="1" applyFont="1" applyBorder="1" applyAlignment="1">
      <alignment horizontal="center" vertical="center"/>
    </xf>
    <xf numFmtId="1" fontId="11" fillId="0" borderId="731" xfId="0" applyNumberFormat="1" applyFont="1" applyBorder="1" applyAlignment="1">
      <alignment horizontal="center" vertical="center"/>
    </xf>
    <xf numFmtId="1" fontId="11" fillId="0" borderId="731" xfId="0" applyNumberFormat="1" applyFont="1" applyBorder="1" applyAlignment="1">
      <alignment horizontal="center" vertical="center" wrapText="1"/>
    </xf>
    <xf numFmtId="1" fontId="11" fillId="3" borderId="720" xfId="0" applyNumberFormat="1" applyFont="1" applyFill="1" applyBorder="1" applyAlignment="1">
      <alignment horizontal="center" vertical="center"/>
    </xf>
    <xf numFmtId="1" fontId="11" fillId="0" borderId="737" xfId="0" applyNumberFormat="1" applyFont="1" applyBorder="1" applyAlignment="1">
      <alignment horizontal="center" vertical="center" wrapText="1"/>
    </xf>
    <xf numFmtId="1" fontId="11" fillId="0" borderId="730" xfId="0" applyNumberFormat="1" applyFont="1" applyBorder="1" applyAlignment="1">
      <alignment horizontal="center" vertical="center" wrapText="1"/>
    </xf>
    <xf numFmtId="1" fontId="11" fillId="0" borderId="738" xfId="0" applyNumberFormat="1" applyFont="1" applyBorder="1" applyAlignment="1">
      <alignment horizontal="center" vertical="center" wrapText="1"/>
    </xf>
    <xf numFmtId="1" fontId="11" fillId="0" borderId="721" xfId="0" applyNumberFormat="1" applyFont="1" applyBorder="1" applyAlignment="1">
      <alignment horizontal="center" vertical="center"/>
    </xf>
    <xf numFmtId="1" fontId="11" fillId="0" borderId="723" xfId="0" applyNumberFormat="1" applyFont="1" applyBorder="1" applyAlignment="1">
      <alignment horizontal="center" vertical="center"/>
    </xf>
    <xf numFmtId="1" fontId="11" fillId="0" borderId="739" xfId="0" applyNumberFormat="1" applyFont="1" applyBorder="1" applyAlignment="1">
      <alignment horizontal="center" vertical="center"/>
    </xf>
    <xf numFmtId="1" fontId="11" fillId="0" borderId="740" xfId="0" applyNumberFormat="1" applyFont="1" applyBorder="1" applyAlignment="1">
      <alignment horizontal="center" vertical="center" wrapText="1"/>
    </xf>
    <xf numFmtId="1" fontId="6" fillId="0" borderId="720" xfId="0" applyNumberFormat="1" applyFont="1" applyBorder="1" applyAlignment="1">
      <alignment horizontal="center" vertical="center"/>
    </xf>
    <xf numFmtId="1" fontId="6" fillId="0" borderId="720" xfId="0" applyNumberFormat="1" applyFont="1" applyBorder="1" applyAlignment="1">
      <alignment horizontal="center" vertical="center" wrapText="1"/>
    </xf>
    <xf numFmtId="1" fontId="6" fillId="0" borderId="733" xfId="0" applyNumberFormat="1" applyFont="1" applyBorder="1" applyAlignment="1">
      <alignment horizontal="center" vertical="center" wrapText="1"/>
    </xf>
    <xf numFmtId="1" fontId="6" fillId="0" borderId="734" xfId="0" applyNumberFormat="1" applyFont="1" applyBorder="1" applyAlignment="1">
      <alignment horizontal="center" vertical="center" wrapText="1"/>
    </xf>
    <xf numFmtId="1" fontId="6" fillId="0" borderId="729" xfId="0" applyNumberFormat="1" applyFont="1" applyBorder="1" applyAlignment="1">
      <alignment horizontal="center" vertical="center" wrapText="1"/>
    </xf>
    <xf numFmtId="1" fontId="6" fillId="0" borderId="703" xfId="0" applyNumberFormat="1" applyFont="1" applyBorder="1" applyAlignment="1">
      <alignment horizontal="center" vertical="center" wrapText="1"/>
    </xf>
    <xf numFmtId="1" fontId="6" fillId="0" borderId="703" xfId="0" applyNumberFormat="1" applyFont="1" applyBorder="1" applyAlignment="1">
      <alignment horizontal="center" vertical="center"/>
    </xf>
    <xf numFmtId="1" fontId="6" fillId="0" borderId="704" xfId="0" applyNumberFormat="1" applyFont="1" applyBorder="1" applyAlignment="1">
      <alignment horizontal="center" vertical="center" wrapText="1"/>
    </xf>
    <xf numFmtId="1" fontId="6" fillId="0" borderId="705" xfId="0" applyNumberFormat="1" applyFont="1" applyBorder="1" applyAlignment="1">
      <alignment horizontal="center" vertical="center" wrapText="1"/>
    </xf>
    <xf numFmtId="1" fontId="6" fillId="0" borderId="706" xfId="0" applyNumberFormat="1" applyFont="1" applyBorder="1" applyAlignment="1">
      <alignment horizontal="center" vertical="center" wrapText="1"/>
    </xf>
    <xf numFmtId="1" fontId="6" fillId="0" borderId="708" xfId="0" applyNumberFormat="1" applyFont="1" applyBorder="1" applyAlignment="1">
      <alignment horizontal="center" vertical="center"/>
    </xf>
    <xf numFmtId="1" fontId="10" fillId="0" borderId="721" xfId="0" applyNumberFormat="1" applyFont="1" applyBorder="1" applyAlignment="1">
      <alignment horizontal="center" vertical="center" wrapText="1"/>
    </xf>
    <xf numFmtId="1" fontId="10" fillId="0" borderId="722" xfId="0" applyNumberFormat="1" applyFont="1" applyBorder="1" applyAlignment="1">
      <alignment horizontal="center" vertical="center" wrapText="1"/>
    </xf>
    <xf numFmtId="1" fontId="10" fillId="0" borderId="723" xfId="0" applyNumberFormat="1" applyFont="1" applyBorder="1" applyAlignment="1">
      <alignment horizontal="center" vertical="center" wrapText="1"/>
    </xf>
    <xf numFmtId="1" fontId="10" fillId="0" borderId="720" xfId="0" applyNumberFormat="1" applyFont="1" applyBorder="1" applyAlignment="1">
      <alignment horizontal="center" vertical="center" wrapText="1"/>
    </xf>
    <xf numFmtId="1" fontId="6" fillId="0" borderId="691" xfId="0" applyNumberFormat="1" applyFont="1" applyBorder="1" applyAlignment="1">
      <alignment horizontal="center" vertical="center"/>
    </xf>
    <xf numFmtId="1" fontId="6" fillId="0" borderId="694" xfId="0" applyNumberFormat="1" applyFont="1" applyBorder="1" applyAlignment="1">
      <alignment horizontal="center" vertical="center" wrapText="1"/>
    </xf>
    <xf numFmtId="1" fontId="6" fillId="0" borderId="662" xfId="0" applyNumberFormat="1" applyFont="1" applyBorder="1" applyAlignment="1">
      <alignment horizontal="center" vertical="center" wrapText="1"/>
    </xf>
    <xf numFmtId="1" fontId="6" fillId="0" borderId="692" xfId="0" applyNumberFormat="1" applyFont="1" applyBorder="1" applyAlignment="1">
      <alignment horizontal="center" vertical="center" wrapText="1"/>
    </xf>
    <xf numFmtId="1" fontId="6" fillId="0" borderId="691" xfId="0" applyNumberFormat="1" applyFont="1" applyBorder="1" applyAlignment="1">
      <alignment horizontal="center" vertical="center" wrapText="1"/>
    </xf>
    <xf numFmtId="1" fontId="6" fillId="0" borderId="662" xfId="0" applyNumberFormat="1" applyFont="1" applyBorder="1" applyAlignment="1">
      <alignment horizontal="center" vertical="center"/>
    </xf>
    <xf numFmtId="1" fontId="11" fillId="0" borderId="698" xfId="0" applyNumberFormat="1" applyFont="1" applyBorder="1" applyAlignment="1">
      <alignment horizontal="center" vertical="center" wrapText="1"/>
    </xf>
    <xf numFmtId="1" fontId="11" fillId="0" borderId="688" xfId="0" applyNumberFormat="1" applyFont="1" applyBorder="1" applyAlignment="1">
      <alignment horizontal="center" vertical="center" wrapText="1"/>
    </xf>
    <xf numFmtId="1" fontId="11" fillId="0" borderId="696" xfId="0" applyNumberFormat="1" applyFont="1" applyBorder="1" applyAlignment="1">
      <alignment horizontal="center" vertical="center" wrapText="1"/>
    </xf>
    <xf numFmtId="1" fontId="6" fillId="0" borderId="695" xfId="0" applyNumberFormat="1" applyFont="1" applyBorder="1" applyAlignment="1">
      <alignment horizontal="center" vertical="center" wrapText="1"/>
    </xf>
    <xf numFmtId="1" fontId="6" fillId="0" borderId="693" xfId="0" applyNumberFormat="1" applyFont="1" applyBorder="1" applyAlignment="1">
      <alignment horizontal="center" vertical="center" wrapText="1"/>
    </xf>
    <xf numFmtId="1" fontId="6" fillId="0" borderId="696" xfId="0" applyNumberFormat="1" applyFont="1" applyBorder="1" applyAlignment="1">
      <alignment horizontal="center" vertical="center" wrapText="1"/>
    </xf>
    <xf numFmtId="1" fontId="6" fillId="0" borderId="697" xfId="0" applyNumberFormat="1" applyFont="1" applyBorder="1" applyAlignment="1">
      <alignment horizontal="center" vertical="center" wrapText="1"/>
    </xf>
    <xf numFmtId="1" fontId="6" fillId="0" borderId="687" xfId="0" applyNumberFormat="1" applyFont="1" applyBorder="1" applyAlignment="1">
      <alignment horizontal="center" vertical="center" wrapText="1"/>
    </xf>
    <xf numFmtId="1" fontId="6" fillId="0" borderId="657" xfId="0" applyNumberFormat="1" applyFont="1" applyBorder="1" applyAlignment="1">
      <alignment horizontal="center" vertical="center"/>
    </xf>
    <xf numFmtId="1" fontId="6" fillId="0" borderId="639" xfId="0" applyNumberFormat="1" applyFont="1" applyBorder="1" applyAlignment="1">
      <alignment horizontal="center" vertical="center"/>
    </xf>
    <xf numFmtId="1" fontId="6" fillId="0" borderId="688" xfId="0" applyNumberFormat="1" applyFont="1" applyBorder="1" applyAlignment="1">
      <alignment horizontal="center" vertical="center" wrapText="1"/>
    </xf>
    <xf numFmtId="1" fontId="11" fillId="0" borderId="676" xfId="0" applyNumberFormat="1" applyFont="1" applyBorder="1" applyAlignment="1">
      <alignment horizontal="center" vertical="center" wrapText="1"/>
    </xf>
    <xf numFmtId="1" fontId="6" fillId="0" borderId="656" xfId="0" applyNumberFormat="1" applyFont="1" applyBorder="1" applyAlignment="1">
      <alignment horizontal="center" vertical="center" wrapText="1"/>
    </xf>
    <xf numFmtId="1" fontId="6" fillId="0" borderId="678" xfId="0" applyNumberFormat="1" applyFont="1" applyBorder="1" applyAlignment="1">
      <alignment horizontal="center" vertical="center"/>
    </xf>
    <xf numFmtId="1" fontId="6" fillId="0" borderId="675" xfId="0" applyNumberFormat="1" applyFont="1" applyBorder="1" applyAlignment="1">
      <alignment horizontal="center" vertical="center" wrapText="1"/>
    </xf>
    <xf numFmtId="1" fontId="6" fillId="0" borderId="677" xfId="0" applyNumberFormat="1" applyFont="1" applyBorder="1" applyAlignment="1">
      <alignment horizontal="center" vertical="center" wrapText="1"/>
    </xf>
    <xf numFmtId="1" fontId="6" fillId="0" borderId="676" xfId="0" applyNumberFormat="1" applyFont="1" applyBorder="1" applyAlignment="1">
      <alignment horizontal="center" vertical="center" wrapText="1"/>
    </xf>
    <xf numFmtId="1" fontId="19" fillId="0" borderId="720" xfId="0" applyNumberFormat="1" applyFont="1" applyBorder="1" applyAlignment="1">
      <alignment horizontal="center" vertical="center" wrapText="1"/>
    </xf>
    <xf numFmtId="1" fontId="19" fillId="0" borderId="804" xfId="0" applyNumberFormat="1" applyFont="1" applyBorder="1" applyAlignment="1">
      <alignment horizontal="center" vertical="center" wrapText="1"/>
    </xf>
    <xf numFmtId="1" fontId="6" fillId="0" borderId="723" xfId="0" applyNumberFormat="1" applyFont="1" applyBorder="1" applyAlignment="1">
      <alignment horizontal="center" vertical="center"/>
    </xf>
    <xf numFmtId="1" fontId="6" fillId="0" borderId="797" xfId="0" applyNumberFormat="1" applyFont="1" applyBorder="1" applyAlignment="1">
      <alignment horizontal="center" vertical="center"/>
    </xf>
    <xf numFmtId="1" fontId="19" fillId="0" borderId="807" xfId="0" applyNumberFormat="1" applyFont="1" applyBorder="1" applyAlignment="1">
      <alignment horizontal="center" vertical="center"/>
    </xf>
    <xf numFmtId="1" fontId="19" fillId="0" borderId="808" xfId="0" applyNumberFormat="1" applyFont="1" applyBorder="1" applyAlignment="1">
      <alignment horizontal="center" vertical="center"/>
    </xf>
    <xf numFmtId="1" fontId="19" fillId="0" borderId="805" xfId="0" applyNumberFormat="1" applyFont="1" applyBorder="1" applyAlignment="1">
      <alignment horizontal="center" vertical="center"/>
    </xf>
    <xf numFmtId="1" fontId="6" fillId="0" borderId="780" xfId="0" applyNumberFormat="1" applyFont="1" applyBorder="1" applyAlignment="1">
      <alignment horizontal="center" vertical="center"/>
    </xf>
    <xf numFmtId="1" fontId="6" fillId="0" borderId="722" xfId="0" applyNumberFormat="1" applyFont="1" applyBorder="1" applyAlignment="1">
      <alignment horizontal="center" vertical="center"/>
    </xf>
    <xf numFmtId="1" fontId="6" fillId="0" borderId="808" xfId="0" applyNumberFormat="1" applyFont="1" applyBorder="1" applyAlignment="1">
      <alignment horizontal="center" vertical="center" wrapText="1"/>
    </xf>
    <xf numFmtId="1" fontId="6" fillId="0" borderId="804" xfId="0" applyNumberFormat="1" applyFont="1" applyBorder="1" applyAlignment="1">
      <alignment horizontal="center" vertical="center" wrapText="1"/>
    </xf>
    <xf numFmtId="1" fontId="6" fillId="0" borderId="757" xfId="3" applyNumberFormat="1" applyFont="1" applyBorder="1" applyAlignment="1">
      <alignment horizontal="center" vertical="center" wrapText="1"/>
    </xf>
    <xf numFmtId="1" fontId="6" fillId="0" borderId="807" xfId="3" applyNumberFormat="1" applyFont="1" applyBorder="1" applyAlignment="1">
      <alignment horizontal="center" vertical="center" wrapText="1"/>
    </xf>
    <xf numFmtId="1" fontId="6" fillId="0" borderId="720" xfId="3" applyNumberFormat="1" applyFont="1" applyBorder="1" applyAlignment="1">
      <alignment horizontal="center" vertical="center" wrapText="1"/>
    </xf>
    <xf numFmtId="1" fontId="6" fillId="0" borderId="804" xfId="3" applyNumberFormat="1" applyFont="1" applyBorder="1" applyAlignment="1">
      <alignment horizontal="center" vertical="center" wrapText="1"/>
    </xf>
    <xf numFmtId="1" fontId="6" fillId="0" borderId="759" xfId="3" applyNumberFormat="1" applyFont="1" applyBorder="1" applyAlignment="1">
      <alignment horizontal="center" vertical="center" wrapText="1"/>
    </xf>
    <xf numFmtId="1" fontId="6" fillId="0" borderId="758" xfId="3" applyNumberFormat="1" applyFont="1" applyBorder="1" applyAlignment="1">
      <alignment horizontal="center" vertical="center" wrapText="1"/>
    </xf>
    <xf numFmtId="1" fontId="6" fillId="0" borderId="804" xfId="0" applyNumberFormat="1" applyFont="1" applyBorder="1" applyAlignment="1">
      <alignment horizontal="center" vertical="center"/>
    </xf>
    <xf numFmtId="1" fontId="6" fillId="0" borderId="807" xfId="0" applyNumberFormat="1" applyFont="1" applyBorder="1" applyAlignment="1">
      <alignment horizontal="center" vertical="center" wrapText="1"/>
    </xf>
    <xf numFmtId="1" fontId="6" fillId="0" borderId="805" xfId="0" applyNumberFormat="1" applyFont="1" applyBorder="1" applyAlignment="1">
      <alignment horizontal="center" vertical="center" wrapText="1"/>
    </xf>
    <xf numFmtId="1" fontId="15" fillId="0" borderId="802" xfId="0" applyNumberFormat="1" applyFont="1" applyBorder="1" applyAlignment="1">
      <alignment horizontal="left" vertical="center"/>
    </xf>
    <xf numFmtId="1" fontId="8" fillId="4" borderId="805" xfId="3" quotePrefix="1" applyNumberFormat="1" applyFont="1" applyFill="1" applyBorder="1" applyAlignment="1">
      <alignment horizontal="left"/>
    </xf>
    <xf numFmtId="1" fontId="11" fillId="0" borderId="720" xfId="3" applyNumberFormat="1" applyFont="1" applyBorder="1" applyAlignment="1">
      <alignment horizontal="center" vertical="center" wrapText="1"/>
    </xf>
    <xf numFmtId="1" fontId="11" fillId="0" borderId="804" xfId="3" applyNumberFormat="1" applyFont="1" applyBorder="1" applyAlignment="1">
      <alignment horizontal="center" vertical="center" wrapText="1"/>
    </xf>
    <xf numFmtId="1" fontId="11" fillId="0" borderId="757" xfId="4" applyNumberFormat="1" applyFont="1" applyBorder="1" applyAlignment="1">
      <alignment horizontal="center" vertical="center"/>
    </xf>
    <xf numFmtId="1" fontId="11" fillId="0" borderId="758" xfId="4" applyNumberFormat="1" applyFont="1" applyBorder="1" applyAlignment="1">
      <alignment horizontal="center" vertical="center"/>
    </xf>
    <xf numFmtId="1" fontId="11" fillId="0" borderId="807" xfId="4" applyNumberFormat="1" applyFont="1" applyBorder="1" applyAlignment="1">
      <alignment horizontal="center" vertical="center"/>
    </xf>
    <xf numFmtId="1" fontId="11" fillId="0" borderId="808" xfId="4" applyNumberFormat="1" applyFont="1" applyBorder="1" applyAlignment="1">
      <alignment horizontal="center" vertical="center"/>
    </xf>
    <xf numFmtId="1" fontId="11" fillId="0" borderId="720" xfId="4" applyNumberFormat="1" applyFont="1" applyBorder="1" applyAlignment="1">
      <alignment horizontal="center" vertical="top" wrapText="1"/>
    </xf>
    <xf numFmtId="1" fontId="11" fillId="0" borderId="804" xfId="4" applyNumberFormat="1" applyFont="1" applyBorder="1" applyAlignment="1">
      <alignment horizontal="center" vertical="top" wrapText="1"/>
    </xf>
    <xf numFmtId="1" fontId="11" fillId="0" borderId="751" xfId="0" applyNumberFormat="1" applyFont="1" applyBorder="1" applyAlignment="1">
      <alignment horizontal="center" vertical="center"/>
    </xf>
    <xf numFmtId="1" fontId="11" fillId="0" borderId="749" xfId="0" applyNumberFormat="1" applyFont="1" applyBorder="1" applyAlignment="1">
      <alignment horizontal="center" vertical="center"/>
    </xf>
    <xf numFmtId="1" fontId="11" fillId="3" borderId="776" xfId="0" applyNumberFormat="1" applyFont="1" applyFill="1" applyBorder="1" applyAlignment="1">
      <alignment horizontal="center" vertical="center"/>
    </xf>
    <xf numFmtId="1" fontId="11" fillId="0" borderId="777" xfId="0" applyNumberFormat="1" applyFont="1" applyBorder="1" applyAlignment="1">
      <alignment horizontal="center" vertical="center" wrapText="1"/>
    </xf>
    <xf numFmtId="1" fontId="11" fillId="0" borderId="778" xfId="0" applyNumberFormat="1" applyFont="1" applyBorder="1" applyAlignment="1">
      <alignment horizontal="center" vertical="center" wrapText="1"/>
    </xf>
    <xf numFmtId="1" fontId="11" fillId="0" borderId="779" xfId="0" applyNumberFormat="1" applyFont="1" applyBorder="1" applyAlignment="1">
      <alignment horizontal="center" vertical="center" wrapText="1"/>
    </xf>
    <xf numFmtId="1" fontId="11" fillId="0" borderId="780" xfId="0" applyNumberFormat="1" applyFont="1" applyBorder="1" applyAlignment="1">
      <alignment horizontal="center" vertical="center"/>
    </xf>
    <xf numFmtId="1" fontId="11" fillId="0" borderId="781" xfId="0" applyNumberFormat="1" applyFont="1" applyBorder="1" applyAlignment="1">
      <alignment horizontal="center" vertical="center"/>
    </xf>
    <xf numFmtId="1" fontId="11" fillId="0" borderId="797" xfId="0" applyNumberFormat="1" applyFont="1" applyBorder="1" applyAlignment="1">
      <alignment horizontal="center" vertical="center"/>
    </xf>
    <xf numFmtId="1" fontId="11" fillId="0" borderId="798" xfId="0" applyNumberFormat="1" applyFont="1" applyBorder="1" applyAlignment="1">
      <alignment horizontal="center" vertical="center" wrapText="1"/>
    </xf>
    <xf numFmtId="1" fontId="6" fillId="0" borderId="776" xfId="0" applyNumberFormat="1" applyFont="1" applyBorder="1" applyAlignment="1">
      <alignment horizontal="center" vertical="center"/>
    </xf>
    <xf numFmtId="1" fontId="6" fillId="0" borderId="776" xfId="0" applyNumberFormat="1" applyFont="1" applyBorder="1" applyAlignment="1">
      <alignment horizontal="center" vertical="center" wrapText="1"/>
    </xf>
    <xf numFmtId="1" fontId="6" fillId="0" borderId="793" xfId="0" applyNumberFormat="1" applyFont="1" applyBorder="1" applyAlignment="1">
      <alignment horizontal="center" vertical="center" wrapText="1"/>
    </xf>
    <xf numFmtId="1" fontId="6" fillId="0" borderId="794" xfId="0" applyNumberFormat="1" applyFont="1" applyBorder="1" applyAlignment="1">
      <alignment horizontal="center" vertical="center" wrapText="1"/>
    </xf>
    <xf numFmtId="1" fontId="6" fillId="0" borderId="777" xfId="0" applyNumberFormat="1" applyFont="1" applyBorder="1" applyAlignment="1">
      <alignment horizontal="center" vertical="center" wrapText="1"/>
    </xf>
    <xf numFmtId="1" fontId="6" fillId="0" borderId="778" xfId="0" applyNumberFormat="1" applyFont="1" applyBorder="1" applyAlignment="1">
      <alignment horizontal="center" vertical="center" wrapText="1"/>
    </xf>
    <xf numFmtId="1" fontId="6" fillId="0" borderId="779" xfId="0" applyNumberFormat="1" applyFont="1" applyBorder="1" applyAlignment="1">
      <alignment horizontal="center" vertical="center" wrapText="1"/>
    </xf>
    <xf numFmtId="1" fontId="6" fillId="0" borderId="781" xfId="0" applyNumberFormat="1" applyFont="1" applyBorder="1" applyAlignment="1">
      <alignment horizontal="center" vertical="center"/>
    </xf>
    <xf numFmtId="1" fontId="6" fillId="0" borderId="782" xfId="0" applyNumberFormat="1" applyFont="1" applyBorder="1" applyAlignment="1">
      <alignment horizontal="center" vertical="center"/>
    </xf>
    <xf numFmtId="1" fontId="10" fillId="0" borderId="780" xfId="0" applyNumberFormat="1" applyFont="1" applyBorder="1" applyAlignment="1">
      <alignment horizontal="center" vertical="center" wrapText="1"/>
    </xf>
    <xf numFmtId="1" fontId="10" fillId="0" borderId="782" xfId="0" applyNumberFormat="1" applyFont="1" applyBorder="1" applyAlignment="1">
      <alignment horizontal="center" vertical="center" wrapText="1"/>
    </xf>
    <xf numFmtId="1" fontId="10" fillId="0" borderId="781" xfId="0" applyNumberFormat="1" applyFont="1" applyBorder="1" applyAlignment="1">
      <alignment horizontal="center" vertical="center" wrapText="1"/>
    </xf>
    <xf numFmtId="1" fontId="10" fillId="0" borderId="776" xfId="0" applyNumberFormat="1" applyFont="1" applyBorder="1" applyAlignment="1">
      <alignment horizontal="center" vertical="center" wrapText="1"/>
    </xf>
    <xf numFmtId="1" fontId="6" fillId="0" borderId="748" xfId="0" applyNumberFormat="1" applyFont="1" applyBorder="1" applyAlignment="1">
      <alignment horizontal="center" vertical="center"/>
    </xf>
    <xf numFmtId="1" fontId="6" fillId="0" borderId="749" xfId="0" applyNumberFormat="1" applyFont="1" applyBorder="1" applyAlignment="1">
      <alignment horizontal="center" vertical="center"/>
    </xf>
    <xf numFmtId="1" fontId="6" fillId="0" borderId="767" xfId="0" applyNumberFormat="1" applyFont="1" applyBorder="1" applyAlignment="1">
      <alignment horizontal="center" vertical="center"/>
    </xf>
    <xf numFmtId="1" fontId="6" fillId="0" borderId="767" xfId="0" applyNumberFormat="1" applyFont="1" applyBorder="1" applyAlignment="1">
      <alignment horizontal="center" vertical="center" wrapText="1"/>
    </xf>
    <xf numFmtId="1" fontId="6" fillId="0" borderId="751" xfId="0" applyNumberFormat="1" applyFont="1" applyBorder="1" applyAlignment="1">
      <alignment horizontal="center" vertical="center" wrapText="1"/>
    </xf>
    <xf numFmtId="1" fontId="6" fillId="0" borderId="748" xfId="0" applyNumberFormat="1" applyFont="1" applyBorder="1" applyAlignment="1">
      <alignment horizontal="center" vertical="center" wrapText="1"/>
    </xf>
    <xf numFmtId="1" fontId="6" fillId="0" borderId="749" xfId="0" applyNumberFormat="1" applyFont="1" applyBorder="1" applyAlignment="1">
      <alignment horizontal="center" vertical="center" wrapText="1"/>
    </xf>
    <xf numFmtId="1" fontId="6" fillId="0" borderId="751" xfId="0" applyNumberFormat="1" applyFont="1" applyBorder="1" applyAlignment="1">
      <alignment horizontal="center" vertical="center"/>
    </xf>
    <xf numFmtId="1" fontId="11" fillId="0" borderId="771" xfId="0" applyNumberFormat="1" applyFont="1" applyBorder="1" applyAlignment="1">
      <alignment horizontal="center" vertical="center" wrapText="1"/>
    </xf>
    <xf numFmtId="1" fontId="11" fillId="0" borderId="769" xfId="0" applyNumberFormat="1" applyFont="1" applyBorder="1" applyAlignment="1">
      <alignment horizontal="center" vertical="center" wrapText="1"/>
    </xf>
    <xf numFmtId="1" fontId="6" fillId="0" borderId="768" xfId="0" applyNumberFormat="1" applyFont="1" applyBorder="1" applyAlignment="1">
      <alignment horizontal="center" vertical="center" wrapText="1"/>
    </xf>
    <xf numFmtId="1" fontId="6" fillId="0" borderId="766" xfId="0" applyNumberFormat="1" applyFont="1" applyBorder="1" applyAlignment="1">
      <alignment horizontal="center" vertical="center" wrapText="1"/>
    </xf>
    <xf numFmtId="1" fontId="6" fillId="0" borderId="769" xfId="0" applyNumberFormat="1" applyFont="1" applyBorder="1" applyAlignment="1">
      <alignment horizontal="center" vertical="center" wrapText="1"/>
    </xf>
    <xf numFmtId="1" fontId="6" fillId="0" borderId="770" xfId="0" applyNumberFormat="1" applyFont="1" applyBorder="1" applyAlignment="1">
      <alignment horizontal="center" vertical="center" wrapText="1"/>
    </xf>
    <xf numFmtId="1" fontId="6" fillId="0" borderId="744" xfId="0" applyNumberFormat="1" applyFont="1" applyBorder="1" applyAlignment="1">
      <alignment horizontal="center" vertical="center"/>
    </xf>
    <xf numFmtId="1" fontId="6" fillId="0" borderId="728" xfId="0" applyNumberFormat="1" applyFont="1" applyBorder="1" applyAlignment="1">
      <alignment horizontal="center" vertical="center"/>
    </xf>
    <xf numFmtId="1" fontId="6" fillId="0" borderId="698" xfId="0" applyNumberFormat="1" applyFont="1" applyBorder="1" applyAlignment="1">
      <alignment horizontal="center" vertical="center" wrapText="1"/>
    </xf>
    <xf numFmtId="1" fontId="11" fillId="0" borderId="758" xfId="0" applyNumberFormat="1" applyFont="1" applyBorder="1" applyAlignment="1">
      <alignment horizontal="center" vertical="center" wrapText="1"/>
    </xf>
    <xf numFmtId="1" fontId="6" fillId="0" borderId="722" xfId="0" applyNumberFormat="1" applyFont="1" applyBorder="1" applyAlignment="1">
      <alignment horizontal="center" vertical="center" wrapText="1"/>
    </xf>
    <xf numFmtId="1" fontId="6" fillId="0" borderId="757" xfId="0" applyNumberFormat="1" applyFont="1" applyBorder="1" applyAlignment="1">
      <alignment horizontal="center" vertical="center" wrapText="1"/>
    </xf>
    <xf numFmtId="1" fontId="6" fillId="0" borderId="759" xfId="0" applyNumberFormat="1" applyFont="1" applyBorder="1" applyAlignment="1">
      <alignment horizontal="center" vertical="center" wrapText="1"/>
    </xf>
    <xf numFmtId="1" fontId="6" fillId="0" borderId="758" xfId="0" applyNumberFormat="1" applyFont="1" applyBorder="1" applyAlignment="1">
      <alignment horizontal="center" vertical="center" wrapText="1"/>
    </xf>
    <xf numFmtId="1" fontId="19" fillId="0" borderId="864" xfId="0" applyNumberFormat="1" applyFont="1" applyBorder="1" applyAlignment="1">
      <alignment horizontal="center" vertical="center" wrapText="1"/>
    </xf>
    <xf numFmtId="1" fontId="19" fillId="0" borderId="827" xfId="0" applyNumberFormat="1" applyFont="1" applyBorder="1" applyAlignment="1">
      <alignment horizontal="center" vertical="center" wrapText="1"/>
    </xf>
    <xf numFmtId="1" fontId="6" fillId="0" borderId="867" xfId="0" applyNumberFormat="1" applyFont="1" applyBorder="1" applyAlignment="1">
      <alignment horizontal="center" vertical="center"/>
    </xf>
    <xf numFmtId="1" fontId="19" fillId="0" borderId="865" xfId="0" applyNumberFormat="1" applyFont="1" applyBorder="1" applyAlignment="1">
      <alignment horizontal="center" vertical="center"/>
    </xf>
    <xf numFmtId="1" fontId="19" fillId="0" borderId="866" xfId="0" applyNumberFormat="1" applyFont="1" applyBorder="1" applyAlignment="1">
      <alignment horizontal="center" vertical="center"/>
    </xf>
    <xf numFmtId="1" fontId="19" fillId="0" borderId="839" xfId="0" applyNumberFormat="1" applyFont="1" applyBorder="1" applyAlignment="1">
      <alignment horizontal="center" vertical="center"/>
    </xf>
    <xf numFmtId="1" fontId="19" fillId="0" borderId="840" xfId="0" applyNumberFormat="1" applyFont="1" applyBorder="1" applyAlignment="1">
      <alignment horizontal="center" vertical="center"/>
    </xf>
    <xf numFmtId="1" fontId="19" fillId="0" borderId="868" xfId="0" applyNumberFormat="1" applyFont="1" applyBorder="1" applyAlignment="1">
      <alignment horizontal="center" vertical="center"/>
    </xf>
    <xf numFmtId="1" fontId="19" fillId="0" borderId="829" xfId="0" applyNumberFormat="1" applyFont="1" applyBorder="1" applyAlignment="1">
      <alignment horizontal="center" vertical="center"/>
    </xf>
    <xf numFmtId="1" fontId="19" fillId="0" borderId="865" xfId="0" applyNumberFormat="1" applyFont="1" applyBorder="1" applyAlignment="1">
      <alignment horizontal="center"/>
    </xf>
    <xf numFmtId="1" fontId="19" fillId="0" borderId="866" xfId="0" applyNumberFormat="1" applyFont="1" applyBorder="1" applyAlignment="1">
      <alignment horizontal="center"/>
    </xf>
    <xf numFmtId="1" fontId="6" fillId="0" borderId="840" xfId="0" applyNumberFormat="1" applyFont="1" applyBorder="1" applyAlignment="1">
      <alignment horizontal="center" vertical="center" wrapText="1"/>
    </xf>
    <xf numFmtId="1" fontId="6" fillId="0" borderId="827" xfId="0" applyNumberFormat="1" applyFont="1" applyBorder="1" applyAlignment="1">
      <alignment horizontal="center" vertical="center" wrapText="1"/>
    </xf>
    <xf numFmtId="1" fontId="6" fillId="0" borderId="865" xfId="3" applyNumberFormat="1" applyFont="1" applyBorder="1" applyAlignment="1">
      <alignment horizontal="center" vertical="center" wrapText="1"/>
    </xf>
    <xf numFmtId="1" fontId="6" fillId="0" borderId="839" xfId="3" applyNumberFormat="1" applyFont="1" applyBorder="1" applyAlignment="1">
      <alignment horizontal="center" vertical="center" wrapText="1"/>
    </xf>
    <xf numFmtId="1" fontId="6" fillId="0" borderId="864" xfId="3" applyNumberFormat="1" applyFont="1" applyBorder="1" applyAlignment="1">
      <alignment horizontal="center" vertical="center" wrapText="1"/>
    </xf>
    <xf numFmtId="1" fontId="6" fillId="0" borderId="827" xfId="3" applyNumberFormat="1" applyFont="1" applyBorder="1" applyAlignment="1">
      <alignment horizontal="center" vertical="center" wrapText="1"/>
    </xf>
    <xf numFmtId="1" fontId="6" fillId="0" borderId="868" xfId="3" applyNumberFormat="1" applyFont="1" applyBorder="1" applyAlignment="1">
      <alignment horizontal="center" vertical="center" wrapText="1"/>
    </xf>
    <xf numFmtId="1" fontId="6" fillId="0" borderId="866" xfId="3" applyNumberFormat="1" applyFont="1" applyBorder="1" applyAlignment="1">
      <alignment horizontal="center" vertical="center" wrapText="1"/>
    </xf>
    <xf numFmtId="1" fontId="6" fillId="0" borderId="864" xfId="0" applyNumberFormat="1" applyFont="1" applyBorder="1" applyAlignment="1">
      <alignment horizontal="center" vertical="center"/>
    </xf>
    <xf numFmtId="1" fontId="6" fillId="0" borderId="827" xfId="0" applyNumberFormat="1" applyFont="1" applyBorder="1" applyAlignment="1">
      <alignment horizontal="center" vertical="center"/>
    </xf>
    <xf numFmtId="1" fontId="6" fillId="0" borderId="839" xfId="0" applyNumberFormat="1" applyFont="1" applyBorder="1" applyAlignment="1">
      <alignment horizontal="center" vertical="center" wrapText="1"/>
    </xf>
    <xf numFmtId="1" fontId="6" fillId="0" borderId="829" xfId="0" applyNumberFormat="1" applyFont="1" applyBorder="1" applyAlignment="1">
      <alignment horizontal="center" vertical="center" wrapText="1"/>
    </xf>
    <xf numFmtId="1" fontId="8" fillId="4" borderId="829" xfId="3" quotePrefix="1" applyNumberFormat="1" applyFont="1" applyFill="1" applyBorder="1" applyAlignment="1">
      <alignment horizontal="left"/>
    </xf>
    <xf numFmtId="1" fontId="11" fillId="0" borderId="864" xfId="3" applyNumberFormat="1" applyFont="1" applyBorder="1" applyAlignment="1">
      <alignment horizontal="center" vertical="center" wrapText="1"/>
    </xf>
    <xf numFmtId="1" fontId="11" fillId="0" borderId="827" xfId="3" applyNumberFormat="1" applyFont="1" applyBorder="1" applyAlignment="1">
      <alignment horizontal="center" vertical="center" wrapText="1"/>
    </xf>
    <xf numFmtId="1" fontId="11" fillId="0" borderId="865" xfId="4" applyNumberFormat="1" applyFont="1" applyBorder="1" applyAlignment="1">
      <alignment horizontal="center" vertical="center"/>
    </xf>
    <xf numFmtId="1" fontId="11" fillId="0" borderId="866" xfId="4" applyNumberFormat="1" applyFont="1" applyBorder="1" applyAlignment="1">
      <alignment horizontal="center" vertical="center"/>
    </xf>
    <xf numFmtId="1" fontId="11" fillId="0" borderId="839" xfId="4" applyNumberFormat="1" applyFont="1" applyBorder="1" applyAlignment="1">
      <alignment horizontal="center" vertical="center"/>
    </xf>
    <xf numFmtId="1" fontId="11" fillId="0" borderId="840" xfId="4" applyNumberFormat="1" applyFont="1" applyBorder="1" applyAlignment="1">
      <alignment horizontal="center" vertical="center"/>
    </xf>
    <xf numFmtId="1" fontId="11" fillId="0" borderId="864" xfId="4" applyNumberFormat="1" applyFont="1" applyBorder="1" applyAlignment="1">
      <alignment horizontal="center" vertical="top" wrapText="1"/>
    </xf>
    <xf numFmtId="1" fontId="11" fillId="0" borderId="827" xfId="4" applyNumberFormat="1" applyFont="1" applyBorder="1" applyAlignment="1">
      <alignment horizontal="center" vertical="top" wrapText="1"/>
    </xf>
    <xf numFmtId="1" fontId="11" fillId="3" borderId="832" xfId="0" applyNumberFormat="1" applyFont="1" applyFill="1" applyBorder="1" applyAlignment="1">
      <alignment horizontal="center" vertical="center"/>
    </xf>
    <xf numFmtId="1" fontId="11" fillId="3" borderId="827" xfId="0" applyNumberFormat="1" applyFont="1" applyFill="1" applyBorder="1" applyAlignment="1">
      <alignment horizontal="center" vertical="center"/>
    </xf>
    <xf numFmtId="1" fontId="11" fillId="0" borderId="833" xfId="0" applyNumberFormat="1" applyFont="1" applyBorder="1" applyAlignment="1">
      <alignment horizontal="center" vertical="center" wrapText="1"/>
    </xf>
    <xf numFmtId="1" fontId="11" fillId="0" borderId="839" xfId="0" applyNumberFormat="1" applyFont="1" applyBorder="1" applyAlignment="1">
      <alignment horizontal="center" vertical="center" wrapText="1"/>
    </xf>
    <xf numFmtId="1" fontId="11" fillId="0" borderId="834" xfId="0" applyNumberFormat="1" applyFont="1" applyBorder="1" applyAlignment="1">
      <alignment horizontal="center" vertical="center" wrapText="1"/>
    </xf>
    <xf numFmtId="1" fontId="11" fillId="0" borderId="835" xfId="0" applyNumberFormat="1" applyFont="1" applyBorder="1" applyAlignment="1">
      <alignment horizontal="center" vertical="center" wrapText="1"/>
    </xf>
    <xf numFmtId="1" fontId="11" fillId="0" borderId="829" xfId="0" applyNumberFormat="1" applyFont="1" applyBorder="1" applyAlignment="1">
      <alignment horizontal="center" vertical="center" wrapText="1"/>
    </xf>
    <xf numFmtId="1" fontId="11" fillId="0" borderId="840" xfId="0" applyNumberFormat="1" applyFont="1" applyBorder="1" applyAlignment="1">
      <alignment horizontal="center" vertical="center" wrapText="1"/>
    </xf>
    <xf numFmtId="1" fontId="11" fillId="0" borderId="836" xfId="0" applyNumberFormat="1" applyFont="1" applyBorder="1" applyAlignment="1">
      <alignment horizontal="center" vertical="center"/>
    </xf>
    <xf numFmtId="1" fontId="11" fillId="0" borderId="837" xfId="0" applyNumberFormat="1" applyFont="1" applyBorder="1" applyAlignment="1">
      <alignment horizontal="center" vertical="center"/>
    </xf>
    <xf numFmtId="1" fontId="11" fillId="0" borderId="859" xfId="0" applyNumberFormat="1" applyFont="1" applyBorder="1" applyAlignment="1">
      <alignment horizontal="center" vertical="center"/>
    </xf>
    <xf numFmtId="1" fontId="11" fillId="0" borderId="860" xfId="0" applyNumberFormat="1" applyFont="1" applyBorder="1" applyAlignment="1">
      <alignment horizontal="center" vertical="center" wrapText="1"/>
    </xf>
    <xf numFmtId="1" fontId="11" fillId="0" borderId="861" xfId="0" applyNumberFormat="1" applyFont="1" applyBorder="1" applyAlignment="1">
      <alignment horizontal="center" vertical="center" wrapText="1"/>
    </xf>
    <xf numFmtId="1" fontId="6" fillId="0" borderId="832" xfId="0" applyNumberFormat="1" applyFont="1" applyBorder="1" applyAlignment="1">
      <alignment horizontal="center" vertical="center"/>
    </xf>
    <xf numFmtId="1" fontId="6" fillId="0" borderId="832" xfId="0" applyNumberFormat="1" applyFont="1" applyBorder="1" applyAlignment="1">
      <alignment horizontal="center" vertical="center" wrapText="1"/>
    </xf>
    <xf numFmtId="1" fontId="6" fillId="0" borderId="853" xfId="0" applyNumberFormat="1" applyFont="1" applyBorder="1" applyAlignment="1">
      <alignment horizontal="center" vertical="center" wrapText="1"/>
    </xf>
    <xf numFmtId="1" fontId="6" fillId="0" borderId="850" xfId="0" applyNumberFormat="1" applyFont="1" applyBorder="1" applyAlignment="1">
      <alignment horizontal="center" vertical="center" wrapText="1"/>
    </xf>
    <xf numFmtId="1" fontId="6" fillId="0" borderId="854" xfId="0" applyNumberFormat="1" applyFont="1" applyBorder="1" applyAlignment="1">
      <alignment horizontal="center" vertical="center" wrapText="1"/>
    </xf>
    <xf numFmtId="1" fontId="6" fillId="0" borderId="851" xfId="0" applyNumberFormat="1" applyFont="1" applyBorder="1" applyAlignment="1">
      <alignment horizontal="center" vertical="center" wrapText="1"/>
    </xf>
    <xf numFmtId="1" fontId="6" fillId="0" borderId="833" xfId="0" applyNumberFormat="1" applyFont="1" applyBorder="1" applyAlignment="1">
      <alignment horizontal="center" vertical="center" wrapText="1"/>
    </xf>
    <xf numFmtId="1" fontId="6" fillId="0" borderId="834" xfId="0" applyNumberFormat="1" applyFont="1" applyBorder="1" applyAlignment="1">
      <alignment horizontal="center" vertical="center" wrapText="1"/>
    </xf>
    <xf numFmtId="1" fontId="6" fillId="0" borderId="835" xfId="0" applyNumberFormat="1" applyFont="1" applyBorder="1" applyAlignment="1">
      <alignment horizontal="center" vertical="center" wrapText="1"/>
    </xf>
    <xf numFmtId="1" fontId="6" fillId="0" borderId="836" xfId="0" applyNumberFormat="1" applyFont="1" applyBorder="1" applyAlignment="1">
      <alignment horizontal="center" vertical="center"/>
    </xf>
    <xf numFmtId="1" fontId="6" fillId="0" borderId="837" xfId="0" applyNumberFormat="1" applyFont="1" applyBorder="1" applyAlignment="1">
      <alignment horizontal="center" vertical="center"/>
    </xf>
    <xf numFmtId="1" fontId="6" fillId="0" borderId="838" xfId="0" applyNumberFormat="1" applyFont="1" applyBorder="1" applyAlignment="1">
      <alignment horizontal="center" vertical="center"/>
    </xf>
    <xf numFmtId="1" fontId="10" fillId="0" borderId="836" xfId="0" applyNumberFormat="1" applyFont="1" applyBorder="1" applyAlignment="1">
      <alignment horizontal="center" vertical="center" wrapText="1"/>
    </xf>
    <xf numFmtId="1" fontId="10" fillId="0" borderId="838" xfId="0" applyNumberFormat="1" applyFont="1" applyBorder="1" applyAlignment="1">
      <alignment horizontal="center" vertical="center" wrapText="1"/>
    </xf>
    <xf numFmtId="1" fontId="10" fillId="0" borderId="837" xfId="0" applyNumberFormat="1" applyFont="1" applyBorder="1" applyAlignment="1">
      <alignment horizontal="center" vertical="center" wrapText="1"/>
    </xf>
    <xf numFmtId="1" fontId="10" fillId="0" borderId="832" xfId="0" applyNumberFormat="1" applyFont="1" applyBorder="1" applyAlignment="1">
      <alignment horizontal="center" vertical="center" wrapText="1"/>
    </xf>
    <xf numFmtId="1" fontId="6" fillId="0" borderId="814" xfId="0" applyNumberFormat="1" applyFont="1" applyBorder="1" applyAlignment="1">
      <alignment horizontal="center" vertical="center"/>
    </xf>
    <xf numFmtId="1" fontId="6" fillId="0" borderId="814" xfId="0" applyNumberFormat="1" applyFont="1" applyBorder="1" applyAlignment="1">
      <alignment horizontal="center" vertical="center" wrapText="1"/>
    </xf>
    <xf numFmtId="1" fontId="6" fillId="0" borderId="467" xfId="0" applyNumberFormat="1" applyFont="1" applyBorder="1" applyAlignment="1">
      <alignment horizontal="center" vertical="center" wrapText="1"/>
    </xf>
    <xf numFmtId="1" fontId="11" fillId="0" borderId="819" xfId="0" applyNumberFormat="1" applyFont="1" applyBorder="1" applyAlignment="1">
      <alignment horizontal="center" vertical="center" wrapText="1"/>
    </xf>
    <xf numFmtId="1" fontId="11" fillId="0" borderId="821" xfId="0" applyNumberFormat="1" applyFont="1" applyBorder="1" applyAlignment="1">
      <alignment horizontal="center" vertical="center" wrapText="1"/>
    </xf>
    <xf numFmtId="1" fontId="11" fillId="0" borderId="817" xfId="0" applyNumberFormat="1" applyFont="1" applyBorder="1" applyAlignment="1">
      <alignment horizontal="center" vertical="center" wrapText="1"/>
    </xf>
    <xf numFmtId="1" fontId="11" fillId="0" borderId="808" xfId="0" applyNumberFormat="1" applyFont="1" applyBorder="1" applyAlignment="1">
      <alignment horizontal="center" vertical="center" wrapText="1"/>
    </xf>
    <xf numFmtId="1" fontId="6" fillId="0" borderId="815" xfId="0" applyNumberFormat="1" applyFont="1" applyBorder="1" applyAlignment="1">
      <alignment horizontal="center" vertical="center" wrapText="1"/>
    </xf>
    <xf numFmtId="1" fontId="6" fillId="0" borderId="816" xfId="0" applyNumberFormat="1" applyFont="1" applyBorder="1" applyAlignment="1">
      <alignment horizontal="center" vertical="center" wrapText="1"/>
    </xf>
    <xf numFmtId="1" fontId="6" fillId="0" borderId="817" xfId="0" applyNumberFormat="1" applyFont="1" applyBorder="1" applyAlignment="1">
      <alignment horizontal="center" vertical="center" wrapText="1"/>
    </xf>
    <xf numFmtId="1" fontId="6" fillId="0" borderId="818" xfId="0" applyNumberFormat="1" applyFont="1" applyBorder="1" applyAlignment="1">
      <alignment horizontal="center" vertical="center" wrapText="1"/>
    </xf>
    <xf numFmtId="1" fontId="6" fillId="0" borderId="820" xfId="0" applyNumberFormat="1" applyFont="1" applyBorder="1" applyAlignment="1">
      <alignment horizontal="center" vertical="center" wrapText="1"/>
    </xf>
    <xf numFmtId="1" fontId="6" fillId="0" borderId="819" xfId="0" applyNumberFormat="1" applyFont="1" applyBorder="1" applyAlignment="1">
      <alignment horizontal="center" vertical="center" wrapText="1"/>
    </xf>
    <xf numFmtId="1" fontId="6" fillId="0" borderId="821" xfId="0" applyNumberFormat="1" applyFont="1" applyBorder="1" applyAlignment="1">
      <alignment horizontal="center" vertical="center" wrapText="1"/>
    </xf>
    <xf numFmtId="1" fontId="6" fillId="0" borderId="802" xfId="0" applyNumberFormat="1" applyFont="1" applyBorder="1" applyAlignment="1">
      <alignment horizontal="center" vertical="center"/>
    </xf>
    <xf numFmtId="1" fontId="6" fillId="0" borderId="802" xfId="0" applyNumberFormat="1" applyFont="1" applyBorder="1" applyAlignment="1">
      <alignment horizontal="center" vertical="center" wrapText="1"/>
    </xf>
    <xf numFmtId="1" fontId="19" fillId="0" borderId="964" xfId="0" applyNumberFormat="1" applyFont="1" applyBorder="1" applyAlignment="1">
      <alignment horizontal="center" vertical="center" wrapText="1"/>
    </xf>
    <xf numFmtId="1" fontId="19" fillId="0" borderId="906" xfId="0" applyNumberFormat="1" applyFont="1" applyBorder="1" applyAlignment="1">
      <alignment horizontal="center" vertical="center" wrapText="1"/>
    </xf>
    <xf numFmtId="1" fontId="6" fillId="0" borderId="955" xfId="0" applyNumberFormat="1" applyFont="1" applyBorder="1" applyAlignment="1">
      <alignment horizontal="center" vertical="center"/>
    </xf>
    <xf numFmtId="1" fontId="6" fillId="0" borderId="936" xfId="0" applyNumberFormat="1" applyFont="1" applyBorder="1" applyAlignment="1">
      <alignment horizontal="center" vertical="center"/>
    </xf>
    <xf numFmtId="1" fontId="19" fillId="0" borderId="961" xfId="0" applyNumberFormat="1" applyFont="1" applyBorder="1" applyAlignment="1">
      <alignment horizontal="center" vertical="center"/>
    </xf>
    <xf numFmtId="1" fontId="19" fillId="0" borderId="962" xfId="0" applyNumberFormat="1" applyFont="1" applyBorder="1" applyAlignment="1">
      <alignment horizontal="center" vertical="center"/>
    </xf>
    <xf numFmtId="1" fontId="19" fillId="0" borderId="903" xfId="0" applyNumberFormat="1" applyFont="1" applyBorder="1" applyAlignment="1">
      <alignment horizontal="center" vertical="center"/>
    </xf>
    <xf numFmtId="1" fontId="19" fillId="0" borderId="905" xfId="0" applyNumberFormat="1" applyFont="1" applyBorder="1" applyAlignment="1">
      <alignment horizontal="center" vertical="center"/>
    </xf>
    <xf numFmtId="1" fontId="19" fillId="0" borderId="963" xfId="0" applyNumberFormat="1" applyFont="1" applyBorder="1" applyAlignment="1">
      <alignment horizontal="center" vertical="center"/>
    </xf>
    <xf numFmtId="1" fontId="19" fillId="0" borderId="961" xfId="0" applyNumberFormat="1" applyFont="1" applyBorder="1" applyAlignment="1">
      <alignment horizontal="center"/>
    </xf>
    <xf numFmtId="1" fontId="19" fillId="0" borderId="962" xfId="0" applyNumberFormat="1" applyFont="1" applyBorder="1" applyAlignment="1">
      <alignment horizontal="center"/>
    </xf>
    <xf numFmtId="1" fontId="6" fillId="0" borderId="921" xfId="0" applyNumberFormat="1" applyFont="1" applyBorder="1" applyAlignment="1">
      <alignment horizontal="center" vertical="center"/>
    </xf>
    <xf numFmtId="1" fontId="6" fillId="0" borderId="942" xfId="0" applyNumberFormat="1" applyFont="1" applyBorder="1" applyAlignment="1">
      <alignment horizontal="center" vertical="center"/>
    </xf>
    <xf numFmtId="1" fontId="6" fillId="0" borderId="905" xfId="0" applyNumberFormat="1" applyFont="1" applyBorder="1" applyAlignment="1">
      <alignment horizontal="center" vertical="center" wrapText="1"/>
    </xf>
    <xf numFmtId="1" fontId="6" fillId="0" borderId="906" xfId="0" applyNumberFormat="1" applyFont="1" applyBorder="1" applyAlignment="1">
      <alignment horizontal="center" vertical="center" wrapText="1"/>
    </xf>
    <xf numFmtId="1" fontId="6" fillId="0" borderId="952" xfId="3" applyNumberFormat="1" applyFont="1" applyBorder="1" applyAlignment="1">
      <alignment horizontal="center" vertical="center" wrapText="1"/>
    </xf>
    <xf numFmtId="1" fontId="6" fillId="0" borderId="903" xfId="3" applyNumberFormat="1" applyFont="1" applyBorder="1" applyAlignment="1">
      <alignment horizontal="center" vertical="center" wrapText="1"/>
    </xf>
    <xf numFmtId="1" fontId="6" fillId="0" borderId="951" xfId="3" applyNumberFormat="1" applyFont="1" applyBorder="1" applyAlignment="1">
      <alignment horizontal="center" vertical="center" wrapText="1"/>
    </xf>
    <xf numFmtId="1" fontId="6" fillId="0" borderId="906" xfId="3" applyNumberFormat="1" applyFont="1" applyBorder="1" applyAlignment="1">
      <alignment horizontal="center" vertical="center" wrapText="1"/>
    </xf>
    <xf numFmtId="1" fontId="6" fillId="0" borderId="957" xfId="3" applyNumberFormat="1" applyFont="1" applyBorder="1" applyAlignment="1">
      <alignment horizontal="center" vertical="center" wrapText="1"/>
    </xf>
    <xf numFmtId="1" fontId="6" fillId="0" borderId="953" xfId="3" applyNumberFormat="1" applyFont="1" applyBorder="1" applyAlignment="1">
      <alignment horizontal="center" vertical="center" wrapText="1"/>
    </xf>
    <xf numFmtId="1" fontId="6" fillId="0" borderId="951" xfId="0" applyNumberFormat="1" applyFont="1" applyBorder="1" applyAlignment="1">
      <alignment horizontal="center" vertical="center"/>
    </xf>
    <xf numFmtId="1" fontId="6" fillId="0" borderId="906" xfId="0" applyNumberFormat="1" applyFont="1" applyBorder="1" applyAlignment="1">
      <alignment horizontal="center" vertical="center"/>
    </xf>
    <xf numFmtId="1" fontId="6" fillId="0" borderId="903" xfId="0" applyNumberFormat="1" applyFont="1" applyBorder="1" applyAlignment="1">
      <alignment horizontal="center" vertical="center" wrapText="1"/>
    </xf>
    <xf numFmtId="1" fontId="15" fillId="0" borderId="949" xfId="0" applyNumberFormat="1" applyFont="1" applyBorder="1" applyAlignment="1">
      <alignment horizontal="left" vertical="center"/>
    </xf>
    <xf numFmtId="1" fontId="15" fillId="0" borderId="894" xfId="0" applyNumberFormat="1" applyFont="1" applyBorder="1" applyAlignment="1">
      <alignment horizontal="left" vertical="center"/>
    </xf>
    <xf numFmtId="1" fontId="15" fillId="0" borderId="895" xfId="0" applyNumberFormat="1" applyFont="1" applyBorder="1" applyAlignment="1">
      <alignment horizontal="left" vertical="center"/>
    </xf>
    <xf numFmtId="1" fontId="11" fillId="0" borderId="951" xfId="3" applyNumberFormat="1" applyFont="1" applyBorder="1" applyAlignment="1">
      <alignment horizontal="center" vertical="center" wrapText="1"/>
    </xf>
    <xf numFmtId="1" fontId="11" fillId="0" borderId="906" xfId="3" applyNumberFormat="1" applyFont="1" applyBorder="1" applyAlignment="1">
      <alignment horizontal="center" vertical="center" wrapText="1"/>
    </xf>
    <xf numFmtId="1" fontId="11" fillId="0" borderId="952" xfId="4" applyNumberFormat="1" applyFont="1" applyBorder="1" applyAlignment="1">
      <alignment horizontal="center" vertical="center"/>
    </xf>
    <xf numFmtId="1" fontId="11" fillId="0" borderId="953" xfId="4" applyNumberFormat="1" applyFont="1" applyBorder="1" applyAlignment="1">
      <alignment horizontal="center" vertical="center"/>
    </xf>
    <xf numFmtId="1" fontId="11" fillId="0" borderId="903" xfId="4" applyNumberFormat="1" applyFont="1" applyBorder="1" applyAlignment="1">
      <alignment horizontal="center" vertical="center"/>
    </xf>
    <xf numFmtId="1" fontId="11" fillId="0" borderId="905" xfId="4" applyNumberFormat="1" applyFont="1" applyBorder="1" applyAlignment="1">
      <alignment horizontal="center" vertical="center"/>
    </xf>
    <xf numFmtId="1" fontId="11" fillId="0" borderId="951" xfId="4" applyNumberFormat="1" applyFont="1" applyBorder="1" applyAlignment="1">
      <alignment horizontal="center" vertical="top" wrapText="1"/>
    </xf>
    <xf numFmtId="1" fontId="11" fillId="0" borderId="906" xfId="4" applyNumberFormat="1" applyFont="1" applyBorder="1" applyAlignment="1">
      <alignment horizontal="center" vertical="top" wrapText="1"/>
    </xf>
    <xf numFmtId="1" fontId="11" fillId="0" borderId="938" xfId="0" applyNumberFormat="1" applyFont="1" applyBorder="1" applyAlignment="1">
      <alignment horizontal="center" vertical="center"/>
    </xf>
    <xf numFmtId="1" fontId="11" fillId="0" borderId="895" xfId="0" applyNumberFormat="1" applyFont="1" applyBorder="1" applyAlignment="1">
      <alignment horizontal="center" vertical="center"/>
    </xf>
    <xf numFmtId="1" fontId="11" fillId="0" borderId="939" xfId="0" applyNumberFormat="1" applyFont="1" applyBorder="1" applyAlignment="1">
      <alignment horizontal="center" vertical="center"/>
    </xf>
    <xf numFmtId="1" fontId="11" fillId="0" borderId="929" xfId="0" applyNumberFormat="1" applyFont="1" applyBorder="1" applyAlignment="1">
      <alignment horizontal="center" vertical="center"/>
    </xf>
    <xf numFmtId="1" fontId="11" fillId="0" borderId="929" xfId="0" applyNumberFormat="1" applyFont="1" applyBorder="1" applyAlignment="1">
      <alignment horizontal="center" vertical="center" wrapText="1"/>
    </xf>
    <xf numFmtId="1" fontId="11" fillId="3" borderId="920" xfId="0" applyNumberFormat="1" applyFont="1" applyFill="1" applyBorder="1" applyAlignment="1">
      <alignment horizontal="center" vertical="center"/>
    </xf>
    <xf numFmtId="1" fontId="11" fillId="3" borderId="906" xfId="0" applyNumberFormat="1" applyFont="1" applyFill="1" applyBorder="1" applyAlignment="1">
      <alignment horizontal="center" vertical="center"/>
    </xf>
    <xf numFmtId="1" fontId="11" fillId="0" borderId="934" xfId="0" applyNumberFormat="1" applyFont="1" applyBorder="1" applyAlignment="1">
      <alignment horizontal="center" vertical="center" wrapText="1"/>
    </xf>
    <xf numFmtId="1" fontId="11" fillId="0" borderId="903" xfId="0" applyNumberFormat="1" applyFont="1" applyBorder="1" applyAlignment="1">
      <alignment horizontal="center" vertical="center" wrapText="1"/>
    </xf>
    <xf numFmtId="1" fontId="11" fillId="0" borderId="928" xfId="0" applyNumberFormat="1" applyFont="1" applyBorder="1" applyAlignment="1">
      <alignment horizontal="center" vertical="center" wrapText="1"/>
    </xf>
    <xf numFmtId="1" fontId="11" fillId="0" borderId="935" xfId="0" applyNumberFormat="1" applyFont="1" applyBorder="1" applyAlignment="1">
      <alignment horizontal="center" vertical="center" wrapText="1"/>
    </xf>
    <xf numFmtId="1" fontId="11" fillId="0" borderId="905" xfId="0" applyNumberFormat="1" applyFont="1" applyBorder="1" applyAlignment="1">
      <alignment horizontal="center" vertical="center" wrapText="1"/>
    </xf>
    <xf numFmtId="1" fontId="11" fillId="0" borderId="921" xfId="0" applyNumberFormat="1" applyFont="1" applyBorder="1" applyAlignment="1">
      <alignment horizontal="center" vertical="center"/>
    </xf>
    <xf numFmtId="1" fontId="11" fillId="0" borderId="923" xfId="0" applyNumberFormat="1" applyFont="1" applyBorder="1" applyAlignment="1">
      <alignment horizontal="center" vertical="center"/>
    </xf>
    <xf numFmtId="1" fontId="11" fillId="0" borderId="936" xfId="0" applyNumberFormat="1" applyFont="1" applyBorder="1" applyAlignment="1">
      <alignment horizontal="center" vertical="center"/>
    </xf>
    <xf numFmtId="1" fontId="11" fillId="0" borderId="937" xfId="0" applyNumberFormat="1" applyFont="1" applyBorder="1" applyAlignment="1">
      <alignment horizontal="center" vertical="center" wrapText="1"/>
    </xf>
    <xf numFmtId="1" fontId="11" fillId="0" borderId="944" xfId="0" applyNumberFormat="1" applyFont="1" applyBorder="1" applyAlignment="1">
      <alignment horizontal="center" vertical="center" wrapText="1"/>
    </xf>
    <xf numFmtId="1" fontId="6" fillId="0" borderId="920" xfId="0" applyNumberFormat="1" applyFont="1" applyBorder="1" applyAlignment="1">
      <alignment horizontal="center" vertical="center"/>
    </xf>
    <xf numFmtId="1" fontId="6" fillId="0" borderId="920" xfId="0" applyNumberFormat="1" applyFont="1" applyBorder="1" applyAlignment="1">
      <alignment horizontal="center" vertical="center" wrapText="1"/>
    </xf>
    <xf numFmtId="1" fontId="6" fillId="0" borderId="930" xfId="0" applyNumberFormat="1" applyFont="1" applyBorder="1" applyAlignment="1">
      <alignment horizontal="center" vertical="center" wrapText="1"/>
    </xf>
    <xf numFmtId="1" fontId="6" fillId="0" borderId="909" xfId="0" applyNumberFormat="1" applyFont="1" applyBorder="1" applyAlignment="1">
      <alignment horizontal="center" vertical="center" wrapText="1"/>
    </xf>
    <xf numFmtId="1" fontId="6" fillId="0" borderId="931" xfId="0" applyNumberFormat="1" applyFont="1" applyBorder="1" applyAlignment="1">
      <alignment horizontal="center" vertical="center" wrapText="1"/>
    </xf>
    <xf numFmtId="1" fontId="6" fillId="0" borderId="927" xfId="0" applyNumberFormat="1" applyFont="1" applyBorder="1" applyAlignment="1">
      <alignment horizontal="center" vertical="center" wrapText="1"/>
    </xf>
    <xf numFmtId="1" fontId="6" fillId="0" borderId="902" xfId="0" applyNumberFormat="1" applyFont="1" applyBorder="1" applyAlignment="1">
      <alignment horizontal="center" vertical="center" wrapText="1"/>
    </xf>
    <xf numFmtId="1" fontId="6" fillId="0" borderId="902" xfId="0" applyNumberFormat="1" applyFont="1" applyBorder="1" applyAlignment="1">
      <alignment horizontal="center" vertical="center"/>
    </xf>
    <xf numFmtId="1" fontId="6" fillId="0" borderId="899" xfId="0" applyNumberFormat="1" applyFont="1" applyBorder="1" applyAlignment="1">
      <alignment horizontal="center" vertical="center" wrapText="1"/>
    </xf>
    <xf numFmtId="1" fontId="6" fillId="0" borderId="901" xfId="0" applyNumberFormat="1" applyFont="1" applyBorder="1" applyAlignment="1">
      <alignment horizontal="center" vertical="center" wrapText="1"/>
    </xf>
    <xf numFmtId="1" fontId="6" fillId="0" borderId="900" xfId="0" applyNumberFormat="1" applyFont="1" applyBorder="1" applyAlignment="1">
      <alignment horizontal="center" vertical="center" wrapText="1"/>
    </xf>
    <xf numFmtId="1" fontId="6" fillId="0" borderId="893" xfId="0" applyNumberFormat="1" applyFont="1" applyBorder="1" applyAlignment="1">
      <alignment horizontal="center" vertical="center"/>
    </xf>
    <xf numFmtId="1" fontId="6" fillId="0" borderId="882" xfId="0" applyNumberFormat="1" applyFont="1" applyBorder="1" applyAlignment="1">
      <alignment horizontal="center" vertical="center"/>
    </xf>
    <xf numFmtId="1" fontId="6" fillId="0" borderId="881" xfId="0" applyNumberFormat="1" applyFont="1" applyBorder="1" applyAlignment="1">
      <alignment horizontal="center" vertical="center"/>
    </xf>
    <xf numFmtId="1" fontId="10" fillId="0" borderId="921" xfId="0" applyNumberFormat="1" applyFont="1" applyBorder="1" applyAlignment="1">
      <alignment horizontal="center" vertical="center" wrapText="1"/>
    </xf>
    <xf numFmtId="1" fontId="10" fillId="0" borderId="922" xfId="0" applyNumberFormat="1" applyFont="1" applyBorder="1" applyAlignment="1">
      <alignment horizontal="center" vertical="center" wrapText="1"/>
    </xf>
    <xf numFmtId="1" fontId="10" fillId="0" borderId="923" xfId="0" applyNumberFormat="1" applyFont="1" applyBorder="1" applyAlignment="1">
      <alignment horizontal="center" vertical="center" wrapText="1"/>
    </xf>
    <xf numFmtId="1" fontId="10" fillId="0" borderId="920" xfId="0" applyNumberFormat="1" applyFont="1" applyBorder="1" applyAlignment="1">
      <alignment horizontal="center" vertical="center" wrapText="1"/>
    </xf>
    <xf numFmtId="1" fontId="6" fillId="0" borderId="893" xfId="0" applyNumberFormat="1" applyFont="1" applyBorder="1" applyAlignment="1">
      <alignment horizontal="center" vertical="center" wrapText="1"/>
    </xf>
    <xf numFmtId="1" fontId="6" fillId="0" borderId="882" xfId="0" applyNumberFormat="1" applyFont="1" applyBorder="1" applyAlignment="1">
      <alignment horizontal="center" vertical="center" wrapText="1"/>
    </xf>
    <xf numFmtId="1" fontId="6" fillId="0" borderId="881" xfId="0" applyNumberFormat="1" applyFont="1" applyBorder="1" applyAlignment="1">
      <alignment horizontal="center" vertical="center" wrapText="1"/>
    </xf>
    <xf numFmtId="1" fontId="11" fillId="0" borderId="908" xfId="0" applyNumberFormat="1" applyFont="1" applyBorder="1" applyAlignment="1">
      <alignment horizontal="center" vertical="center" wrapText="1"/>
    </xf>
    <xf numFmtId="1" fontId="11" fillId="0" borderId="900" xfId="0" applyNumberFormat="1" applyFont="1" applyBorder="1" applyAlignment="1">
      <alignment horizontal="center" vertical="center" wrapText="1"/>
    </xf>
    <xf numFmtId="1" fontId="6" fillId="0" borderId="904" xfId="0" applyNumberFormat="1" applyFont="1" applyBorder="1" applyAlignment="1">
      <alignment horizontal="center" vertical="center" wrapText="1"/>
    </xf>
    <xf numFmtId="1" fontId="6" fillId="0" borderId="907" xfId="0" applyNumberFormat="1" applyFont="1" applyBorder="1" applyAlignment="1">
      <alignment horizontal="center" vertical="center" wrapText="1"/>
    </xf>
    <xf numFmtId="1" fontId="6" fillId="0" borderId="892" xfId="0" applyNumberFormat="1" applyFont="1" applyBorder="1" applyAlignment="1">
      <alignment horizontal="center" vertical="center"/>
    </xf>
    <xf numFmtId="1" fontId="6" fillId="0" borderId="886" xfId="0" applyNumberFormat="1" applyFont="1" applyBorder="1" applyAlignment="1">
      <alignment horizontal="center" vertical="center"/>
    </xf>
    <xf numFmtId="1" fontId="6" fillId="0" borderId="908" xfId="0" applyNumberFormat="1" applyFont="1" applyBorder="1" applyAlignment="1">
      <alignment horizontal="center" vertical="center" wrapText="1"/>
    </xf>
    <xf numFmtId="1" fontId="6" fillId="0" borderId="964" xfId="0" applyNumberFormat="1" applyFont="1" applyBorder="1" applyAlignment="1">
      <alignment horizontal="center" vertical="center"/>
    </xf>
    <xf numFmtId="1" fontId="6" fillId="0" borderId="961" xfId="0" applyNumberFormat="1" applyFont="1" applyBorder="1" applyAlignment="1">
      <alignment horizontal="center" vertical="center" wrapText="1"/>
    </xf>
    <xf numFmtId="1" fontId="6" fillId="0" borderId="963" xfId="0" applyNumberFormat="1" applyFont="1" applyBorder="1" applyAlignment="1">
      <alignment horizontal="center" vertical="center" wrapText="1"/>
    </xf>
    <xf numFmtId="1" fontId="6" fillId="0" borderId="962" xfId="0" applyNumberFormat="1" applyFont="1" applyBorder="1" applyAlignment="1">
      <alignment horizontal="center" vertical="center" wrapText="1"/>
    </xf>
    <xf numFmtId="1" fontId="6" fillId="0" borderId="949" xfId="0" applyNumberFormat="1" applyFont="1" applyBorder="1" applyAlignment="1">
      <alignment horizontal="center" vertical="center"/>
    </xf>
    <xf numFmtId="1" fontId="6" fillId="0" borderId="895" xfId="0" applyNumberFormat="1" applyFont="1" applyBorder="1" applyAlignment="1">
      <alignment horizontal="center" vertical="center"/>
    </xf>
    <xf numFmtId="1" fontId="6" fillId="0" borderId="971" xfId="0" applyNumberFormat="1" applyFont="1" applyBorder="1" applyAlignment="1">
      <alignment horizontal="center" vertical="center" wrapText="1"/>
    </xf>
    <xf numFmtId="1" fontId="6" fillId="0" borderId="972" xfId="0" applyNumberFormat="1" applyFont="1" applyBorder="1" applyAlignment="1">
      <alignment horizontal="center" vertical="center" wrapText="1"/>
    </xf>
    <xf numFmtId="1" fontId="11" fillId="0" borderId="962" xfId="0" applyNumberFormat="1" applyFont="1" applyBorder="1" applyAlignment="1">
      <alignment horizontal="center" vertical="center" wrapText="1"/>
    </xf>
    <xf numFmtId="1" fontId="6" fillId="0" borderId="949" xfId="0" applyNumberFormat="1" applyFont="1" applyBorder="1" applyAlignment="1">
      <alignment horizontal="center" vertical="center" wrapText="1"/>
    </xf>
    <xf numFmtId="1" fontId="6" fillId="0" borderId="895" xfId="0" applyNumberFormat="1" applyFont="1" applyBorder="1" applyAlignment="1">
      <alignment horizontal="center" vertical="center" wrapText="1"/>
    </xf>
    <xf numFmtId="1" fontId="6" fillId="0" borderId="895" xfId="0" applyNumberFormat="1" applyFont="1" applyBorder="1" applyAlignment="1">
      <alignment horizontal="center" vertical="center" wrapText="1"/>
    </xf>
    <xf numFmtId="1" fontId="6" fillId="3" borderId="924" xfId="0" applyNumberFormat="1" applyFont="1" applyFill="1" applyBorder="1" applyAlignment="1">
      <alignment horizontal="center" vertical="center"/>
    </xf>
    <xf numFmtId="1" fontId="6" fillId="3" borderId="895" xfId="0" applyNumberFormat="1" applyFont="1" applyFill="1" applyBorder="1" applyAlignment="1">
      <alignment horizontal="center" vertical="center"/>
    </xf>
    <xf numFmtId="1" fontId="6" fillId="0" borderId="929" xfId="0" applyNumberFormat="1" applyFont="1" applyBorder="1" applyAlignment="1">
      <alignment horizontal="center" vertical="center"/>
    </xf>
    <xf numFmtId="1" fontId="6" fillId="0" borderId="924" xfId="0" applyNumberFormat="1" applyFont="1" applyBorder="1" applyAlignment="1">
      <alignment horizontal="right"/>
    </xf>
    <xf numFmtId="1" fontId="6" fillId="0" borderId="941" xfId="0" applyNumberFormat="1" applyFont="1" applyBorder="1" applyAlignment="1">
      <alignment horizontal="right"/>
    </xf>
    <xf numFmtId="1" fontId="6" fillId="3" borderId="958" xfId="0" applyNumberFormat="1" applyFont="1" applyFill="1" applyBorder="1" applyAlignment="1">
      <alignment horizontal="right"/>
    </xf>
    <xf numFmtId="1" fontId="6" fillId="6" borderId="958" xfId="0" applyNumberFormat="1" applyFont="1" applyFill="1" applyBorder="1" applyProtection="1">
      <protection locked="0"/>
    </xf>
    <xf numFmtId="1" fontId="6" fillId="6" borderId="954" xfId="0" applyNumberFormat="1" applyFont="1" applyFill="1" applyBorder="1" applyProtection="1">
      <protection locked="0"/>
    </xf>
    <xf numFmtId="1" fontId="6" fillId="6" borderId="958" xfId="0" applyNumberFormat="1" applyFont="1" applyFill="1" applyBorder="1" applyAlignment="1" applyProtection="1">
      <alignment wrapText="1"/>
      <protection locked="0"/>
    </xf>
    <xf numFmtId="1" fontId="9" fillId="3" borderId="955" xfId="0" applyNumberFormat="1" applyFont="1" applyFill="1" applyBorder="1"/>
    <xf numFmtId="1" fontId="9" fillId="3" borderId="956" xfId="0" applyNumberFormat="1" applyFont="1" applyFill="1" applyBorder="1"/>
    <xf numFmtId="1" fontId="6" fillId="3" borderId="955" xfId="0" applyNumberFormat="1" applyFont="1" applyFill="1" applyBorder="1"/>
    <xf numFmtId="1" fontId="5" fillId="3" borderId="963" xfId="0" applyNumberFormat="1" applyFont="1" applyFill="1" applyBorder="1"/>
    <xf numFmtId="1" fontId="6" fillId="4" borderId="963" xfId="0" applyNumberFormat="1" applyFont="1" applyFill="1" applyBorder="1"/>
    <xf numFmtId="1" fontId="11" fillId="0" borderId="972" xfId="0" applyNumberFormat="1" applyFont="1" applyBorder="1" applyAlignment="1">
      <alignment horizontal="center" vertical="center" wrapText="1"/>
    </xf>
    <xf numFmtId="1" fontId="6" fillId="0" borderId="973" xfId="0" applyNumberFormat="1" applyFont="1" applyBorder="1" applyAlignment="1">
      <alignment horizontal="center" vertical="center"/>
    </xf>
    <xf numFmtId="1" fontId="6" fillId="0" borderId="926" xfId="0" applyNumberFormat="1" applyFont="1" applyBorder="1" applyAlignment="1">
      <alignment horizontal="center" vertical="center"/>
    </xf>
    <xf numFmtId="1" fontId="6" fillId="0" borderId="961" xfId="0" applyNumberFormat="1" applyFont="1" applyBorder="1" applyAlignment="1">
      <alignment horizontal="center" vertical="center" wrapText="1"/>
    </xf>
    <xf numFmtId="1" fontId="6" fillId="0" borderId="962" xfId="0" applyNumberFormat="1" applyFont="1" applyBorder="1" applyAlignment="1">
      <alignment horizontal="center" vertical="center" wrapText="1"/>
    </xf>
    <xf numFmtId="1" fontId="6" fillId="0" borderId="963" xfId="0" applyNumberFormat="1" applyFont="1" applyBorder="1" applyAlignment="1">
      <alignment horizontal="center" vertical="center" wrapText="1"/>
    </xf>
    <xf numFmtId="1" fontId="6" fillId="0" borderId="974" xfId="0" applyNumberFormat="1" applyFont="1" applyBorder="1" applyAlignment="1">
      <alignment horizontal="center" vertical="center" wrapText="1"/>
    </xf>
    <xf numFmtId="1" fontId="6" fillId="4" borderId="975" xfId="0" applyNumberFormat="1" applyFont="1" applyFill="1" applyBorder="1" applyProtection="1">
      <protection hidden="1"/>
    </xf>
    <xf numFmtId="1" fontId="6" fillId="4" borderId="976" xfId="0" applyNumberFormat="1" applyFont="1" applyFill="1" applyBorder="1" applyProtection="1">
      <protection hidden="1"/>
    </xf>
    <xf numFmtId="1" fontId="6" fillId="0" borderId="964" xfId="0" applyNumberFormat="1" applyFont="1" applyBorder="1" applyAlignment="1">
      <alignment horizontal="center" vertical="center" wrapText="1"/>
    </xf>
    <xf numFmtId="1" fontId="6" fillId="0" borderId="955" xfId="0" applyNumberFormat="1" applyFont="1" applyBorder="1" applyAlignment="1">
      <alignment horizontal="center" vertical="center" wrapText="1"/>
    </xf>
    <xf numFmtId="1" fontId="6" fillId="4" borderId="977" xfId="0" applyNumberFormat="1" applyFont="1" applyFill="1" applyBorder="1" applyProtection="1">
      <protection hidden="1"/>
    </xf>
    <xf numFmtId="1" fontId="6" fillId="0" borderId="978" xfId="0" applyNumberFormat="1" applyFont="1" applyBorder="1" applyAlignment="1">
      <alignment horizontal="center" vertical="center"/>
    </xf>
    <xf numFmtId="1" fontId="6" fillId="0" borderId="978" xfId="0" applyNumberFormat="1" applyFont="1" applyBorder="1" applyAlignment="1">
      <alignment horizontal="center" vertical="center" wrapText="1"/>
    </xf>
    <xf numFmtId="1" fontId="6" fillId="0" borderId="941" xfId="0" applyNumberFormat="1" applyFont="1" applyBorder="1" applyAlignment="1">
      <alignment horizontal="center" vertical="center"/>
    </xf>
    <xf numFmtId="1" fontId="6" fillId="3" borderId="979" xfId="0" applyNumberFormat="1" applyFont="1" applyFill="1" applyBorder="1"/>
    <xf numFmtId="1" fontId="6" fillId="3" borderId="979" xfId="0" applyNumberFormat="1" applyFont="1" applyFill="1" applyBorder="1" applyAlignment="1">
      <alignment wrapText="1"/>
    </xf>
    <xf numFmtId="1" fontId="6" fillId="4" borderId="979" xfId="0" applyNumberFormat="1" applyFont="1" applyFill="1" applyBorder="1" applyProtection="1">
      <protection hidden="1"/>
    </xf>
    <xf numFmtId="1" fontId="10" fillId="3" borderId="979" xfId="0" applyNumberFormat="1" applyFont="1" applyFill="1" applyBorder="1" applyAlignment="1">
      <alignment horizontal="right"/>
    </xf>
    <xf numFmtId="1" fontId="5" fillId="0" borderId="979" xfId="0" applyNumberFormat="1" applyFont="1" applyBorder="1"/>
    <xf numFmtId="1" fontId="6" fillId="0" borderId="979" xfId="0" applyNumberFormat="1" applyFont="1" applyBorder="1"/>
    <xf numFmtId="1" fontId="10" fillId="3" borderId="979" xfId="0" applyNumberFormat="1" applyFont="1" applyFill="1" applyBorder="1"/>
    <xf numFmtId="1" fontId="9" fillId="0" borderId="980" xfId="0" applyNumberFormat="1" applyFont="1" applyBorder="1"/>
    <xf numFmtId="1" fontId="9" fillId="0" borderId="981" xfId="0" applyNumberFormat="1" applyFont="1" applyBorder="1"/>
    <xf numFmtId="1" fontId="9" fillId="0" borderId="982" xfId="0" applyNumberFormat="1" applyFont="1" applyBorder="1"/>
    <xf numFmtId="1" fontId="6" fillId="0" borderId="979" xfId="0" applyNumberFormat="1" applyFont="1" applyBorder="1" applyProtection="1">
      <protection hidden="1"/>
    </xf>
    <xf numFmtId="1" fontId="6" fillId="0" borderId="983" xfId="0" applyNumberFormat="1" applyFont="1" applyBorder="1" applyAlignment="1">
      <alignment horizontal="center" vertical="center"/>
    </xf>
    <xf numFmtId="1" fontId="6" fillId="0" borderId="984" xfId="0" applyNumberFormat="1" applyFont="1" applyBorder="1" applyAlignment="1">
      <alignment horizontal="center" vertical="center" wrapText="1"/>
    </xf>
    <xf numFmtId="1" fontId="6" fillId="0" borderId="985" xfId="0" applyNumberFormat="1" applyFont="1" applyBorder="1" applyAlignment="1">
      <alignment horizontal="center" vertical="center" wrapText="1"/>
    </xf>
    <xf numFmtId="1" fontId="6" fillId="0" borderId="986" xfId="0" applyNumberFormat="1" applyFont="1" applyBorder="1" applyAlignment="1">
      <alignment horizontal="center" vertical="center" wrapText="1"/>
    </xf>
    <xf numFmtId="1" fontId="6" fillId="0" borderId="987" xfId="0" applyNumberFormat="1" applyFont="1" applyBorder="1" applyAlignment="1">
      <alignment horizontal="center" vertical="center"/>
    </xf>
    <xf numFmtId="1" fontId="6" fillId="0" borderId="988" xfId="0" applyNumberFormat="1" applyFont="1" applyBorder="1" applyAlignment="1">
      <alignment horizontal="center" vertical="center"/>
    </xf>
    <xf numFmtId="1" fontId="6" fillId="0" borderId="989" xfId="0" applyNumberFormat="1" applyFont="1" applyBorder="1" applyAlignment="1">
      <alignment horizontal="center" vertical="center"/>
    </xf>
    <xf numFmtId="1" fontId="6" fillId="0" borderId="983" xfId="0" applyNumberFormat="1" applyFont="1" applyBorder="1" applyAlignment="1">
      <alignment horizontal="center" vertical="center" wrapText="1"/>
    </xf>
    <xf numFmtId="1" fontId="6" fillId="0" borderId="990" xfId="0" applyNumberFormat="1" applyFont="1" applyBorder="1" applyAlignment="1">
      <alignment horizontal="center" vertical="center" wrapText="1"/>
    </xf>
    <xf numFmtId="1" fontId="6" fillId="0" borderId="980" xfId="0" applyNumberFormat="1" applyFont="1" applyBorder="1" applyAlignment="1">
      <alignment horizontal="center" vertical="center" wrapText="1"/>
    </xf>
    <xf numFmtId="1" fontId="6" fillId="0" borderId="991" xfId="0" applyNumberFormat="1" applyFont="1" applyBorder="1" applyAlignment="1">
      <alignment horizontal="center" vertical="center" wrapText="1"/>
    </xf>
    <xf numFmtId="1" fontId="6" fillId="0" borderId="929" xfId="0" applyNumberFormat="1" applyFont="1" applyBorder="1" applyAlignment="1">
      <alignment horizontal="center" vertical="center" wrapText="1"/>
    </xf>
    <xf numFmtId="1" fontId="6" fillId="0" borderId="980" xfId="0" applyNumberFormat="1" applyFont="1" applyBorder="1" applyAlignment="1">
      <alignment horizontal="center" vertical="center" wrapText="1"/>
    </xf>
    <xf numFmtId="1" fontId="10" fillId="0" borderId="954" xfId="0" applyNumberFormat="1" applyFont="1" applyBorder="1" applyAlignment="1">
      <alignment horizontal="left" vertical="center"/>
    </xf>
    <xf numFmtId="1" fontId="6" fillId="0" borderId="954" xfId="0" applyNumberFormat="1" applyFont="1" applyBorder="1" applyAlignment="1">
      <alignment horizontal="right"/>
    </xf>
    <xf numFmtId="1" fontId="6" fillId="0" borderId="958" xfId="0" applyNumberFormat="1" applyFont="1" applyBorder="1" applyAlignment="1">
      <alignment horizontal="right"/>
    </xf>
    <xf numFmtId="1" fontId="6" fillId="10" borderId="992" xfId="2" applyNumberFormat="1" applyFont="1" applyBorder="1" applyAlignment="1" applyProtection="1">
      <alignment horizontal="right"/>
      <protection locked="0"/>
    </xf>
    <xf numFmtId="1" fontId="6" fillId="10" borderId="993" xfId="2" applyNumberFormat="1" applyFont="1" applyBorder="1" applyAlignment="1" applyProtection="1">
      <alignment horizontal="right"/>
      <protection locked="0"/>
    </xf>
    <xf numFmtId="1" fontId="6" fillId="10" borderId="994" xfId="2" applyNumberFormat="1" applyFont="1" applyBorder="1" applyAlignment="1" applyProtection="1">
      <alignment horizontal="right"/>
      <protection locked="0"/>
    </xf>
    <xf numFmtId="1" fontId="6" fillId="10" borderId="995" xfId="2" applyNumberFormat="1" applyFont="1" applyBorder="1" applyAlignment="1" applyProtection="1">
      <alignment horizontal="right"/>
      <protection locked="0"/>
    </xf>
    <xf numFmtId="1" fontId="6" fillId="0" borderId="996" xfId="0" applyNumberFormat="1" applyFont="1" applyBorder="1"/>
    <xf numFmtId="1" fontId="9" fillId="0" borderId="997" xfId="0" applyNumberFormat="1" applyFont="1" applyBorder="1"/>
    <xf numFmtId="1" fontId="9" fillId="0" borderId="998" xfId="0" applyNumberFormat="1" applyFont="1" applyBorder="1" applyAlignment="1">
      <alignment wrapText="1"/>
    </xf>
    <xf numFmtId="1" fontId="9" fillId="0" borderId="999" xfId="0" applyNumberFormat="1" applyFont="1" applyBorder="1" applyAlignment="1">
      <alignment wrapText="1"/>
    </xf>
    <xf numFmtId="1" fontId="6" fillId="4" borderId="976" xfId="0" applyNumberFormat="1" applyFont="1" applyFill="1" applyBorder="1"/>
    <xf numFmtId="1" fontId="6" fillId="4" borderId="975" xfId="0" applyNumberFormat="1" applyFont="1" applyFill="1" applyBorder="1"/>
    <xf numFmtId="1" fontId="6" fillId="0" borderId="1000" xfId="0" applyNumberFormat="1" applyFont="1" applyBorder="1" applyAlignment="1">
      <alignment horizontal="center" vertical="center" wrapText="1"/>
    </xf>
    <xf numFmtId="1" fontId="10" fillId="0" borderId="1001" xfId="0" applyNumberFormat="1" applyFont="1" applyBorder="1" applyAlignment="1">
      <alignment horizontal="center" vertical="center" wrapText="1"/>
    </xf>
    <xf numFmtId="1" fontId="10" fillId="0" borderId="1002" xfId="0" applyNumberFormat="1" applyFont="1" applyBorder="1" applyAlignment="1">
      <alignment horizontal="center" vertical="center" wrapText="1"/>
    </xf>
    <xf numFmtId="1" fontId="10" fillId="0" borderId="1003" xfId="0" applyNumberFormat="1" applyFont="1" applyBorder="1" applyAlignment="1">
      <alignment horizontal="center" vertical="center" wrapText="1"/>
    </xf>
    <xf numFmtId="1" fontId="10" fillId="0" borderId="1000" xfId="0" applyNumberFormat="1" applyFont="1" applyBorder="1" applyAlignment="1">
      <alignment horizontal="center" vertical="center" wrapText="1"/>
    </xf>
    <xf numFmtId="1" fontId="6" fillId="0" borderId="975" xfId="0" applyNumberFormat="1" applyFont="1" applyBorder="1"/>
    <xf numFmtId="1" fontId="6" fillId="4" borderId="1004" xfId="0" applyNumberFormat="1" applyFont="1" applyFill="1" applyBorder="1"/>
    <xf numFmtId="1" fontId="6" fillId="4" borderId="979" xfId="0" applyNumberFormat="1" applyFont="1" applyFill="1" applyBorder="1"/>
    <xf numFmtId="1" fontId="6" fillId="0" borderId="1005" xfId="0" applyNumberFormat="1" applyFont="1" applyBorder="1"/>
    <xf numFmtId="1" fontId="6" fillId="0" borderId="1004" xfId="0" applyNumberFormat="1" applyFont="1" applyBorder="1" applyProtection="1">
      <protection hidden="1"/>
    </xf>
    <xf numFmtId="1" fontId="6" fillId="0" borderId="1006" xfId="0" applyNumberFormat="1" applyFont="1" applyBorder="1" applyAlignment="1">
      <alignment horizontal="center" vertical="center" wrapText="1"/>
    </xf>
    <xf numFmtId="1" fontId="6" fillId="0" borderId="1007" xfId="0" applyNumberFormat="1" applyFont="1" applyBorder="1" applyAlignment="1">
      <alignment horizontal="center" vertical="center" wrapText="1"/>
    </xf>
    <xf numFmtId="1" fontId="6" fillId="0" borderId="1008" xfId="0" applyNumberFormat="1" applyFont="1" applyBorder="1" applyAlignment="1">
      <alignment horizontal="center" vertical="center" wrapText="1"/>
    </xf>
    <xf numFmtId="1" fontId="6" fillId="0" borderId="1001" xfId="0" applyNumberFormat="1" applyFont="1" applyBorder="1" applyAlignment="1">
      <alignment horizontal="center" vertical="center" wrapText="1"/>
    </xf>
    <xf numFmtId="1" fontId="6" fillId="0" borderId="1002" xfId="0" applyNumberFormat="1" applyFont="1" applyBorder="1" applyAlignment="1">
      <alignment horizontal="center" vertical="center" wrapText="1"/>
    </xf>
    <xf numFmtId="1" fontId="6" fillId="3" borderId="1005" xfId="0" applyNumberFormat="1" applyFont="1" applyFill="1" applyBorder="1"/>
    <xf numFmtId="1" fontId="6" fillId="0" borderId="996" xfId="0" applyNumberFormat="1" applyFont="1" applyBorder="1" applyAlignment="1">
      <alignment horizontal="left" vertical="center" wrapText="1"/>
    </xf>
    <xf numFmtId="1" fontId="6" fillId="0" borderId="978" xfId="0" applyNumberFormat="1" applyFont="1" applyBorder="1" applyAlignment="1">
      <alignment horizontal="left" vertical="center" wrapText="1"/>
    </xf>
    <xf numFmtId="1" fontId="6" fillId="6" borderId="1009" xfId="0" applyNumberFormat="1" applyFont="1" applyFill="1" applyBorder="1" applyProtection="1">
      <protection locked="0"/>
    </xf>
    <xf numFmtId="1" fontId="6" fillId="6" borderId="1010" xfId="0" applyNumberFormat="1" applyFont="1" applyFill="1" applyBorder="1" applyProtection="1">
      <protection locked="0"/>
    </xf>
    <xf numFmtId="1" fontId="6" fillId="6" borderId="991" xfId="0" applyNumberFormat="1" applyFont="1" applyFill="1" applyBorder="1" applyProtection="1">
      <protection locked="0"/>
    </xf>
    <xf numFmtId="1" fontId="9" fillId="3" borderId="1011" xfId="0" applyNumberFormat="1" applyFont="1" applyFill="1" applyBorder="1"/>
    <xf numFmtId="1" fontId="6" fillId="0" borderId="1012" xfId="0" applyNumberFormat="1" applyFont="1" applyBorder="1" applyAlignment="1">
      <alignment horizontal="center" wrapText="1"/>
    </xf>
    <xf numFmtId="1" fontId="10" fillId="4" borderId="979" xfId="0" applyNumberFormat="1" applyFont="1" applyFill="1" applyBorder="1"/>
    <xf numFmtId="1" fontId="6" fillId="0" borderId="996" xfId="0" applyNumberFormat="1" applyFont="1" applyBorder="1" applyAlignment="1">
      <alignment vertical="center" wrapText="1"/>
    </xf>
    <xf numFmtId="1" fontId="6" fillId="6" borderId="996" xfId="0" applyNumberFormat="1" applyFont="1" applyFill="1" applyBorder="1" applyAlignment="1" applyProtection="1">
      <alignment wrapText="1"/>
      <protection locked="0"/>
    </xf>
    <xf numFmtId="1" fontId="10" fillId="3" borderId="979" xfId="0" applyNumberFormat="1" applyFont="1" applyFill="1" applyBorder="1" applyAlignment="1">
      <alignment wrapText="1"/>
    </xf>
    <xf numFmtId="1" fontId="9" fillId="0" borderId="975" xfId="0" applyNumberFormat="1" applyFont="1" applyBorder="1"/>
    <xf numFmtId="1" fontId="6" fillId="0" borderId="1013" xfId="0" applyNumberFormat="1" applyFont="1" applyBorder="1"/>
    <xf numFmtId="1" fontId="6" fillId="3" borderId="1004" xfId="0" applyNumberFormat="1" applyFont="1" applyFill="1" applyBorder="1"/>
    <xf numFmtId="1" fontId="6" fillId="0" borderId="1004" xfId="0" applyNumberFormat="1" applyFont="1" applyBorder="1"/>
    <xf numFmtId="1" fontId="6" fillId="0" borderId="1000" xfId="0" applyNumberFormat="1" applyFont="1" applyBorder="1" applyAlignment="1">
      <alignment horizontal="center" vertical="center"/>
    </xf>
    <xf numFmtId="1" fontId="6" fillId="0" borderId="1014" xfId="0" applyNumberFormat="1" applyFont="1" applyBorder="1" applyAlignment="1">
      <alignment horizontal="center" vertical="center" wrapText="1"/>
    </xf>
    <xf numFmtId="1" fontId="6" fillId="0" borderId="1015" xfId="0" applyNumberFormat="1" applyFont="1" applyBorder="1" applyAlignment="1">
      <alignment horizontal="center" vertical="center" wrapText="1"/>
    </xf>
    <xf numFmtId="1" fontId="6" fillId="0" borderId="1009" xfId="0" applyNumberFormat="1" applyFont="1" applyBorder="1" applyAlignment="1">
      <alignment horizontal="center" vertical="center" wrapText="1"/>
    </xf>
    <xf numFmtId="1" fontId="6" fillId="0" borderId="1010" xfId="0" applyNumberFormat="1" applyFont="1" applyBorder="1" applyAlignment="1">
      <alignment horizontal="center" vertical="center" wrapText="1"/>
    </xf>
    <xf numFmtId="1" fontId="6" fillId="0" borderId="1016" xfId="0" applyNumberFormat="1" applyFont="1" applyBorder="1"/>
    <xf numFmtId="1" fontId="6" fillId="0" borderId="1017" xfId="0" applyNumberFormat="1" applyFont="1" applyBorder="1"/>
    <xf numFmtId="1" fontId="6" fillId="0" borderId="1012" xfId="0" applyNumberFormat="1" applyFont="1" applyBorder="1" applyAlignment="1">
      <alignment horizontal="left" vertical="center" wrapText="1"/>
    </xf>
    <xf numFmtId="1" fontId="6" fillId="6" borderId="1006" xfId="0" applyNumberFormat="1" applyFont="1" applyFill="1" applyBorder="1" applyProtection="1">
      <protection locked="0"/>
    </xf>
    <xf numFmtId="1" fontId="6" fillId="6" borderId="1007" xfId="0" applyNumberFormat="1" applyFont="1" applyFill="1" applyBorder="1" applyProtection="1">
      <protection locked="0"/>
    </xf>
    <xf numFmtId="1" fontId="11" fillId="0" borderId="1018" xfId="0" applyNumberFormat="1" applyFont="1" applyBorder="1" applyProtection="1">
      <protection hidden="1"/>
    </xf>
    <xf numFmtId="1" fontId="11" fillId="0" borderId="1019" xfId="0" applyNumberFormat="1" applyFont="1" applyBorder="1" applyProtection="1">
      <protection hidden="1"/>
    </xf>
    <xf numFmtId="1" fontId="11" fillId="0" borderId="975" xfId="0" applyNumberFormat="1" applyFont="1" applyBorder="1" applyProtection="1">
      <protection hidden="1"/>
    </xf>
    <xf numFmtId="1" fontId="11" fillId="0" borderId="979" xfId="0" applyNumberFormat="1" applyFont="1" applyBorder="1" applyProtection="1">
      <protection hidden="1"/>
    </xf>
    <xf numFmtId="1" fontId="11" fillId="3" borderId="1000" xfId="0" applyNumberFormat="1" applyFont="1" applyFill="1" applyBorder="1" applyAlignment="1">
      <alignment horizontal="center" vertical="center"/>
    </xf>
    <xf numFmtId="1" fontId="11" fillId="0" borderId="1020" xfId="0" applyNumberFormat="1" applyFont="1" applyBorder="1" applyAlignment="1">
      <alignment horizontal="center" vertical="center" wrapText="1"/>
    </xf>
    <xf numFmtId="1" fontId="11" fillId="0" borderId="1011" xfId="0" applyNumberFormat="1" applyFont="1" applyBorder="1" applyAlignment="1">
      <alignment horizontal="center" vertical="center" wrapText="1"/>
    </xf>
    <xf numFmtId="1" fontId="11" fillId="0" borderId="1021" xfId="0" applyNumberFormat="1" applyFont="1" applyBorder="1" applyAlignment="1">
      <alignment horizontal="center" vertical="center" wrapText="1"/>
    </xf>
    <xf numFmtId="1" fontId="11" fillId="0" borderId="1001" xfId="0" applyNumberFormat="1" applyFont="1" applyBorder="1" applyAlignment="1">
      <alignment horizontal="center" vertical="center"/>
    </xf>
    <xf numFmtId="1" fontId="11" fillId="0" borderId="1003" xfId="0" applyNumberFormat="1" applyFont="1" applyBorder="1" applyAlignment="1">
      <alignment horizontal="center" vertical="center"/>
    </xf>
    <xf numFmtId="1" fontId="11" fillId="0" borderId="1022" xfId="0" applyNumberFormat="1" applyFont="1" applyBorder="1" applyAlignment="1">
      <alignment horizontal="center" vertical="center"/>
    </xf>
    <xf numFmtId="1" fontId="11" fillId="0" borderId="1023" xfId="0" applyNumberFormat="1" applyFont="1" applyBorder="1" applyAlignment="1">
      <alignment horizontal="center" vertical="center" wrapText="1"/>
    </xf>
    <xf numFmtId="1" fontId="11" fillId="0" borderId="990" xfId="0" applyNumberFormat="1" applyFont="1" applyBorder="1" applyAlignment="1">
      <alignment horizontal="center" vertical="center" wrapText="1"/>
    </xf>
    <xf numFmtId="1" fontId="11" fillId="0" borderId="980" xfId="0" applyNumberFormat="1" applyFont="1" applyBorder="1" applyAlignment="1">
      <alignment horizontal="center" vertical="center" wrapText="1"/>
    </xf>
    <xf numFmtId="1" fontId="11" fillId="0" borderId="991" xfId="0" applyNumberFormat="1" applyFont="1" applyBorder="1" applyAlignment="1">
      <alignment horizontal="center" vertical="center" wrapText="1"/>
    </xf>
    <xf numFmtId="1" fontId="11" fillId="0" borderId="1024" xfId="0" applyNumberFormat="1" applyFont="1" applyBorder="1" applyAlignment="1">
      <alignment horizontal="center" vertical="center"/>
    </xf>
    <xf numFmtId="1" fontId="6" fillId="0" borderId="1025" xfId="0" applyNumberFormat="1" applyFont="1" applyBorder="1"/>
    <xf numFmtId="1" fontId="6" fillId="3" borderId="1025" xfId="0" applyNumberFormat="1" applyFont="1" applyFill="1" applyBorder="1"/>
    <xf numFmtId="1" fontId="6" fillId="0" borderId="1025" xfId="0" applyNumberFormat="1" applyFont="1" applyBorder="1" applyProtection="1">
      <protection hidden="1"/>
    </xf>
    <xf numFmtId="1" fontId="11" fillId="3" borderId="978" xfId="0" applyNumberFormat="1" applyFont="1" applyFill="1" applyBorder="1" applyAlignment="1">
      <alignment horizontal="center" vertical="center"/>
    </xf>
    <xf numFmtId="1" fontId="11" fillId="0" borderId="1006" xfId="0" applyNumberFormat="1" applyFont="1" applyBorder="1" applyAlignment="1">
      <alignment horizontal="center" vertical="center" wrapText="1"/>
    </xf>
    <xf numFmtId="1" fontId="11" fillId="0" borderId="1026" xfId="0" applyNumberFormat="1" applyFont="1" applyBorder="1" applyAlignment="1">
      <alignment horizontal="center" vertical="center" wrapText="1"/>
    </xf>
    <xf numFmtId="1" fontId="11" fillId="0" borderId="1027" xfId="0" applyNumberFormat="1" applyFont="1" applyBorder="1" applyAlignment="1">
      <alignment horizontal="center" vertical="center" wrapText="1"/>
    </xf>
    <xf numFmtId="1" fontId="11" fillId="0" borderId="973" xfId="0" applyNumberFormat="1" applyFont="1" applyBorder="1" applyAlignment="1">
      <alignment horizontal="center" vertical="center" wrapText="1"/>
    </xf>
    <xf numFmtId="1" fontId="11" fillId="0" borderId="1024" xfId="0" applyNumberFormat="1" applyFont="1" applyBorder="1" applyAlignment="1">
      <alignment horizontal="center" vertical="center" wrapText="1"/>
    </xf>
    <xf numFmtId="1" fontId="11" fillId="0" borderId="1028" xfId="0" applyNumberFormat="1" applyFont="1" applyBorder="1" applyAlignment="1">
      <alignment horizontal="center" vertical="center" wrapText="1"/>
    </xf>
    <xf numFmtId="1" fontId="11" fillId="0" borderId="1012" xfId="0" applyNumberFormat="1" applyFont="1" applyBorder="1" applyAlignment="1">
      <alignment horizontal="center"/>
    </xf>
    <xf numFmtId="1" fontId="11" fillId="0" borderId="980" xfId="0" applyNumberFormat="1" applyFont="1" applyBorder="1" applyAlignment="1" applyProtection="1">
      <alignment horizontal="center" vertical="center"/>
      <protection hidden="1"/>
    </xf>
    <xf numFmtId="1" fontId="11" fillId="0" borderId="1006" xfId="0" applyNumberFormat="1" applyFont="1" applyBorder="1" applyAlignment="1">
      <alignment horizontal="right"/>
    </xf>
    <xf numFmtId="1" fontId="11" fillId="0" borderId="1026" xfId="0" applyNumberFormat="1" applyFont="1" applyBorder="1" applyAlignment="1">
      <alignment horizontal="right"/>
    </xf>
    <xf numFmtId="1" fontId="11" fillId="0" borderId="1027" xfId="0" applyNumberFormat="1" applyFont="1" applyBorder="1" applyAlignment="1">
      <alignment horizontal="right"/>
    </xf>
    <xf numFmtId="1" fontId="11" fillId="6" borderId="1009" xfId="0" applyNumberFormat="1" applyFont="1" applyFill="1" applyBorder="1" applyAlignment="1" applyProtection="1">
      <alignment horizontal="right"/>
      <protection locked="0"/>
    </xf>
    <xf numFmtId="1" fontId="11" fillId="6" borderId="991" xfId="0" applyNumberFormat="1" applyFont="1" applyFill="1" applyBorder="1" applyAlignment="1" applyProtection="1">
      <alignment horizontal="right"/>
      <protection locked="0"/>
    </xf>
    <xf numFmtId="1" fontId="11" fillId="6" borderId="1029" xfId="0" applyNumberFormat="1" applyFont="1" applyFill="1" applyBorder="1" applyAlignment="1" applyProtection="1">
      <alignment horizontal="right"/>
      <protection locked="0"/>
    </xf>
    <xf numFmtId="1" fontId="11" fillId="6" borderId="1010" xfId="0" applyNumberFormat="1" applyFont="1" applyFill="1" applyBorder="1" applyAlignment="1" applyProtection="1">
      <alignment horizontal="right"/>
      <protection locked="0"/>
    </xf>
    <xf numFmtId="1" fontId="11" fillId="6" borderId="1030" xfId="0" applyNumberFormat="1" applyFont="1" applyFill="1" applyBorder="1" applyAlignment="1" applyProtection="1">
      <alignment horizontal="right"/>
      <protection locked="0"/>
    </xf>
    <xf numFmtId="1" fontId="6" fillId="6" borderId="1028" xfId="0" applyNumberFormat="1" applyFont="1" applyFill="1" applyBorder="1" applyAlignment="1" applyProtection="1">
      <alignment horizontal="right"/>
      <protection locked="0"/>
    </xf>
    <xf numFmtId="1" fontId="6" fillId="6" borderId="991" xfId="0" applyNumberFormat="1" applyFont="1" applyFill="1" applyBorder="1" applyAlignment="1" applyProtection="1">
      <alignment horizontal="right"/>
      <protection locked="0"/>
    </xf>
    <xf numFmtId="1" fontId="6" fillId="0" borderId="1025" xfId="0" applyNumberFormat="1" applyFont="1" applyBorder="1" applyProtection="1">
      <protection locked="0"/>
    </xf>
    <xf numFmtId="1" fontId="11" fillId="0" borderId="1012" xfId="0" applyNumberFormat="1" applyFont="1" applyBorder="1" applyAlignment="1">
      <alignment horizontal="center" vertical="center"/>
    </xf>
    <xf numFmtId="1" fontId="11" fillId="0" borderId="996" xfId="0" applyNumberFormat="1" applyFont="1" applyBorder="1" applyAlignment="1">
      <alignment horizontal="center" vertical="center"/>
    </xf>
    <xf numFmtId="1" fontId="11" fillId="0" borderId="1012" xfId="0" applyNumberFormat="1" applyFont="1" applyBorder="1" applyAlignment="1">
      <alignment horizontal="center" vertical="center"/>
    </xf>
    <xf numFmtId="1" fontId="11" fillId="0" borderId="1012" xfId="0" applyNumberFormat="1" applyFont="1" applyBorder="1" applyAlignment="1" applyProtection="1">
      <alignment horizontal="center" vertical="center"/>
      <protection hidden="1"/>
    </xf>
    <xf numFmtId="1" fontId="11" fillId="6" borderId="1006" xfId="0" applyNumberFormat="1" applyFont="1" applyFill="1" applyBorder="1" applyAlignment="1" applyProtection="1">
      <alignment horizontal="right"/>
      <protection locked="0"/>
    </xf>
    <xf numFmtId="1" fontId="11" fillId="6" borderId="1027" xfId="0" applyNumberFormat="1" applyFont="1" applyFill="1" applyBorder="1" applyAlignment="1" applyProtection="1">
      <alignment horizontal="right"/>
      <protection locked="0"/>
    </xf>
    <xf numFmtId="1" fontId="11" fillId="6" borderId="973" xfId="0" applyNumberFormat="1" applyFont="1" applyFill="1" applyBorder="1" applyAlignment="1" applyProtection="1">
      <alignment horizontal="right"/>
      <protection locked="0"/>
    </xf>
    <xf numFmtId="1" fontId="11" fillId="6" borderId="1007" xfId="0" applyNumberFormat="1" applyFont="1" applyFill="1" applyBorder="1" applyAlignment="1" applyProtection="1">
      <alignment horizontal="right"/>
      <protection locked="0"/>
    </xf>
    <xf numFmtId="1" fontId="11" fillId="6" borderId="1031" xfId="0" applyNumberFormat="1" applyFont="1" applyFill="1" applyBorder="1" applyAlignment="1" applyProtection="1">
      <alignment horizontal="right"/>
      <protection locked="0"/>
    </xf>
    <xf numFmtId="1" fontId="6" fillId="6" borderId="1032" xfId="0" applyNumberFormat="1" applyFont="1" applyFill="1" applyBorder="1" applyAlignment="1" applyProtection="1">
      <alignment horizontal="right"/>
      <protection locked="0"/>
    </xf>
    <xf numFmtId="1" fontId="6" fillId="6" borderId="1027" xfId="0" applyNumberFormat="1" applyFont="1" applyFill="1" applyBorder="1" applyAlignment="1" applyProtection="1">
      <alignment horizontal="right"/>
      <protection locked="0"/>
    </xf>
    <xf numFmtId="1" fontId="6" fillId="0" borderId="977" xfId="0" applyNumberFormat="1" applyFont="1" applyBorder="1" applyProtection="1">
      <protection hidden="1"/>
    </xf>
    <xf numFmtId="1" fontId="6" fillId="0" borderId="976" xfId="0" applyNumberFormat="1" applyFont="1" applyBorder="1" applyProtection="1">
      <protection hidden="1"/>
    </xf>
    <xf numFmtId="1" fontId="11" fillId="0" borderId="1012" xfId="0" applyNumberFormat="1" applyFont="1" applyBorder="1" applyAlignment="1">
      <alignment horizontal="center" vertical="center" wrapText="1"/>
    </xf>
    <xf numFmtId="1" fontId="6" fillId="3" borderId="1025" xfId="0" applyNumberFormat="1" applyFont="1" applyFill="1" applyBorder="1" applyProtection="1">
      <protection hidden="1"/>
    </xf>
    <xf numFmtId="1" fontId="15" fillId="0" borderId="1033" xfId="0" applyNumberFormat="1" applyFont="1" applyBorder="1" applyAlignment="1">
      <alignment horizontal="left" vertical="center"/>
    </xf>
    <xf numFmtId="1" fontId="15" fillId="0" borderId="955" xfId="0" applyNumberFormat="1" applyFont="1" applyBorder="1" applyAlignment="1">
      <alignment horizontal="left" vertical="center"/>
    </xf>
    <xf numFmtId="1" fontId="11" fillId="0" borderId="1034" xfId="0" applyNumberFormat="1" applyFont="1" applyBorder="1" applyAlignment="1">
      <alignment horizontal="left" vertical="center"/>
    </xf>
    <xf numFmtId="1" fontId="11" fillId="0" borderId="1034" xfId="0" applyNumberFormat="1" applyFont="1" applyBorder="1" applyAlignment="1">
      <alignment horizontal="center" vertical="center" wrapText="1"/>
    </xf>
    <xf numFmtId="1" fontId="11" fillId="6" borderId="1034" xfId="0" applyNumberFormat="1" applyFont="1" applyFill="1" applyBorder="1" applyProtection="1">
      <protection locked="0"/>
    </xf>
    <xf numFmtId="1" fontId="11" fillId="0" borderId="996" xfId="0" applyNumberFormat="1" applyFont="1" applyBorder="1" applyAlignment="1">
      <alignment horizontal="left" vertical="center" wrapText="1"/>
    </xf>
    <xf numFmtId="1" fontId="11" fillId="0" borderId="996" xfId="0" applyNumberFormat="1" applyFont="1" applyBorder="1" applyAlignment="1">
      <alignment horizontal="center"/>
    </xf>
    <xf numFmtId="1" fontId="11" fillId="6" borderId="996" xfId="0" applyNumberFormat="1" applyFont="1" applyFill="1" applyBorder="1" applyProtection="1">
      <protection locked="0"/>
    </xf>
    <xf numFmtId="1" fontId="11" fillId="0" borderId="978" xfId="0" applyNumberFormat="1" applyFont="1" applyBorder="1" applyAlignment="1">
      <alignment horizontal="left" vertical="center" wrapText="1"/>
    </xf>
    <xf numFmtId="1" fontId="11" fillId="0" borderId="978" xfId="0" applyNumberFormat="1" applyFont="1" applyBorder="1" applyAlignment="1">
      <alignment horizontal="center"/>
    </xf>
    <xf numFmtId="1" fontId="11" fillId="6" borderId="978" xfId="0" applyNumberFormat="1" applyFont="1" applyFill="1" applyBorder="1" applyProtection="1">
      <protection locked="0"/>
    </xf>
    <xf numFmtId="1" fontId="8" fillId="4" borderId="980" xfId="3" quotePrefix="1" applyNumberFormat="1" applyFont="1" applyFill="1" applyBorder="1" applyAlignment="1">
      <alignment horizontal="left"/>
    </xf>
    <xf numFmtId="1" fontId="6" fillId="4" borderId="1025" xfId="0" applyNumberFormat="1" applyFont="1" applyFill="1" applyBorder="1"/>
    <xf numFmtId="1" fontId="6" fillId="4" borderId="1025" xfId="0" applyNumberFormat="1" applyFont="1" applyFill="1" applyBorder="1" applyProtection="1">
      <protection hidden="1"/>
    </xf>
    <xf numFmtId="1" fontId="5" fillId="4" borderId="1025" xfId="0" applyNumberFormat="1" applyFont="1" applyFill="1" applyBorder="1" applyProtection="1">
      <protection hidden="1"/>
    </xf>
    <xf numFmtId="1" fontId="11" fillId="0" borderId="1035" xfId="3" applyNumberFormat="1" applyFont="1" applyBorder="1" applyAlignment="1">
      <alignment horizontal="center" vertical="center" wrapText="1"/>
    </xf>
    <xf numFmtId="1" fontId="11" fillId="0" borderId="1036" xfId="4" applyNumberFormat="1" applyFont="1" applyBorder="1" applyAlignment="1">
      <alignment horizontal="center" vertical="center"/>
    </xf>
    <xf numFmtId="1" fontId="11" fillId="0" borderId="1037" xfId="4" applyNumberFormat="1" applyFont="1" applyBorder="1" applyAlignment="1">
      <alignment horizontal="center" vertical="center"/>
    </xf>
    <xf numFmtId="1" fontId="11" fillId="0" borderId="1035" xfId="4" applyNumberFormat="1" applyFont="1" applyBorder="1" applyAlignment="1">
      <alignment horizontal="center" vertical="top" wrapText="1"/>
    </xf>
    <xf numFmtId="1" fontId="6" fillId="3" borderId="975" xfId="0" applyNumberFormat="1" applyFont="1" applyFill="1" applyBorder="1" applyProtection="1">
      <protection hidden="1"/>
    </xf>
    <xf numFmtId="1" fontId="6" fillId="0" borderId="975" xfId="0" applyNumberFormat="1" applyFont="1" applyBorder="1" applyProtection="1">
      <protection hidden="1"/>
    </xf>
    <xf numFmtId="1" fontId="11" fillId="0" borderId="990" xfId="4" applyNumberFormat="1" applyFont="1" applyBorder="1" applyAlignment="1">
      <alignment horizontal="center" vertical="center"/>
    </xf>
    <xf numFmtId="1" fontId="11" fillId="0" borderId="991" xfId="4" applyNumberFormat="1" applyFont="1" applyBorder="1" applyAlignment="1">
      <alignment horizontal="center" vertical="center"/>
    </xf>
    <xf numFmtId="1" fontId="11" fillId="0" borderId="978" xfId="3" applyNumberFormat="1" applyFont="1" applyBorder="1" applyAlignment="1">
      <alignment horizontal="center" vertical="center" wrapText="1"/>
    </xf>
    <xf numFmtId="1" fontId="11" fillId="0" borderId="1006" xfId="4" applyNumberFormat="1" applyFont="1" applyBorder="1" applyAlignment="1">
      <alignment horizontal="center" vertical="center" wrapText="1"/>
    </xf>
    <xf numFmtId="1" fontId="11" fillId="0" borderId="1007" xfId="4" applyNumberFormat="1" applyFont="1" applyBorder="1" applyAlignment="1">
      <alignment horizontal="center" vertical="center" wrapText="1"/>
    </xf>
    <xf numFmtId="1" fontId="11" fillId="0" borderId="978" xfId="4" applyNumberFormat="1" applyFont="1" applyBorder="1" applyAlignment="1">
      <alignment horizontal="center" vertical="top" wrapText="1"/>
    </xf>
    <xf numFmtId="1" fontId="11" fillId="0" borderId="1038" xfId="3" applyNumberFormat="1" applyFont="1" applyBorder="1" applyAlignment="1">
      <alignment vertical="center" wrapText="1"/>
    </xf>
    <xf numFmtId="1" fontId="6" fillId="3" borderId="1039" xfId="0" applyNumberFormat="1" applyFont="1" applyFill="1" applyBorder="1" applyProtection="1">
      <protection hidden="1"/>
    </xf>
    <xf numFmtId="1" fontId="6" fillId="0" borderId="1039" xfId="0" applyNumberFormat="1" applyFont="1" applyBorder="1" applyProtection="1">
      <protection hidden="1"/>
    </xf>
    <xf numFmtId="1" fontId="11" fillId="0" borderId="990" xfId="3" applyNumberFormat="1" applyFont="1" applyBorder="1" applyAlignment="1">
      <alignment vertical="center" wrapText="1"/>
    </xf>
    <xf numFmtId="1" fontId="11" fillId="0" borderId="1001" xfId="3" applyNumberFormat="1" applyFont="1" applyBorder="1" applyAlignment="1">
      <alignment horizontal="center" vertical="center" wrapText="1"/>
    </xf>
    <xf numFmtId="1" fontId="11" fillId="0" borderId="1006" xfId="5" applyNumberFormat="1" applyFont="1" applyBorder="1" applyAlignment="1">
      <alignment horizontal="right"/>
    </xf>
    <xf numFmtId="1" fontId="11" fillId="0" borderId="1007" xfId="5" applyNumberFormat="1" applyFont="1" applyBorder="1" applyAlignment="1">
      <alignment horizontal="right"/>
    </xf>
    <xf numFmtId="1" fontId="17" fillId="3" borderId="1001" xfId="0" applyNumberFormat="1" applyFont="1" applyFill="1" applyBorder="1" applyAlignment="1">
      <alignment vertical="center" wrapText="1"/>
    </xf>
    <xf numFmtId="1" fontId="3" fillId="0" borderId="1040" xfId="0" applyNumberFormat="1" applyFont="1" applyBorder="1"/>
    <xf numFmtId="1" fontId="3" fillId="0" borderId="1018" xfId="0" applyNumberFormat="1" applyFont="1" applyBorder="1"/>
    <xf numFmtId="1" fontId="3" fillId="0" borderId="1019" xfId="0" applyNumberFormat="1" applyFont="1" applyBorder="1"/>
    <xf numFmtId="1" fontId="5" fillId="3" borderId="1039" xfId="0" applyNumberFormat="1" applyFont="1" applyFill="1" applyBorder="1" applyProtection="1">
      <protection hidden="1"/>
    </xf>
    <xf numFmtId="1" fontId="6" fillId="0" borderId="961" xfId="3" applyNumberFormat="1" applyFont="1" applyBorder="1" applyAlignment="1">
      <alignment horizontal="center" vertical="center" wrapText="1"/>
    </xf>
    <xf numFmtId="1" fontId="6" fillId="0" borderId="964" xfId="3" applyNumberFormat="1" applyFont="1" applyBorder="1" applyAlignment="1">
      <alignment horizontal="center" vertical="center" wrapText="1"/>
    </xf>
    <xf numFmtId="1" fontId="6" fillId="0" borderId="963" xfId="3" applyNumberFormat="1" applyFont="1" applyBorder="1" applyAlignment="1">
      <alignment horizontal="center" vertical="center" wrapText="1"/>
    </xf>
    <xf numFmtId="1" fontId="6" fillId="0" borderId="962" xfId="3" applyNumberFormat="1" applyFont="1" applyBorder="1" applyAlignment="1">
      <alignment horizontal="center" vertical="center" wrapText="1"/>
    </xf>
    <xf numFmtId="1" fontId="6" fillId="0" borderId="990" xfId="3" applyNumberFormat="1" applyFont="1" applyBorder="1" applyAlignment="1">
      <alignment horizontal="center" vertical="center" wrapText="1"/>
    </xf>
    <xf numFmtId="1" fontId="6" fillId="0" borderId="978" xfId="3" applyNumberFormat="1" applyFont="1" applyBorder="1" applyAlignment="1">
      <alignment horizontal="center" vertical="center" wrapText="1"/>
    </xf>
    <xf numFmtId="1" fontId="19" fillId="0" borderId="1012" xfId="0" applyNumberFormat="1" applyFont="1" applyBorder="1" applyAlignment="1">
      <alignment horizontal="center" vertical="center"/>
    </xf>
    <xf numFmtId="1" fontId="19" fillId="0" borderId="1027" xfId="0" applyNumberFormat="1" applyFont="1" applyBorder="1" applyAlignment="1">
      <alignment horizontal="center" vertical="center"/>
    </xf>
    <xf numFmtId="1" fontId="19" fillId="0" borderId="996" xfId="0" applyNumberFormat="1" applyFont="1" applyBorder="1"/>
    <xf numFmtId="1" fontId="6" fillId="6" borderId="1041" xfId="5" applyNumberFormat="1" applyFont="1" applyFill="1" applyBorder="1" applyProtection="1">
      <protection locked="0"/>
    </xf>
    <xf numFmtId="1" fontId="6" fillId="6" borderId="996" xfId="5" applyNumberFormat="1" applyFont="1" applyFill="1" applyBorder="1" applyProtection="1">
      <protection locked="0"/>
    </xf>
    <xf numFmtId="1" fontId="3" fillId="3" borderId="980" xfId="0" applyNumberFormat="1" applyFont="1" applyFill="1" applyBorder="1"/>
    <xf numFmtId="1" fontId="6" fillId="0" borderId="1001" xfId="0" applyNumberFormat="1" applyFont="1" applyBorder="1" applyAlignment="1">
      <alignment horizontal="center" vertical="center"/>
    </xf>
    <xf numFmtId="1" fontId="6" fillId="0" borderId="1022" xfId="0" applyNumberFormat="1" applyFont="1" applyBorder="1" applyAlignment="1">
      <alignment horizontal="center" vertical="center"/>
    </xf>
    <xf numFmtId="1" fontId="6" fillId="0" borderId="1027" xfId="0" applyNumberFormat="1" applyFont="1" applyBorder="1" applyAlignment="1">
      <alignment horizontal="center" vertical="center"/>
    </xf>
    <xf numFmtId="1" fontId="6" fillId="0" borderId="1026" xfId="0" applyNumberFormat="1" applyFont="1" applyBorder="1" applyAlignment="1">
      <alignment horizontal="center" vertical="center" wrapText="1"/>
    </xf>
    <xf numFmtId="1" fontId="6" fillId="0" borderId="991" xfId="0" applyNumberFormat="1" applyFont="1" applyBorder="1" applyAlignment="1">
      <alignment horizontal="center" vertical="center" wrapText="1"/>
    </xf>
    <xf numFmtId="1" fontId="6" fillId="0" borderId="1027" xfId="0" applyNumberFormat="1" applyFont="1" applyBorder="1" applyAlignment="1">
      <alignment horizontal="center" vertical="center" wrapText="1"/>
    </xf>
    <xf numFmtId="1" fontId="6" fillId="0" borderId="1022" xfId="0" applyNumberFormat="1" applyFont="1" applyBorder="1" applyAlignment="1">
      <alignment horizontal="center" vertical="center" wrapText="1"/>
    </xf>
    <xf numFmtId="1" fontId="19" fillId="0" borderId="991" xfId="0" applyNumberFormat="1" applyFont="1" applyBorder="1"/>
    <xf numFmtId="1" fontId="19" fillId="0" borderId="990" xfId="0" applyNumberFormat="1" applyFont="1" applyBorder="1" applyAlignment="1">
      <alignment horizontal="center" vertical="center"/>
    </xf>
    <xf numFmtId="1" fontId="19" fillId="0" borderId="980" xfId="0" applyNumberFormat="1" applyFont="1" applyBorder="1" applyAlignment="1">
      <alignment horizontal="center" vertical="center"/>
    </xf>
    <xf numFmtId="1" fontId="19" fillId="0" borderId="991" xfId="0" applyNumberFormat="1" applyFont="1" applyBorder="1" applyAlignment="1">
      <alignment horizontal="center" vertical="center"/>
    </xf>
    <xf numFmtId="1" fontId="19" fillId="0" borderId="1006" xfId="0" applyNumberFormat="1" applyFont="1" applyBorder="1" applyAlignment="1">
      <alignment horizontal="center" vertical="center"/>
    </xf>
    <xf numFmtId="1" fontId="19" fillId="0" borderId="1026" xfId="0" applyNumberFormat="1" applyFont="1" applyBorder="1" applyAlignment="1">
      <alignment horizontal="center" vertical="center"/>
    </xf>
    <xf numFmtId="1" fontId="19" fillId="2" borderId="1042" xfId="1" applyNumberFormat="1" applyFont="1" applyBorder="1" applyProtection="1">
      <protection locked="0"/>
    </xf>
    <xf numFmtId="1" fontId="19" fillId="2" borderId="1043" xfId="1" applyNumberFormat="1" applyFont="1" applyBorder="1" applyProtection="1">
      <protection locked="0"/>
    </xf>
    <xf numFmtId="1" fontId="19" fillId="0" borderId="978" xfId="0" applyNumberFormat="1" applyFont="1" applyBorder="1" applyAlignment="1">
      <alignment horizontal="center" vertical="center" wrapText="1"/>
    </xf>
  </cellXfs>
  <cellStyles count="6">
    <cellStyle name="Millares [0] 2" xfId="5" xr:uid="{F5C9D2B3-621B-4A43-85DB-86162CBFB024}"/>
    <cellStyle name="Millares 10 3" xfId="4" xr:uid="{A8E7D10A-C889-4F0C-A39C-C3CDE0DF030B}"/>
    <cellStyle name="Normal" xfId="0" builtinId="0"/>
    <cellStyle name="Normal_REM 17-2002" xfId="3" xr:uid="{4DEBEE7A-C7CF-4741-8F7D-23B0A5D6C85C}"/>
    <cellStyle name="Notas" xfId="1" builtinId="10"/>
    <cellStyle name="Notas 2" xfId="2" xr:uid="{08B3F157-6FDD-462B-85DF-1A98239690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MATRICES%20REGISTRO%20REM%202019/V1.1/SA_19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/ENERO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/FEBRERO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MARZO/116108S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MAYO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JUNIO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CAMBIOS%20REM%202019/NOV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DICIEMBRE/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410E1-0642-4048-9759-A1630283966F}">
  <dimension ref="A1:DB209"/>
  <sheetViews>
    <sheetView topLeftCell="A82" workbookViewId="0">
      <selection activeCell="A94" sqref="A94:F94"/>
    </sheetView>
  </sheetViews>
  <sheetFormatPr baseColWidth="10" defaultColWidth="11.42578125" defaultRowHeight="14.25" x14ac:dyDescent="0.2"/>
  <cols>
    <col min="1" max="1" width="46.140625" style="2" customWidth="1"/>
    <col min="2" max="2" width="23.85546875" style="2" customWidth="1"/>
    <col min="3" max="3" width="15.7109375" style="2" customWidth="1"/>
    <col min="4" max="4" width="14.42578125" style="2" customWidth="1"/>
    <col min="5" max="5" width="14.85546875" style="2" customWidth="1"/>
    <col min="6" max="6" width="16.7109375" style="2" customWidth="1"/>
    <col min="7" max="7" width="14" style="2" customWidth="1"/>
    <col min="8" max="8" width="13.140625" style="2" customWidth="1"/>
    <col min="9" max="9" width="11.85546875" style="2" customWidth="1"/>
    <col min="10" max="10" width="12.140625" style="2" customWidth="1"/>
    <col min="11" max="11" width="13.85546875" style="2" customWidth="1"/>
    <col min="12" max="12" width="15" style="2" customWidth="1"/>
    <col min="13" max="13" width="11.85546875" style="2" customWidth="1"/>
    <col min="14" max="40" width="11.42578125" style="2"/>
    <col min="41" max="41" width="12.8554687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customWidth="1"/>
    <col min="79" max="103" width="10.85546875" style="5" hidden="1" customWidth="1"/>
    <col min="104" max="104" width="0.140625" style="5" customWidth="1"/>
    <col min="105" max="105" width="10.85546875" style="2" customWidth="1"/>
    <col min="106" max="16384" width="11.42578125" style="2"/>
  </cols>
  <sheetData>
    <row r="1" spans="1:104" ht="16.149999999999999" customHeight="1" x14ac:dyDescent="0.2">
      <c r="A1" s="1" t="s">
        <v>0</v>
      </c>
    </row>
    <row r="2" spans="1:104" ht="16.149999999999999" customHeight="1" x14ac:dyDescent="0.2">
      <c r="A2" s="1" t="str">
        <f>CONCATENATE("COMUNA: ",[1]NOMBRE!B2," - ","( ",[1]NOMBRE!C2,[1]NOMBRE!D2,[1]NOMBRE!E2,[1]NOMBRE!F2,[1]NOMBRE!G2," )")</f>
        <v>COMUNA:  - (  )</v>
      </c>
    </row>
    <row r="3" spans="1:104" ht="16.149999999999999" customHeight="1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104" ht="16.149999999999999" customHeight="1" x14ac:dyDescent="0.2">
      <c r="A4" s="1" t="str">
        <f>CONCATENATE("MES: ",[1]NOMBRE!B6," - ","( ",[1]NOMBRE!C6,[1]NOMBRE!D6," )")</f>
        <v>MES:  - (  )</v>
      </c>
    </row>
    <row r="5" spans="1:104" ht="16.149999999999999" customHeight="1" x14ac:dyDescent="0.2">
      <c r="A5" s="1" t="str">
        <f>CONCATENATE("AÑO: ",[1]NOMBRE!B7)</f>
        <v>AÑO: 2019</v>
      </c>
    </row>
    <row r="6" spans="1:104" ht="15" x14ac:dyDescent="0.2">
      <c r="A6" s="1982" t="s">
        <v>1</v>
      </c>
      <c r="B6" s="1982"/>
      <c r="C6" s="1982"/>
      <c r="D6" s="1982"/>
      <c r="E6" s="1982"/>
      <c r="F6" s="1982"/>
      <c r="G6" s="1982"/>
      <c r="H6" s="1982"/>
      <c r="I6" s="1982"/>
      <c r="J6" s="1982"/>
      <c r="K6" s="1982"/>
      <c r="L6" s="1982"/>
      <c r="M6" s="1982"/>
      <c r="N6" s="1982"/>
      <c r="O6" s="1982"/>
      <c r="P6" s="1982"/>
      <c r="Q6" s="1982"/>
      <c r="R6" s="1982"/>
      <c r="S6" s="1982"/>
      <c r="T6" s="1982"/>
      <c r="U6" s="1982"/>
      <c r="V6" s="1982"/>
      <c r="W6" s="1982"/>
      <c r="X6" s="6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104" ht="1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6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</row>
    <row r="8" spans="1:104" ht="31.15" customHeight="1" x14ac:dyDescent="0.2">
      <c r="A8" s="10" t="s">
        <v>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6"/>
      <c r="AQ8" s="7"/>
      <c r="AR8" s="7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</row>
    <row r="9" spans="1:104" ht="19.899999999999999" customHeight="1" x14ac:dyDescent="0.2">
      <c r="A9" s="1951" t="s">
        <v>3</v>
      </c>
      <c r="B9" s="1957" t="s">
        <v>4</v>
      </c>
      <c r="C9" s="1958"/>
      <c r="D9" s="1959"/>
      <c r="E9" s="1896" t="s">
        <v>5</v>
      </c>
      <c r="F9" s="1960"/>
      <c r="G9" s="1960"/>
      <c r="H9" s="1960"/>
      <c r="I9" s="1960"/>
      <c r="J9" s="1960"/>
      <c r="K9" s="1960"/>
      <c r="L9" s="1960"/>
      <c r="M9" s="1960"/>
      <c r="N9" s="1960"/>
      <c r="O9" s="1960"/>
      <c r="P9" s="1960"/>
      <c r="Q9" s="1960"/>
      <c r="R9" s="1960"/>
      <c r="S9" s="1960"/>
      <c r="T9" s="1960"/>
      <c r="U9" s="1960"/>
      <c r="V9" s="1960"/>
      <c r="W9" s="1960"/>
      <c r="X9" s="1960"/>
      <c r="Y9" s="1960"/>
      <c r="Z9" s="1960"/>
      <c r="AA9" s="1960"/>
      <c r="AB9" s="1960"/>
      <c r="AC9" s="1960"/>
      <c r="AD9" s="1960"/>
      <c r="AE9" s="1960"/>
      <c r="AF9" s="1960"/>
      <c r="AG9" s="1960"/>
      <c r="AH9" s="1960"/>
      <c r="AI9" s="1960"/>
      <c r="AJ9" s="1960"/>
      <c r="AK9" s="1960"/>
      <c r="AL9" s="1960"/>
      <c r="AM9" s="1960"/>
      <c r="AN9" s="1961"/>
      <c r="AO9" s="1974" t="s">
        <v>6</v>
      </c>
      <c r="AP9" s="1979" t="s">
        <v>7</v>
      </c>
      <c r="AQ9" s="1979" t="s">
        <v>8</v>
      </c>
      <c r="AR9" s="1941" t="s">
        <v>9</v>
      </c>
      <c r="AS9" s="1941" t="s">
        <v>10</v>
      </c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W9" s="3"/>
      <c r="BY9" s="4"/>
      <c r="CZ9" s="2"/>
    </row>
    <row r="10" spans="1:104" ht="19.899999999999999" customHeight="1" x14ac:dyDescent="0.2">
      <c r="A10" s="1909"/>
      <c r="B10" s="1913"/>
      <c r="C10" s="1914"/>
      <c r="D10" s="1899"/>
      <c r="E10" s="1896" t="s">
        <v>11</v>
      </c>
      <c r="F10" s="1961"/>
      <c r="G10" s="1967" t="s">
        <v>12</v>
      </c>
      <c r="H10" s="1969"/>
      <c r="I10" s="1967" t="s">
        <v>13</v>
      </c>
      <c r="J10" s="1969"/>
      <c r="K10" s="1967" t="s">
        <v>14</v>
      </c>
      <c r="L10" s="1969"/>
      <c r="M10" s="1967" t="s">
        <v>15</v>
      </c>
      <c r="N10" s="1969"/>
      <c r="O10" s="1967" t="s">
        <v>16</v>
      </c>
      <c r="P10" s="1969"/>
      <c r="Q10" s="1967" t="s">
        <v>17</v>
      </c>
      <c r="R10" s="1969"/>
      <c r="S10" s="1967" t="s">
        <v>18</v>
      </c>
      <c r="T10" s="1969"/>
      <c r="U10" s="1967" t="s">
        <v>19</v>
      </c>
      <c r="V10" s="1969"/>
      <c r="W10" s="1967" t="s">
        <v>20</v>
      </c>
      <c r="X10" s="1969"/>
      <c r="Y10" s="1967" t="s">
        <v>21</v>
      </c>
      <c r="Z10" s="1969"/>
      <c r="AA10" s="1967" t="s">
        <v>22</v>
      </c>
      <c r="AB10" s="1969"/>
      <c r="AC10" s="1967" t="s">
        <v>23</v>
      </c>
      <c r="AD10" s="1969"/>
      <c r="AE10" s="1967" t="s">
        <v>24</v>
      </c>
      <c r="AF10" s="1969"/>
      <c r="AG10" s="1967" t="s">
        <v>25</v>
      </c>
      <c r="AH10" s="1969"/>
      <c r="AI10" s="1967" t="s">
        <v>26</v>
      </c>
      <c r="AJ10" s="1969"/>
      <c r="AK10" s="1967" t="s">
        <v>27</v>
      </c>
      <c r="AL10" s="1969"/>
      <c r="AM10" s="1896" t="s">
        <v>28</v>
      </c>
      <c r="AN10" s="1961"/>
      <c r="AO10" s="1975"/>
      <c r="AP10" s="1980"/>
      <c r="AQ10" s="1980"/>
      <c r="AR10" s="1944"/>
      <c r="AS10" s="1944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W10" s="3"/>
      <c r="BY10" s="4"/>
      <c r="CZ10" s="2"/>
    </row>
    <row r="11" spans="1:104" ht="19.899999999999999" customHeight="1" x14ac:dyDescent="0.2">
      <c r="A11" s="1910"/>
      <c r="B11" s="13" t="s">
        <v>29</v>
      </c>
      <c r="C11" s="14" t="s">
        <v>30</v>
      </c>
      <c r="D11" s="15" t="s">
        <v>31</v>
      </c>
      <c r="E11" s="16" t="s">
        <v>30</v>
      </c>
      <c r="F11" s="17" t="s">
        <v>31</v>
      </c>
      <c r="G11" s="16" t="s">
        <v>30</v>
      </c>
      <c r="H11" s="17" t="s">
        <v>31</v>
      </c>
      <c r="I11" s="16" t="s">
        <v>30</v>
      </c>
      <c r="J11" s="17" t="s">
        <v>31</v>
      </c>
      <c r="K11" s="16" t="s">
        <v>30</v>
      </c>
      <c r="L11" s="17" t="s">
        <v>31</v>
      </c>
      <c r="M11" s="16" t="s">
        <v>30</v>
      </c>
      <c r="N11" s="17" t="s">
        <v>31</v>
      </c>
      <c r="O11" s="16" t="s">
        <v>30</v>
      </c>
      <c r="P11" s="17" t="s">
        <v>31</v>
      </c>
      <c r="Q11" s="16" t="s">
        <v>30</v>
      </c>
      <c r="R11" s="17" t="s">
        <v>31</v>
      </c>
      <c r="S11" s="16" t="s">
        <v>30</v>
      </c>
      <c r="T11" s="17" t="s">
        <v>31</v>
      </c>
      <c r="U11" s="16" t="s">
        <v>30</v>
      </c>
      <c r="V11" s="17" t="s">
        <v>31</v>
      </c>
      <c r="W11" s="16" t="s">
        <v>30</v>
      </c>
      <c r="X11" s="17" t="s">
        <v>31</v>
      </c>
      <c r="Y11" s="16" t="s">
        <v>30</v>
      </c>
      <c r="Z11" s="17" t="s">
        <v>31</v>
      </c>
      <c r="AA11" s="16" t="s">
        <v>30</v>
      </c>
      <c r="AB11" s="17" t="s">
        <v>31</v>
      </c>
      <c r="AC11" s="16" t="s">
        <v>30</v>
      </c>
      <c r="AD11" s="17" t="s">
        <v>31</v>
      </c>
      <c r="AE11" s="16" t="s">
        <v>30</v>
      </c>
      <c r="AF11" s="17" t="s">
        <v>31</v>
      </c>
      <c r="AG11" s="16" t="s">
        <v>30</v>
      </c>
      <c r="AH11" s="17" t="s">
        <v>31</v>
      </c>
      <c r="AI11" s="16" t="s">
        <v>30</v>
      </c>
      <c r="AJ11" s="17" t="s">
        <v>31</v>
      </c>
      <c r="AK11" s="16" t="s">
        <v>30</v>
      </c>
      <c r="AL11" s="17" t="s">
        <v>31</v>
      </c>
      <c r="AM11" s="16" t="s">
        <v>30</v>
      </c>
      <c r="AN11" s="17" t="s">
        <v>31</v>
      </c>
      <c r="AO11" s="1976"/>
      <c r="AP11" s="1981"/>
      <c r="AQ11" s="1981"/>
      <c r="AR11" s="1943"/>
      <c r="AS11" s="1943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W11" s="3"/>
      <c r="BY11" s="4"/>
      <c r="CZ11" s="2"/>
    </row>
    <row r="12" spans="1:104" ht="16.149999999999999" customHeight="1" x14ac:dyDescent="0.2">
      <c r="A12" s="18" t="s">
        <v>32</v>
      </c>
      <c r="B12" s="19">
        <f>+B13+B14+B15+B16+B17+B18+B21+B22+B23+B24+B25+B26</f>
        <v>0</v>
      </c>
      <c r="C12" s="20">
        <f>+C13+C14+C15+C16+C17+C18+C21+C22+C23+C24+C25+C26</f>
        <v>0</v>
      </c>
      <c r="D12" s="21">
        <f>SUM(D13:D26)</f>
        <v>0</v>
      </c>
      <c r="E12" s="16">
        <f>SUM(E13:E26)</f>
        <v>0</v>
      </c>
      <c r="F12" s="22">
        <f t="shared" ref="F12:AO12" si="0">SUM(F13:F26)</f>
        <v>0</v>
      </c>
      <c r="G12" s="23">
        <f>SUM(G13:G26)</f>
        <v>0</v>
      </c>
      <c r="H12" s="22">
        <f t="shared" si="0"/>
        <v>0</v>
      </c>
      <c r="I12" s="16">
        <f t="shared" si="0"/>
        <v>0</v>
      </c>
      <c r="J12" s="22">
        <f t="shared" si="0"/>
        <v>0</v>
      </c>
      <c r="K12" s="16">
        <f t="shared" si="0"/>
        <v>0</v>
      </c>
      <c r="L12" s="22">
        <f t="shared" si="0"/>
        <v>0</v>
      </c>
      <c r="M12" s="16">
        <f t="shared" si="0"/>
        <v>0</v>
      </c>
      <c r="N12" s="22">
        <f t="shared" si="0"/>
        <v>0</v>
      </c>
      <c r="O12" s="16">
        <f t="shared" si="0"/>
        <v>0</v>
      </c>
      <c r="P12" s="22">
        <f t="shared" si="0"/>
        <v>0</v>
      </c>
      <c r="Q12" s="16">
        <f t="shared" si="0"/>
        <v>0</v>
      </c>
      <c r="R12" s="22">
        <f t="shared" si="0"/>
        <v>0</v>
      </c>
      <c r="S12" s="16">
        <f t="shared" si="0"/>
        <v>0</v>
      </c>
      <c r="T12" s="22">
        <f t="shared" si="0"/>
        <v>0</v>
      </c>
      <c r="U12" s="16">
        <f>SUM(U13:U26)</f>
        <v>0</v>
      </c>
      <c r="V12" s="22">
        <f>SUM(V13:V26)</f>
        <v>0</v>
      </c>
      <c r="W12" s="16">
        <f t="shared" si="0"/>
        <v>0</v>
      </c>
      <c r="X12" s="22">
        <f t="shared" si="0"/>
        <v>0</v>
      </c>
      <c r="Y12" s="16">
        <f t="shared" si="0"/>
        <v>0</v>
      </c>
      <c r="Z12" s="22">
        <f t="shared" si="0"/>
        <v>0</v>
      </c>
      <c r="AA12" s="16">
        <f t="shared" si="0"/>
        <v>0</v>
      </c>
      <c r="AB12" s="22">
        <f t="shared" si="0"/>
        <v>0</v>
      </c>
      <c r="AC12" s="16">
        <f t="shared" si="0"/>
        <v>0</v>
      </c>
      <c r="AD12" s="22">
        <f t="shared" si="0"/>
        <v>0</v>
      </c>
      <c r="AE12" s="16">
        <f t="shared" si="0"/>
        <v>0</v>
      </c>
      <c r="AF12" s="22">
        <f t="shared" si="0"/>
        <v>0</v>
      </c>
      <c r="AG12" s="23">
        <f t="shared" si="0"/>
        <v>0</v>
      </c>
      <c r="AH12" s="23">
        <f t="shared" si="0"/>
        <v>0</v>
      </c>
      <c r="AI12" s="23">
        <f t="shared" si="0"/>
        <v>0</v>
      </c>
      <c r="AJ12" s="23">
        <f t="shared" si="0"/>
        <v>0</v>
      </c>
      <c r="AK12" s="23">
        <f t="shared" si="0"/>
        <v>0</v>
      </c>
      <c r="AL12" s="23">
        <f t="shared" si="0"/>
        <v>0</v>
      </c>
      <c r="AM12" s="23">
        <f t="shared" si="0"/>
        <v>0</v>
      </c>
      <c r="AN12" s="23">
        <f t="shared" si="0"/>
        <v>0</v>
      </c>
      <c r="AO12" s="24">
        <f t="shared" si="0"/>
        <v>0</v>
      </c>
      <c r="AP12" s="25">
        <f>SUM(AP13:AP26)</f>
        <v>0</v>
      </c>
      <c r="AQ12" s="26">
        <f>SUM(AQ13:AQ26)</f>
        <v>0</v>
      </c>
      <c r="AR12" s="17">
        <f>SUM(AR13:AR26)</f>
        <v>0</v>
      </c>
      <c r="AS12" s="17">
        <f>SUM(AS13:AS26)</f>
        <v>0</v>
      </c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W12" s="3"/>
      <c r="BY12" s="4"/>
      <c r="CZ12" s="2"/>
    </row>
    <row r="13" spans="1:104" ht="16.149999999999999" customHeight="1" x14ac:dyDescent="0.2">
      <c r="A13" s="27" t="s">
        <v>33</v>
      </c>
      <c r="B13" s="28">
        <f t="shared" ref="B13:B26" si="1">SUM(C13:D13)</f>
        <v>0</v>
      </c>
      <c r="C13" s="29">
        <f>SUM(E13+G13+I13+K13+M13+O13+Q13+S13+U13+W13+Y13+AA13+AC13+AE13+AG13+AI13+AK13+AM13)</f>
        <v>0</v>
      </c>
      <c r="D13" s="30">
        <f>SUM(F13+H13+J13+L13+N13+P13+R13+T13+V13+X13+Z13+AB13+AD13+AF13+AH13+AJ13+AL13+AN13)</f>
        <v>0</v>
      </c>
      <c r="E13" s="31"/>
      <c r="F13" s="32"/>
      <c r="G13" s="31"/>
      <c r="H13" s="32"/>
      <c r="I13" s="31"/>
      <c r="J13" s="33"/>
      <c r="K13" s="31"/>
      <c r="L13" s="33"/>
      <c r="M13" s="31"/>
      <c r="N13" s="33"/>
      <c r="O13" s="31"/>
      <c r="P13" s="33"/>
      <c r="Q13" s="31"/>
      <c r="R13" s="33"/>
      <c r="S13" s="31"/>
      <c r="T13" s="33"/>
      <c r="U13" s="31"/>
      <c r="V13" s="33"/>
      <c r="W13" s="31"/>
      <c r="X13" s="33"/>
      <c r="Y13" s="31"/>
      <c r="Z13" s="33"/>
      <c r="AA13" s="31"/>
      <c r="AB13" s="33"/>
      <c r="AC13" s="31"/>
      <c r="AD13" s="33"/>
      <c r="AE13" s="31"/>
      <c r="AF13" s="33"/>
      <c r="AG13" s="31"/>
      <c r="AH13" s="33"/>
      <c r="AI13" s="31"/>
      <c r="AJ13" s="33"/>
      <c r="AK13" s="31"/>
      <c r="AL13" s="33"/>
      <c r="AM13" s="34"/>
      <c r="AN13" s="33"/>
      <c r="AO13" s="35"/>
      <c r="AP13" s="36"/>
      <c r="AQ13" s="36"/>
      <c r="AR13" s="37"/>
      <c r="AS13" s="37"/>
      <c r="AT13" s="38"/>
      <c r="AU13" s="39"/>
      <c r="AV13" s="39"/>
      <c r="AW13" s="39"/>
      <c r="AX13" s="39"/>
      <c r="AY13" s="39"/>
      <c r="AZ13" s="39"/>
      <c r="BA13" s="39"/>
      <c r="BB13" s="39"/>
      <c r="BC13" s="39"/>
      <c r="BD13" s="9"/>
      <c r="BE13" s="9"/>
      <c r="BF13" s="9"/>
      <c r="BW13" s="3"/>
      <c r="BY13" s="4"/>
      <c r="CA13" s="40"/>
      <c r="CF13" s="41">
        <v>0</v>
      </c>
      <c r="CG13" s="41">
        <v>0</v>
      </c>
      <c r="CH13" s="41">
        <v>0</v>
      </c>
      <c r="CI13" s="41">
        <v>0</v>
      </c>
      <c r="CJ13" s="5">
        <v>0</v>
      </c>
      <c r="CZ13" s="2"/>
    </row>
    <row r="14" spans="1:104" ht="16.149999999999999" customHeight="1" x14ac:dyDescent="0.2">
      <c r="A14" s="42" t="s">
        <v>34</v>
      </c>
      <c r="B14" s="43">
        <f t="shared" si="1"/>
        <v>0</v>
      </c>
      <c r="C14" s="44">
        <f>SUM(E14+G14+I14)</f>
        <v>0</v>
      </c>
      <c r="D14" s="45">
        <f>SUM(F14+H14+J14)</f>
        <v>0</v>
      </c>
      <c r="E14" s="46"/>
      <c r="F14" s="47"/>
      <c r="G14" s="46"/>
      <c r="H14" s="47"/>
      <c r="I14" s="46"/>
      <c r="J14" s="48"/>
      <c r="K14" s="49"/>
      <c r="L14" s="50"/>
      <c r="M14" s="49"/>
      <c r="N14" s="50"/>
      <c r="O14" s="49"/>
      <c r="P14" s="50"/>
      <c r="Q14" s="49"/>
      <c r="R14" s="50"/>
      <c r="S14" s="49"/>
      <c r="T14" s="50"/>
      <c r="U14" s="49"/>
      <c r="V14" s="50"/>
      <c r="W14" s="49"/>
      <c r="X14" s="50"/>
      <c r="Y14" s="49"/>
      <c r="Z14" s="50"/>
      <c r="AA14" s="49"/>
      <c r="AB14" s="50"/>
      <c r="AC14" s="49"/>
      <c r="AD14" s="50"/>
      <c r="AE14" s="49"/>
      <c r="AF14" s="50"/>
      <c r="AG14" s="49"/>
      <c r="AH14" s="50"/>
      <c r="AI14" s="49"/>
      <c r="AJ14" s="50"/>
      <c r="AK14" s="49"/>
      <c r="AL14" s="50"/>
      <c r="AM14" s="49"/>
      <c r="AN14" s="50"/>
      <c r="AO14" s="51"/>
      <c r="AP14" s="52"/>
      <c r="AQ14" s="52"/>
      <c r="AR14" s="53"/>
      <c r="AS14" s="53"/>
      <c r="AT14" s="38"/>
      <c r="AU14" s="39"/>
      <c r="AV14" s="39"/>
      <c r="AW14" s="39"/>
      <c r="AX14" s="39"/>
      <c r="AY14" s="39"/>
      <c r="AZ14" s="39"/>
      <c r="BA14" s="39"/>
      <c r="BB14" s="39"/>
      <c r="BC14" s="39"/>
      <c r="BD14" s="9"/>
      <c r="BE14" s="9"/>
      <c r="BF14" s="9"/>
      <c r="BW14" s="3"/>
      <c r="BY14" s="4"/>
      <c r="CA14" s="40"/>
      <c r="CF14" s="41">
        <v>0</v>
      </c>
      <c r="CG14" s="41">
        <v>0</v>
      </c>
      <c r="CH14" s="41">
        <v>0</v>
      </c>
      <c r="CI14" s="41">
        <v>0</v>
      </c>
      <c r="CJ14" s="5">
        <v>0</v>
      </c>
      <c r="CZ14" s="2"/>
    </row>
    <row r="15" spans="1:104" ht="16.149999999999999" customHeight="1" x14ac:dyDescent="0.2">
      <c r="A15" s="54" t="s">
        <v>35</v>
      </c>
      <c r="B15" s="43">
        <f t="shared" si="1"/>
        <v>0</v>
      </c>
      <c r="C15" s="44">
        <f>SUM(E15+G15+I15+K15+M15+O15+Q15+S15+U15+W15+Y15+AA15+AC15+AE15+AG15+AI15+AK15+AM15)</f>
        <v>0</v>
      </c>
      <c r="D15" s="45">
        <f>SUM(F15+H15+J15+L15+N15+P15+R15+T15+V15+X15+Z15+AB15+AD15+AF15+AH15+AJ15+AL15+AN15)</f>
        <v>0</v>
      </c>
      <c r="E15" s="46"/>
      <c r="F15" s="47"/>
      <c r="G15" s="46"/>
      <c r="H15" s="47"/>
      <c r="I15" s="46"/>
      <c r="J15" s="48"/>
      <c r="K15" s="46"/>
      <c r="L15" s="48"/>
      <c r="M15" s="46"/>
      <c r="N15" s="48"/>
      <c r="O15" s="46"/>
      <c r="P15" s="48"/>
      <c r="Q15" s="46"/>
      <c r="R15" s="48"/>
      <c r="S15" s="46"/>
      <c r="T15" s="48"/>
      <c r="U15" s="46"/>
      <c r="V15" s="48"/>
      <c r="W15" s="46"/>
      <c r="X15" s="48"/>
      <c r="Y15" s="46"/>
      <c r="Z15" s="48"/>
      <c r="AA15" s="46"/>
      <c r="AB15" s="48"/>
      <c r="AC15" s="46"/>
      <c r="AD15" s="48"/>
      <c r="AE15" s="46"/>
      <c r="AF15" s="48"/>
      <c r="AG15" s="46"/>
      <c r="AH15" s="48"/>
      <c r="AI15" s="46"/>
      <c r="AJ15" s="48"/>
      <c r="AK15" s="46"/>
      <c r="AL15" s="48"/>
      <c r="AM15" s="55"/>
      <c r="AN15" s="48"/>
      <c r="AO15" s="51"/>
      <c r="AP15" s="52"/>
      <c r="AQ15" s="52"/>
      <c r="AR15" s="53"/>
      <c r="AS15" s="53"/>
      <c r="AT15" s="38"/>
      <c r="AU15" s="39"/>
      <c r="AV15" s="39"/>
      <c r="AW15" s="39"/>
      <c r="AX15" s="39"/>
      <c r="AY15" s="39"/>
      <c r="AZ15" s="39"/>
      <c r="BA15" s="39"/>
      <c r="BB15" s="39"/>
      <c r="BC15" s="39"/>
      <c r="BD15" s="9"/>
      <c r="BE15" s="9"/>
      <c r="BF15" s="9"/>
      <c r="BW15" s="3"/>
      <c r="BY15" s="4"/>
      <c r="CA15" s="40"/>
      <c r="CF15" s="41">
        <v>0</v>
      </c>
      <c r="CG15" s="41">
        <v>0</v>
      </c>
      <c r="CH15" s="41">
        <v>0</v>
      </c>
      <c r="CI15" s="41">
        <v>0</v>
      </c>
      <c r="CJ15" s="5">
        <v>0</v>
      </c>
      <c r="CZ15" s="2"/>
    </row>
    <row r="16" spans="1:104" ht="16.149999999999999" customHeight="1" x14ac:dyDescent="0.2">
      <c r="A16" s="56" t="s">
        <v>36</v>
      </c>
      <c r="B16" s="57">
        <f t="shared" si="1"/>
        <v>0</v>
      </c>
      <c r="C16" s="58">
        <f>SUM(I16+K16+M16+O16+Q16+S16+U16+W16+Y16+AA16+AC16+AE16+AG16+AI16+AK16+AM16)</f>
        <v>0</v>
      </c>
      <c r="D16" s="59">
        <f>SUM(J16+L16+N16+P16+R16+T16+V16+X16+Z16+AB16+AD16+AF16+AH16+AJ16+AL16+AN16)</f>
        <v>0</v>
      </c>
      <c r="E16" s="49"/>
      <c r="F16" s="50"/>
      <c r="G16" s="60"/>
      <c r="H16" s="61"/>
      <c r="I16" s="46"/>
      <c r="J16" s="48"/>
      <c r="K16" s="46"/>
      <c r="L16" s="48"/>
      <c r="M16" s="46"/>
      <c r="N16" s="48"/>
      <c r="O16" s="46"/>
      <c r="P16" s="48"/>
      <c r="Q16" s="46"/>
      <c r="R16" s="48"/>
      <c r="S16" s="46"/>
      <c r="T16" s="48"/>
      <c r="U16" s="46"/>
      <c r="V16" s="48"/>
      <c r="W16" s="46"/>
      <c r="X16" s="48"/>
      <c r="Y16" s="46"/>
      <c r="Z16" s="48"/>
      <c r="AA16" s="46"/>
      <c r="AB16" s="48"/>
      <c r="AC16" s="46"/>
      <c r="AD16" s="48"/>
      <c r="AE16" s="46"/>
      <c r="AF16" s="48"/>
      <c r="AG16" s="46"/>
      <c r="AH16" s="48"/>
      <c r="AI16" s="46"/>
      <c r="AJ16" s="48"/>
      <c r="AK16" s="46"/>
      <c r="AL16" s="48"/>
      <c r="AM16" s="55"/>
      <c r="AN16" s="48"/>
      <c r="AO16" s="51"/>
      <c r="AP16" s="52"/>
      <c r="AQ16" s="52"/>
      <c r="AR16" s="53"/>
      <c r="AS16" s="53"/>
      <c r="AT16" s="38"/>
      <c r="AU16" s="39"/>
      <c r="AV16" s="39"/>
      <c r="AW16" s="39"/>
      <c r="AX16" s="39"/>
      <c r="AY16" s="39"/>
      <c r="AZ16" s="39"/>
      <c r="BA16" s="39"/>
      <c r="BB16" s="39"/>
      <c r="BC16" s="39"/>
      <c r="BD16" s="9"/>
      <c r="BE16" s="9"/>
      <c r="BF16" s="9"/>
      <c r="BW16" s="3"/>
      <c r="BY16" s="4"/>
      <c r="CA16" s="40"/>
      <c r="CF16" s="41">
        <v>0</v>
      </c>
      <c r="CG16" s="41">
        <v>0</v>
      </c>
      <c r="CH16" s="41">
        <v>0</v>
      </c>
      <c r="CI16" s="41">
        <v>0</v>
      </c>
      <c r="CJ16" s="5">
        <v>0</v>
      </c>
      <c r="CZ16" s="2"/>
    </row>
    <row r="17" spans="1:104" ht="16.149999999999999" customHeight="1" x14ac:dyDescent="0.2">
      <c r="A17" s="62" t="s">
        <v>37</v>
      </c>
      <c r="B17" s="43">
        <f t="shared" si="1"/>
        <v>0</v>
      </c>
      <c r="C17" s="44">
        <f>SUM(U17+W17+Y17+AA17+AC17+AE17+AG17+AI17+AK17+AM17)</f>
        <v>0</v>
      </c>
      <c r="D17" s="45">
        <f>SUM(V17+X17+Z17+AB17+AD17+AF17+AH17+AJ17+AL17+AN17)</f>
        <v>0</v>
      </c>
      <c r="E17" s="49"/>
      <c r="F17" s="63"/>
      <c r="G17" s="49"/>
      <c r="H17" s="63"/>
      <c r="I17" s="49"/>
      <c r="J17" s="50"/>
      <c r="K17" s="49"/>
      <c r="L17" s="50"/>
      <c r="M17" s="49"/>
      <c r="N17" s="50"/>
      <c r="O17" s="49"/>
      <c r="P17" s="50"/>
      <c r="Q17" s="49"/>
      <c r="R17" s="50"/>
      <c r="S17" s="49"/>
      <c r="T17" s="50"/>
      <c r="U17" s="46"/>
      <c r="V17" s="48"/>
      <c r="W17" s="46"/>
      <c r="X17" s="48"/>
      <c r="Y17" s="46"/>
      <c r="Z17" s="48"/>
      <c r="AA17" s="46"/>
      <c r="AB17" s="48"/>
      <c r="AC17" s="46"/>
      <c r="AD17" s="48"/>
      <c r="AE17" s="46"/>
      <c r="AF17" s="48"/>
      <c r="AG17" s="46"/>
      <c r="AH17" s="48"/>
      <c r="AI17" s="46"/>
      <c r="AJ17" s="48"/>
      <c r="AK17" s="46"/>
      <c r="AL17" s="48"/>
      <c r="AM17" s="55"/>
      <c r="AN17" s="48"/>
      <c r="AO17" s="51"/>
      <c r="AP17" s="52"/>
      <c r="AQ17" s="52"/>
      <c r="AR17" s="53"/>
      <c r="AS17" s="53"/>
      <c r="AT17" s="38"/>
      <c r="AU17" s="39"/>
      <c r="AV17" s="39"/>
      <c r="AW17" s="39"/>
      <c r="AX17" s="39"/>
      <c r="AY17" s="39"/>
      <c r="AZ17" s="39"/>
      <c r="BA17" s="39"/>
      <c r="BB17" s="39"/>
      <c r="BC17" s="39"/>
      <c r="BD17" s="9"/>
      <c r="BE17" s="9"/>
      <c r="BF17" s="9"/>
      <c r="BW17" s="3"/>
      <c r="BY17" s="4"/>
      <c r="CA17" s="40"/>
      <c r="CF17" s="41">
        <v>0</v>
      </c>
      <c r="CG17" s="41">
        <v>0</v>
      </c>
      <c r="CH17" s="41">
        <v>0</v>
      </c>
      <c r="CI17" s="41">
        <v>0</v>
      </c>
      <c r="CJ17" s="5">
        <v>0</v>
      </c>
      <c r="CZ17" s="2"/>
    </row>
    <row r="18" spans="1:104" ht="16.149999999999999" customHeight="1" x14ac:dyDescent="0.2">
      <c r="A18" s="64" t="s">
        <v>38</v>
      </c>
      <c r="B18" s="43">
        <f t="shared" si="1"/>
        <v>0</v>
      </c>
      <c r="C18" s="44">
        <f>SUM(E18+G18+I18+K18+M18+O18+Q18+S18+U18+W18+Y18+AA18+AC18+AE18+AG18+AI18+AK18+AM18)</f>
        <v>0</v>
      </c>
      <c r="D18" s="45">
        <f>SUM(F18+H18+J18+L18+N18+P18+R18+T18+V18+X18+Z18+AB18+AD18+AF18+AH18+AJ18+AL18+AN18)</f>
        <v>0</v>
      </c>
      <c r="E18" s="46"/>
      <c r="F18" s="47"/>
      <c r="G18" s="46"/>
      <c r="H18" s="47"/>
      <c r="I18" s="46"/>
      <c r="J18" s="48"/>
      <c r="K18" s="65"/>
      <c r="L18" s="48"/>
      <c r="M18" s="46"/>
      <c r="N18" s="48"/>
      <c r="O18" s="46"/>
      <c r="P18" s="48"/>
      <c r="Q18" s="46"/>
      <c r="R18" s="48"/>
      <c r="S18" s="46"/>
      <c r="T18" s="48"/>
      <c r="U18" s="46"/>
      <c r="V18" s="48"/>
      <c r="W18" s="46"/>
      <c r="X18" s="48"/>
      <c r="Y18" s="46"/>
      <c r="Z18" s="48"/>
      <c r="AA18" s="46"/>
      <c r="AB18" s="48"/>
      <c r="AC18" s="46"/>
      <c r="AD18" s="48"/>
      <c r="AE18" s="46"/>
      <c r="AF18" s="48"/>
      <c r="AG18" s="46"/>
      <c r="AH18" s="48"/>
      <c r="AI18" s="46"/>
      <c r="AJ18" s="48"/>
      <c r="AK18" s="46"/>
      <c r="AL18" s="48"/>
      <c r="AM18" s="55"/>
      <c r="AN18" s="48"/>
      <c r="AO18" s="51"/>
      <c r="AP18" s="52"/>
      <c r="AQ18" s="52"/>
      <c r="AR18" s="53"/>
      <c r="AS18" s="53"/>
      <c r="AT18" s="38"/>
      <c r="AU18" s="39"/>
      <c r="AV18" s="39"/>
      <c r="AW18" s="39"/>
      <c r="AX18" s="39"/>
      <c r="AY18" s="39"/>
      <c r="AZ18" s="39"/>
      <c r="BA18" s="39"/>
      <c r="BB18" s="39"/>
      <c r="BC18" s="39"/>
      <c r="BD18" s="9"/>
      <c r="BE18" s="9"/>
      <c r="BF18" s="9"/>
      <c r="BW18" s="3"/>
      <c r="BY18" s="4"/>
      <c r="CA18" s="40"/>
      <c r="CF18" s="41">
        <v>0</v>
      </c>
      <c r="CG18" s="41">
        <v>0</v>
      </c>
      <c r="CH18" s="41">
        <v>0</v>
      </c>
      <c r="CI18" s="41">
        <v>0</v>
      </c>
      <c r="CJ18" s="5">
        <v>0</v>
      </c>
      <c r="CZ18" s="2"/>
    </row>
    <row r="19" spans="1:104" ht="16.149999999999999" customHeight="1" x14ac:dyDescent="0.2">
      <c r="A19" s="66" t="s">
        <v>39</v>
      </c>
      <c r="B19" s="67">
        <f t="shared" ref="B19:B20" si="2">C19+D19</f>
        <v>0</v>
      </c>
      <c r="C19" s="68"/>
      <c r="D19" s="69">
        <f>SUM(L19+N19+P19+R19+T19+V19+X19+Z19+AB19+AD19+AF19)</f>
        <v>0</v>
      </c>
      <c r="E19" s="60"/>
      <c r="F19" s="61"/>
      <c r="G19" s="60"/>
      <c r="H19" s="61"/>
      <c r="I19" s="60"/>
      <c r="J19" s="70"/>
      <c r="K19" s="49"/>
      <c r="L19" s="71"/>
      <c r="M19" s="72"/>
      <c r="N19" s="71"/>
      <c r="O19" s="72"/>
      <c r="P19" s="71"/>
      <c r="Q19" s="72"/>
      <c r="R19" s="71"/>
      <c r="S19" s="72"/>
      <c r="T19" s="71"/>
      <c r="U19" s="72"/>
      <c r="V19" s="71"/>
      <c r="W19" s="72"/>
      <c r="X19" s="71"/>
      <c r="Y19" s="72"/>
      <c r="Z19" s="71"/>
      <c r="AA19" s="72"/>
      <c r="AB19" s="71"/>
      <c r="AC19" s="72"/>
      <c r="AD19" s="71"/>
      <c r="AE19" s="72"/>
      <c r="AF19" s="71"/>
      <c r="AG19" s="60"/>
      <c r="AH19" s="70"/>
      <c r="AI19" s="60"/>
      <c r="AJ19" s="70"/>
      <c r="AK19" s="60"/>
      <c r="AL19" s="70"/>
      <c r="AM19" s="73"/>
      <c r="AN19" s="50"/>
      <c r="AO19" s="74"/>
      <c r="AP19" s="75"/>
      <c r="AQ19" s="75"/>
      <c r="AR19" s="76"/>
      <c r="AS19" s="76"/>
      <c r="AT19" s="38"/>
      <c r="AU19" s="39"/>
      <c r="AV19" s="39"/>
      <c r="AW19" s="39"/>
      <c r="AX19" s="39"/>
      <c r="AY19" s="39"/>
      <c r="AZ19" s="39"/>
      <c r="BA19" s="39"/>
      <c r="BB19" s="39"/>
      <c r="BC19" s="39"/>
      <c r="BD19" s="9"/>
      <c r="BE19" s="9"/>
      <c r="BF19" s="9"/>
      <c r="BW19" s="3"/>
      <c r="BY19" s="4"/>
      <c r="CA19" s="40"/>
      <c r="CF19" s="41">
        <v>0</v>
      </c>
      <c r="CG19" s="41">
        <v>0</v>
      </c>
      <c r="CH19" s="41">
        <v>0</v>
      </c>
      <c r="CI19" s="41">
        <v>0</v>
      </c>
      <c r="CJ19" s="5">
        <v>0</v>
      </c>
      <c r="CZ19" s="2"/>
    </row>
    <row r="20" spans="1:104" ht="16.149999999999999" customHeight="1" x14ac:dyDescent="0.2">
      <c r="A20" s="66" t="s">
        <v>40</v>
      </c>
      <c r="B20" s="67">
        <f t="shared" si="2"/>
        <v>0</v>
      </c>
      <c r="C20" s="68"/>
      <c r="D20" s="45">
        <f>SUM(F20+H20+J20+L20+N20+P20+R20+T20+V20+X20+Z20+AB20+AD20+AF20+AH20+AJ20+AL20+AN20)</f>
        <v>0</v>
      </c>
      <c r="E20" s="60"/>
      <c r="F20" s="47"/>
      <c r="G20" s="60"/>
      <c r="H20" s="47"/>
      <c r="I20" s="60"/>
      <c r="J20" s="71"/>
      <c r="K20" s="60"/>
      <c r="L20" s="71"/>
      <c r="M20" s="72"/>
      <c r="N20" s="71"/>
      <c r="O20" s="72"/>
      <c r="P20" s="71"/>
      <c r="Q20" s="72"/>
      <c r="R20" s="71"/>
      <c r="S20" s="72"/>
      <c r="T20" s="71"/>
      <c r="U20" s="72"/>
      <c r="V20" s="71"/>
      <c r="W20" s="72"/>
      <c r="X20" s="71"/>
      <c r="Y20" s="72"/>
      <c r="Z20" s="71"/>
      <c r="AA20" s="72"/>
      <c r="AB20" s="71"/>
      <c r="AC20" s="72"/>
      <c r="AD20" s="71"/>
      <c r="AE20" s="72"/>
      <c r="AF20" s="71"/>
      <c r="AG20" s="72"/>
      <c r="AH20" s="71"/>
      <c r="AI20" s="72"/>
      <c r="AJ20" s="71"/>
      <c r="AK20" s="72"/>
      <c r="AL20" s="71"/>
      <c r="AM20" s="72"/>
      <c r="AN20" s="71"/>
      <c r="AO20" s="74"/>
      <c r="AP20" s="75"/>
      <c r="AQ20" s="75"/>
      <c r="AR20" s="76"/>
      <c r="AS20" s="76"/>
      <c r="AT20" s="38"/>
      <c r="AU20" s="39"/>
      <c r="AV20" s="39"/>
      <c r="AW20" s="39"/>
      <c r="AX20" s="39"/>
      <c r="AY20" s="39"/>
      <c r="AZ20" s="39"/>
      <c r="BA20" s="39"/>
      <c r="BB20" s="39"/>
      <c r="BC20" s="39"/>
      <c r="BD20" s="9"/>
      <c r="BE20" s="9"/>
      <c r="BF20" s="9"/>
      <c r="BW20" s="3"/>
      <c r="BY20" s="4"/>
      <c r="CA20" s="40"/>
      <c r="CF20" s="41">
        <v>0</v>
      </c>
      <c r="CG20" s="41">
        <v>0</v>
      </c>
      <c r="CH20" s="41">
        <v>0</v>
      </c>
      <c r="CI20" s="41">
        <v>0</v>
      </c>
      <c r="CJ20" s="5">
        <v>0</v>
      </c>
      <c r="CZ20" s="2"/>
    </row>
    <row r="21" spans="1:104" ht="16.149999999999999" customHeight="1" x14ac:dyDescent="0.2">
      <c r="A21" s="66" t="s">
        <v>41</v>
      </c>
      <c r="B21" s="77">
        <f t="shared" si="1"/>
        <v>0</v>
      </c>
      <c r="C21" s="78">
        <f>SUM(O21+Q21+S21+U21+W21+Y21+AA21)</f>
        <v>0</v>
      </c>
      <c r="D21" s="45">
        <f>SUM(P21+R21+T21+V21+X21+Z21+AB21)</f>
        <v>0</v>
      </c>
      <c r="E21" s="60"/>
      <c r="F21" s="61"/>
      <c r="G21" s="60"/>
      <c r="H21" s="61"/>
      <c r="I21" s="60"/>
      <c r="J21" s="70"/>
      <c r="K21" s="49"/>
      <c r="L21" s="70"/>
      <c r="M21" s="60"/>
      <c r="N21" s="70"/>
      <c r="O21" s="79"/>
      <c r="P21" s="71"/>
      <c r="Q21" s="79"/>
      <c r="R21" s="71"/>
      <c r="S21" s="79"/>
      <c r="T21" s="71"/>
      <c r="U21" s="79"/>
      <c r="V21" s="71"/>
      <c r="W21" s="79"/>
      <c r="X21" s="71"/>
      <c r="Y21" s="79"/>
      <c r="Z21" s="71"/>
      <c r="AA21" s="79"/>
      <c r="AB21" s="71"/>
      <c r="AC21" s="60"/>
      <c r="AD21" s="70"/>
      <c r="AE21" s="60"/>
      <c r="AF21" s="70"/>
      <c r="AG21" s="72"/>
      <c r="AH21" s="70"/>
      <c r="AI21" s="60"/>
      <c r="AJ21" s="70"/>
      <c r="AK21" s="60"/>
      <c r="AL21" s="70"/>
      <c r="AM21" s="73"/>
      <c r="AN21" s="50"/>
      <c r="AO21" s="74"/>
      <c r="AP21" s="75"/>
      <c r="AQ21" s="75"/>
      <c r="AR21" s="76"/>
      <c r="AS21" s="76"/>
      <c r="AT21" s="38"/>
      <c r="AU21" s="39"/>
      <c r="AV21" s="39"/>
      <c r="AW21" s="39"/>
      <c r="AX21" s="39"/>
      <c r="AY21" s="39"/>
      <c r="AZ21" s="39"/>
      <c r="BA21" s="39"/>
      <c r="BB21" s="39"/>
      <c r="BC21" s="39"/>
      <c r="BD21" s="9"/>
      <c r="BE21" s="9"/>
      <c r="BF21" s="9"/>
      <c r="BW21" s="3"/>
      <c r="BY21" s="4"/>
      <c r="CA21" s="40"/>
      <c r="CF21" s="41">
        <v>0</v>
      </c>
      <c r="CG21" s="41">
        <v>0</v>
      </c>
      <c r="CH21" s="41">
        <v>0</v>
      </c>
      <c r="CI21" s="41">
        <v>0</v>
      </c>
      <c r="CJ21" s="5">
        <v>0</v>
      </c>
      <c r="CZ21" s="2"/>
    </row>
    <row r="22" spans="1:104" ht="16.149999999999999" customHeight="1" x14ac:dyDescent="0.2">
      <c r="A22" s="66" t="s">
        <v>42</v>
      </c>
      <c r="B22" s="77">
        <f t="shared" si="1"/>
        <v>0</v>
      </c>
      <c r="C22" s="78">
        <f>SUM(E22+G22+I22+K22+M22+O22+Q22+S22+U22+W22+Y22+AA22+AC22+AE22+AG22+AI22+AK22+AM22)</f>
        <v>0</v>
      </c>
      <c r="D22" s="69">
        <f>SUM(F22+H22+J22+L22+N22+P22+R22+T22+V22+X22+Z22+AB22+AD22+AF22+AH22+AJ22+AL22+AN22)</f>
        <v>0</v>
      </c>
      <c r="E22" s="79"/>
      <c r="F22" s="80"/>
      <c r="G22" s="79"/>
      <c r="H22" s="80"/>
      <c r="I22" s="79"/>
      <c r="J22" s="71"/>
      <c r="K22" s="65"/>
      <c r="L22" s="71"/>
      <c r="M22" s="79"/>
      <c r="N22" s="71"/>
      <c r="O22" s="79"/>
      <c r="P22" s="71"/>
      <c r="Q22" s="79"/>
      <c r="R22" s="71"/>
      <c r="S22" s="79"/>
      <c r="T22" s="71"/>
      <c r="U22" s="79"/>
      <c r="V22" s="71"/>
      <c r="W22" s="79"/>
      <c r="X22" s="71"/>
      <c r="Y22" s="79"/>
      <c r="Z22" s="71"/>
      <c r="AA22" s="79"/>
      <c r="AB22" s="71"/>
      <c r="AC22" s="79"/>
      <c r="AD22" s="71"/>
      <c r="AE22" s="79"/>
      <c r="AF22" s="71"/>
      <c r="AG22" s="79"/>
      <c r="AH22" s="71"/>
      <c r="AI22" s="79"/>
      <c r="AJ22" s="71"/>
      <c r="AK22" s="79"/>
      <c r="AL22" s="71"/>
      <c r="AM22" s="81"/>
      <c r="AN22" s="71"/>
      <c r="AO22" s="74"/>
      <c r="AP22" s="75"/>
      <c r="AQ22" s="75"/>
      <c r="AR22" s="76"/>
      <c r="AS22" s="76"/>
      <c r="AT22" s="38"/>
      <c r="AU22" s="39"/>
      <c r="AV22" s="39"/>
      <c r="AW22" s="39"/>
      <c r="AX22" s="39"/>
      <c r="AY22" s="39"/>
      <c r="AZ22" s="39"/>
      <c r="BA22" s="39"/>
      <c r="BB22" s="39"/>
      <c r="BC22" s="39"/>
      <c r="BD22" s="9"/>
      <c r="BE22" s="9"/>
      <c r="BF22" s="9"/>
      <c r="BW22" s="3"/>
      <c r="BY22" s="4"/>
      <c r="CF22" s="41">
        <v>0</v>
      </c>
      <c r="CG22" s="41">
        <v>0</v>
      </c>
      <c r="CH22" s="41">
        <v>0</v>
      </c>
      <c r="CI22" s="41">
        <v>0</v>
      </c>
      <c r="CJ22" s="5">
        <v>0</v>
      </c>
      <c r="CZ22" s="2"/>
    </row>
    <row r="23" spans="1:104" ht="16.149999999999999" customHeight="1" x14ac:dyDescent="0.2">
      <c r="A23" s="62" t="s">
        <v>43</v>
      </c>
      <c r="B23" s="77">
        <f t="shared" si="1"/>
        <v>0</v>
      </c>
      <c r="C23" s="78">
        <f>SUM(E23+G23+I23+K23+M23+O23+Q23+S23+U23+W23+Y23+AA23+AC23+AE23+AG23+AI23+AK23+AM23)</f>
        <v>0</v>
      </c>
      <c r="D23" s="69">
        <f>SUM(F23+H23+J23+L23+N23+P23+R23+T23+V23+X23+Z23+AB23+AD23+AF23+AH23+AJ23+AL23+AN23)</f>
        <v>0</v>
      </c>
      <c r="E23" s="79"/>
      <c r="F23" s="80"/>
      <c r="G23" s="79"/>
      <c r="H23" s="80"/>
      <c r="I23" s="79"/>
      <c r="J23" s="71"/>
      <c r="K23" s="65"/>
      <c r="L23" s="71"/>
      <c r="M23" s="79"/>
      <c r="N23" s="71"/>
      <c r="O23" s="79"/>
      <c r="P23" s="71"/>
      <c r="Q23" s="79"/>
      <c r="R23" s="71"/>
      <c r="S23" s="79"/>
      <c r="T23" s="71"/>
      <c r="U23" s="79"/>
      <c r="V23" s="71"/>
      <c r="W23" s="79"/>
      <c r="X23" s="71"/>
      <c r="Y23" s="79"/>
      <c r="Z23" s="71"/>
      <c r="AA23" s="79"/>
      <c r="AB23" s="71"/>
      <c r="AC23" s="79"/>
      <c r="AD23" s="71"/>
      <c r="AE23" s="79"/>
      <c r="AF23" s="71"/>
      <c r="AG23" s="79"/>
      <c r="AH23" s="71"/>
      <c r="AI23" s="79"/>
      <c r="AJ23" s="71"/>
      <c r="AK23" s="79"/>
      <c r="AL23" s="71"/>
      <c r="AM23" s="81"/>
      <c r="AN23" s="71"/>
      <c r="AO23" s="74"/>
      <c r="AP23" s="75"/>
      <c r="AQ23" s="75"/>
      <c r="AR23" s="76"/>
      <c r="AS23" s="76"/>
      <c r="AT23" s="38"/>
      <c r="AU23" s="39"/>
      <c r="AV23" s="39"/>
      <c r="AW23" s="39"/>
      <c r="AX23" s="39"/>
      <c r="AY23" s="39"/>
      <c r="AZ23" s="39"/>
      <c r="BA23" s="39"/>
      <c r="BB23" s="39"/>
      <c r="BC23" s="39"/>
      <c r="BD23" s="9"/>
      <c r="BE23" s="9"/>
      <c r="BF23" s="9"/>
      <c r="BW23" s="3"/>
      <c r="BY23" s="4"/>
      <c r="CF23" s="41">
        <v>0</v>
      </c>
      <c r="CG23" s="41">
        <v>0</v>
      </c>
      <c r="CH23" s="41">
        <v>0</v>
      </c>
      <c r="CI23" s="41">
        <v>0</v>
      </c>
      <c r="CJ23" s="5">
        <v>0</v>
      </c>
      <c r="CZ23" s="2"/>
    </row>
    <row r="24" spans="1:104" ht="16.149999999999999" customHeight="1" x14ac:dyDescent="0.2">
      <c r="A24" s="62" t="s">
        <v>44</v>
      </c>
      <c r="B24" s="43">
        <f t="shared" si="1"/>
        <v>0</v>
      </c>
      <c r="C24" s="44">
        <f>SUM(G24+I24+K24+M24+O24+Q24+S24+U24+W24+Y24+AA24+AC24+AE24+AG24+AI24+AK24+AM24)</f>
        <v>0</v>
      </c>
      <c r="D24" s="45">
        <f>SUM(H24+J24+L24+N24+P24+R24+T24+V24+X24+Z24+AB24+AD24+AF24+AH24+AJ24+AL24+AN24)</f>
        <v>0</v>
      </c>
      <c r="E24" s="49"/>
      <c r="F24" s="50"/>
      <c r="G24" s="79"/>
      <c r="H24" s="80"/>
      <c r="I24" s="79"/>
      <c r="J24" s="71"/>
      <c r="K24" s="65"/>
      <c r="L24" s="71"/>
      <c r="M24" s="79"/>
      <c r="N24" s="71"/>
      <c r="O24" s="79"/>
      <c r="P24" s="71"/>
      <c r="Q24" s="79"/>
      <c r="R24" s="71"/>
      <c r="S24" s="79"/>
      <c r="T24" s="71"/>
      <c r="U24" s="79"/>
      <c r="V24" s="71"/>
      <c r="W24" s="79"/>
      <c r="X24" s="71"/>
      <c r="Y24" s="79"/>
      <c r="Z24" s="71"/>
      <c r="AA24" s="79"/>
      <c r="AB24" s="71"/>
      <c r="AC24" s="79"/>
      <c r="AD24" s="71"/>
      <c r="AE24" s="79"/>
      <c r="AF24" s="71"/>
      <c r="AG24" s="79"/>
      <c r="AH24" s="71"/>
      <c r="AI24" s="79"/>
      <c r="AJ24" s="71"/>
      <c r="AK24" s="79"/>
      <c r="AL24" s="71"/>
      <c r="AM24" s="81"/>
      <c r="AN24" s="71"/>
      <c r="AO24" s="74"/>
      <c r="AP24" s="75"/>
      <c r="AQ24" s="75"/>
      <c r="AR24" s="76"/>
      <c r="AS24" s="76"/>
      <c r="AT24" s="38"/>
      <c r="AU24" s="39"/>
      <c r="AV24" s="39"/>
      <c r="AW24" s="39"/>
      <c r="AX24" s="39"/>
      <c r="AY24" s="39"/>
      <c r="AZ24" s="39"/>
      <c r="BA24" s="39"/>
      <c r="BB24" s="39"/>
      <c r="BC24" s="39"/>
      <c r="BD24" s="9"/>
      <c r="BE24" s="9"/>
      <c r="BF24" s="9"/>
      <c r="BW24" s="3"/>
      <c r="BY24" s="4"/>
      <c r="CF24" s="41">
        <v>0</v>
      </c>
      <c r="CG24" s="41">
        <v>0</v>
      </c>
      <c r="CH24" s="41">
        <v>0</v>
      </c>
      <c r="CI24" s="41">
        <v>0</v>
      </c>
      <c r="CJ24" s="5">
        <v>0</v>
      </c>
      <c r="CZ24" s="2"/>
    </row>
    <row r="25" spans="1:104" ht="16.149999999999999" customHeight="1" x14ac:dyDescent="0.2">
      <c r="A25" s="62" t="s">
        <v>45</v>
      </c>
      <c r="B25" s="43">
        <f t="shared" si="1"/>
        <v>0</v>
      </c>
      <c r="C25" s="44">
        <f>SUM(M25+O25+Q25+S25+U25+W25+Y25+AA25+AC25+AE25+AG25+AI25+AK25+AM25)</f>
        <v>0</v>
      </c>
      <c r="D25" s="45">
        <f>SUM(N25+P25+R25+T25+V25+X25+Z25+AB25+AD25+AF25+AH25+AJ25+AL25+AN25)</f>
        <v>0</v>
      </c>
      <c r="E25" s="82"/>
      <c r="F25" s="70"/>
      <c r="G25" s="60"/>
      <c r="H25" s="61"/>
      <c r="I25" s="60"/>
      <c r="J25" s="61"/>
      <c r="K25" s="60"/>
      <c r="L25" s="61"/>
      <c r="M25" s="79"/>
      <c r="N25" s="71"/>
      <c r="O25" s="79"/>
      <c r="P25" s="71"/>
      <c r="Q25" s="79"/>
      <c r="R25" s="71"/>
      <c r="S25" s="79"/>
      <c r="T25" s="71"/>
      <c r="U25" s="79"/>
      <c r="V25" s="71"/>
      <c r="W25" s="79"/>
      <c r="X25" s="71"/>
      <c r="Y25" s="79"/>
      <c r="Z25" s="71"/>
      <c r="AA25" s="79"/>
      <c r="AB25" s="71"/>
      <c r="AC25" s="79"/>
      <c r="AD25" s="71"/>
      <c r="AE25" s="79"/>
      <c r="AF25" s="71"/>
      <c r="AG25" s="79"/>
      <c r="AH25" s="71"/>
      <c r="AI25" s="79"/>
      <c r="AJ25" s="71"/>
      <c r="AK25" s="79"/>
      <c r="AL25" s="71"/>
      <c r="AM25" s="81"/>
      <c r="AN25" s="71"/>
      <c r="AO25" s="74"/>
      <c r="AP25" s="75"/>
      <c r="AQ25" s="75"/>
      <c r="AR25" s="76"/>
      <c r="AS25" s="76"/>
      <c r="AT25" s="38"/>
      <c r="AU25" s="39"/>
      <c r="AV25" s="39"/>
      <c r="AW25" s="39"/>
      <c r="AX25" s="39"/>
      <c r="AY25" s="39"/>
      <c r="AZ25" s="39"/>
      <c r="BA25" s="39"/>
      <c r="BB25" s="39"/>
      <c r="BC25" s="39"/>
      <c r="BD25" s="9"/>
      <c r="BE25" s="9"/>
      <c r="BF25" s="9"/>
      <c r="BW25" s="3"/>
      <c r="BY25" s="4"/>
      <c r="CF25" s="41">
        <v>0</v>
      </c>
      <c r="CG25" s="41">
        <v>0</v>
      </c>
      <c r="CH25" s="41">
        <v>0</v>
      </c>
      <c r="CI25" s="41">
        <v>0</v>
      </c>
      <c r="CJ25" s="5">
        <v>0</v>
      </c>
      <c r="CZ25" s="2"/>
    </row>
    <row r="26" spans="1:104" ht="16.149999999999999" customHeight="1" x14ac:dyDescent="0.2">
      <c r="A26" s="83" t="s">
        <v>46</v>
      </c>
      <c r="B26" s="84">
        <f t="shared" si="1"/>
        <v>0</v>
      </c>
      <c r="C26" s="85">
        <f>SUM(E26+G26+I26+K26+M26+O26+Q26+S26+U26+W26+Y26+AA26+AC26+AE26+AG26+AI26+AK26+AM26)</f>
        <v>0</v>
      </c>
      <c r="D26" s="86">
        <f>SUM(F26+H26+J26+L26+N26+P26+R26+T26+V26+X26+Z26+AB26+AD26+AF26+AH26+AJ26+AL26+AN26)</f>
        <v>0</v>
      </c>
      <c r="E26" s="87"/>
      <c r="F26" s="88"/>
      <c r="G26" s="89"/>
      <c r="H26" s="90"/>
      <c r="I26" s="89"/>
      <c r="J26" s="88"/>
      <c r="K26" s="91"/>
      <c r="L26" s="88"/>
      <c r="M26" s="89"/>
      <c r="N26" s="88"/>
      <c r="O26" s="89"/>
      <c r="P26" s="88"/>
      <c r="Q26" s="89"/>
      <c r="R26" s="88"/>
      <c r="S26" s="89"/>
      <c r="T26" s="88"/>
      <c r="U26" s="89"/>
      <c r="V26" s="88"/>
      <c r="W26" s="89"/>
      <c r="X26" s="88"/>
      <c r="Y26" s="89"/>
      <c r="Z26" s="88"/>
      <c r="AA26" s="89"/>
      <c r="AB26" s="88"/>
      <c r="AC26" s="89"/>
      <c r="AD26" s="88"/>
      <c r="AE26" s="89"/>
      <c r="AF26" s="88"/>
      <c r="AG26" s="89"/>
      <c r="AH26" s="88"/>
      <c r="AI26" s="89"/>
      <c r="AJ26" s="88"/>
      <c r="AK26" s="89"/>
      <c r="AL26" s="88"/>
      <c r="AM26" s="92"/>
      <c r="AN26" s="88"/>
      <c r="AO26" s="93"/>
      <c r="AP26" s="94"/>
      <c r="AQ26" s="94"/>
      <c r="AR26" s="95"/>
      <c r="AS26" s="95"/>
      <c r="AT26" s="38"/>
      <c r="AU26" s="39"/>
      <c r="AV26" s="39"/>
      <c r="AW26" s="39"/>
      <c r="AX26" s="39"/>
      <c r="AY26" s="39"/>
      <c r="AZ26" s="39"/>
      <c r="BA26" s="39"/>
      <c r="BB26" s="39"/>
      <c r="BC26" s="39"/>
      <c r="BD26" s="9"/>
      <c r="BE26" s="9"/>
      <c r="BF26" s="9"/>
      <c r="BW26" s="3"/>
      <c r="BY26" s="4"/>
      <c r="CF26" s="41">
        <v>0</v>
      </c>
      <c r="CG26" s="41">
        <v>0</v>
      </c>
      <c r="CH26" s="41">
        <v>0</v>
      </c>
      <c r="CI26" s="41">
        <v>0</v>
      </c>
      <c r="CJ26" s="5">
        <v>0</v>
      </c>
      <c r="CZ26" s="2"/>
    </row>
    <row r="27" spans="1:104" ht="31.15" customHeight="1" x14ac:dyDescent="0.2">
      <c r="A27" s="10" t="s">
        <v>47</v>
      </c>
      <c r="B27" s="11"/>
      <c r="C27" s="11"/>
      <c r="D27" s="11"/>
      <c r="E27" s="11"/>
      <c r="F27" s="96"/>
      <c r="G27" s="96" t="s">
        <v>48</v>
      </c>
      <c r="H27" s="97"/>
      <c r="I27" s="97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9"/>
      <c r="AQ27" s="100"/>
      <c r="AR27" s="101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CG27" s="41"/>
      <c r="CH27" s="41"/>
      <c r="CI27" s="41"/>
      <c r="CJ27" s="41"/>
    </row>
    <row r="28" spans="1:104" ht="19.899999999999999" customHeight="1" x14ac:dyDescent="0.2">
      <c r="A28" s="1951" t="s">
        <v>49</v>
      </c>
      <c r="B28" s="1957" t="s">
        <v>4</v>
      </c>
      <c r="C28" s="1958"/>
      <c r="D28" s="1959"/>
      <c r="E28" s="1896" t="s">
        <v>5</v>
      </c>
      <c r="F28" s="1960"/>
      <c r="G28" s="1960"/>
      <c r="H28" s="1960"/>
      <c r="I28" s="1960"/>
      <c r="J28" s="1960"/>
      <c r="K28" s="1960"/>
      <c r="L28" s="1960"/>
      <c r="M28" s="1960"/>
      <c r="N28" s="1960"/>
      <c r="O28" s="1960"/>
      <c r="P28" s="1960"/>
      <c r="Q28" s="1960"/>
      <c r="R28" s="1960"/>
      <c r="S28" s="1960"/>
      <c r="T28" s="1960"/>
      <c r="U28" s="1960"/>
      <c r="V28" s="1960"/>
      <c r="W28" s="1960"/>
      <c r="X28" s="1960"/>
      <c r="Y28" s="1960"/>
      <c r="Z28" s="1960"/>
      <c r="AA28" s="1960"/>
      <c r="AB28" s="1960"/>
      <c r="AC28" s="1960"/>
      <c r="AD28" s="1960"/>
      <c r="AE28" s="1960"/>
      <c r="AF28" s="1960"/>
      <c r="AG28" s="1960"/>
      <c r="AH28" s="1960"/>
      <c r="AI28" s="1960"/>
      <c r="AJ28" s="1960"/>
      <c r="AK28" s="1960"/>
      <c r="AL28" s="1960"/>
      <c r="AM28" s="1960"/>
      <c r="AN28" s="1961"/>
      <c r="AO28" s="1974" t="s">
        <v>6</v>
      </c>
      <c r="AP28" s="1971" t="s">
        <v>7</v>
      </c>
      <c r="AQ28" s="1971" t="s">
        <v>8</v>
      </c>
      <c r="AR28" s="1971" t="s">
        <v>50</v>
      </c>
      <c r="AS28" s="1941" t="s">
        <v>9</v>
      </c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X28" s="2"/>
      <c r="CG28" s="41"/>
      <c r="CH28" s="41"/>
      <c r="CI28" s="41"/>
      <c r="CJ28" s="41"/>
    </row>
    <row r="29" spans="1:104" ht="19.899999999999999" customHeight="1" x14ac:dyDescent="0.2">
      <c r="A29" s="1909"/>
      <c r="B29" s="1913"/>
      <c r="C29" s="1914"/>
      <c r="D29" s="1899"/>
      <c r="E29" s="1896" t="s">
        <v>11</v>
      </c>
      <c r="F29" s="1961"/>
      <c r="G29" s="1896" t="s">
        <v>12</v>
      </c>
      <c r="H29" s="1961"/>
      <c r="I29" s="1896" t="s">
        <v>13</v>
      </c>
      <c r="J29" s="1961"/>
      <c r="K29" s="1896" t="s">
        <v>14</v>
      </c>
      <c r="L29" s="1961"/>
      <c r="M29" s="1896" t="s">
        <v>15</v>
      </c>
      <c r="N29" s="1961"/>
      <c r="O29" s="1896" t="s">
        <v>16</v>
      </c>
      <c r="P29" s="1961"/>
      <c r="Q29" s="1960" t="s">
        <v>17</v>
      </c>
      <c r="R29" s="1961"/>
      <c r="S29" s="1896" t="s">
        <v>18</v>
      </c>
      <c r="T29" s="1961"/>
      <c r="U29" s="1960" t="s">
        <v>19</v>
      </c>
      <c r="V29" s="1977"/>
      <c r="W29" s="1978" t="s">
        <v>20</v>
      </c>
      <c r="X29" s="1977"/>
      <c r="Y29" s="1978" t="s">
        <v>21</v>
      </c>
      <c r="Z29" s="1960"/>
      <c r="AA29" s="1896" t="s">
        <v>22</v>
      </c>
      <c r="AB29" s="1961"/>
      <c r="AC29" s="1960" t="s">
        <v>23</v>
      </c>
      <c r="AD29" s="1960"/>
      <c r="AE29" s="1896" t="s">
        <v>24</v>
      </c>
      <c r="AF29" s="1961"/>
      <c r="AG29" s="1896" t="s">
        <v>25</v>
      </c>
      <c r="AH29" s="1961"/>
      <c r="AI29" s="1896" t="s">
        <v>26</v>
      </c>
      <c r="AJ29" s="1961"/>
      <c r="AK29" s="1896" t="s">
        <v>27</v>
      </c>
      <c r="AL29" s="1961"/>
      <c r="AM29" s="1960" t="s">
        <v>28</v>
      </c>
      <c r="AN29" s="1961"/>
      <c r="AO29" s="1975"/>
      <c r="AP29" s="1972"/>
      <c r="AQ29" s="1972"/>
      <c r="AR29" s="1972"/>
      <c r="AS29" s="1944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X29" s="2"/>
      <c r="CG29" s="41"/>
      <c r="CH29" s="41"/>
      <c r="CI29" s="41"/>
      <c r="CJ29" s="41"/>
    </row>
    <row r="30" spans="1:104" ht="19.899999999999999" customHeight="1" x14ac:dyDescent="0.2">
      <c r="A30" s="1910"/>
      <c r="B30" s="13" t="s">
        <v>29</v>
      </c>
      <c r="C30" s="14" t="s">
        <v>30</v>
      </c>
      <c r="D30" s="102" t="s">
        <v>31</v>
      </c>
      <c r="E30" s="103" t="s">
        <v>30</v>
      </c>
      <c r="F30" s="104" t="s">
        <v>31</v>
      </c>
      <c r="G30" s="103" t="s">
        <v>30</v>
      </c>
      <c r="H30" s="104" t="s">
        <v>31</v>
      </c>
      <c r="I30" s="103" t="s">
        <v>30</v>
      </c>
      <c r="J30" s="104" t="s">
        <v>31</v>
      </c>
      <c r="K30" s="103" t="s">
        <v>30</v>
      </c>
      <c r="L30" s="104" t="s">
        <v>31</v>
      </c>
      <c r="M30" s="103" t="s">
        <v>30</v>
      </c>
      <c r="N30" s="104" t="s">
        <v>31</v>
      </c>
      <c r="O30" s="103" t="s">
        <v>30</v>
      </c>
      <c r="P30" s="104" t="s">
        <v>31</v>
      </c>
      <c r="Q30" s="105" t="s">
        <v>30</v>
      </c>
      <c r="R30" s="104" t="s">
        <v>31</v>
      </c>
      <c r="S30" s="103" t="s">
        <v>30</v>
      </c>
      <c r="T30" s="104" t="s">
        <v>31</v>
      </c>
      <c r="U30" s="105" t="s">
        <v>30</v>
      </c>
      <c r="V30" s="106" t="s">
        <v>31</v>
      </c>
      <c r="W30" s="103" t="s">
        <v>30</v>
      </c>
      <c r="X30" s="106" t="s">
        <v>31</v>
      </c>
      <c r="Y30" s="103" t="s">
        <v>30</v>
      </c>
      <c r="Z30" s="106" t="s">
        <v>31</v>
      </c>
      <c r="AA30" s="103" t="s">
        <v>30</v>
      </c>
      <c r="AB30" s="106" t="s">
        <v>31</v>
      </c>
      <c r="AC30" s="103" t="s">
        <v>30</v>
      </c>
      <c r="AD30" s="106" t="s">
        <v>31</v>
      </c>
      <c r="AE30" s="103" t="s">
        <v>30</v>
      </c>
      <c r="AF30" s="106" t="s">
        <v>31</v>
      </c>
      <c r="AG30" s="103" t="s">
        <v>30</v>
      </c>
      <c r="AH30" s="106" t="s">
        <v>31</v>
      </c>
      <c r="AI30" s="103" t="s">
        <v>30</v>
      </c>
      <c r="AJ30" s="106" t="s">
        <v>31</v>
      </c>
      <c r="AK30" s="103" t="s">
        <v>30</v>
      </c>
      <c r="AL30" s="106" t="s">
        <v>31</v>
      </c>
      <c r="AM30" s="103" t="s">
        <v>30</v>
      </c>
      <c r="AN30" s="104" t="s">
        <v>31</v>
      </c>
      <c r="AO30" s="1976"/>
      <c r="AP30" s="1973"/>
      <c r="AQ30" s="1973"/>
      <c r="AR30" s="1973"/>
      <c r="AS30" s="1943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X30" s="2"/>
      <c r="CG30" s="41"/>
      <c r="CH30" s="41"/>
      <c r="CI30" s="41"/>
      <c r="CJ30" s="41"/>
    </row>
    <row r="31" spans="1:104" ht="16.149999999999999" customHeight="1" x14ac:dyDescent="0.2">
      <c r="A31" s="107" t="s">
        <v>51</v>
      </c>
      <c r="B31" s="108">
        <f t="shared" ref="B31:B44" si="3">SUM(C31:D31)</f>
        <v>0</v>
      </c>
      <c r="C31" s="29">
        <f t="shared" ref="C31:D33" si="4">SUM(E31+G31+I31+K31+M31+O31+Q31+S31+U31+W31+Y31+AA31+AC31+AE31+AG31+AI31+AK31+AM31)</f>
        <v>0</v>
      </c>
      <c r="D31" s="30">
        <f t="shared" si="4"/>
        <v>0</v>
      </c>
      <c r="E31" s="31"/>
      <c r="F31" s="32"/>
      <c r="G31" s="31"/>
      <c r="H31" s="33"/>
      <c r="I31" s="31"/>
      <c r="J31" s="33"/>
      <c r="K31" s="31"/>
      <c r="L31" s="33"/>
      <c r="M31" s="31"/>
      <c r="N31" s="33"/>
      <c r="O31" s="31"/>
      <c r="P31" s="33"/>
      <c r="Q31" s="109"/>
      <c r="R31" s="33"/>
      <c r="S31" s="31"/>
      <c r="T31" s="33"/>
      <c r="U31" s="109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1"/>
      <c r="AM31" s="111"/>
      <c r="AN31" s="33"/>
      <c r="AO31" s="112"/>
      <c r="AP31" s="36"/>
      <c r="AQ31" s="36"/>
      <c r="AR31" s="36"/>
      <c r="AS31" s="37"/>
      <c r="AT31" s="38"/>
      <c r="AU31" s="39"/>
      <c r="AV31" s="39"/>
      <c r="AW31" s="39"/>
      <c r="AX31" s="39"/>
      <c r="AY31" s="39"/>
      <c r="AZ31" s="39"/>
      <c r="BA31" s="39"/>
      <c r="BB31" s="39"/>
      <c r="BC31" s="9"/>
      <c r="BD31" s="9"/>
      <c r="BE31" s="9"/>
      <c r="BF31" s="9"/>
      <c r="BG31" s="9"/>
      <c r="BX31" s="2"/>
      <c r="CA31" s="40"/>
      <c r="CB31" s="40"/>
      <c r="CG31" s="41">
        <v>0</v>
      </c>
      <c r="CH31" s="41">
        <v>0</v>
      </c>
      <c r="CI31" s="41"/>
      <c r="CJ31" s="41"/>
    </row>
    <row r="32" spans="1:104" ht="16.149999999999999" customHeight="1" x14ac:dyDescent="0.2">
      <c r="A32" s="113" t="s">
        <v>52</v>
      </c>
      <c r="B32" s="43">
        <f t="shared" si="3"/>
        <v>0</v>
      </c>
      <c r="C32" s="44">
        <f t="shared" si="4"/>
        <v>0</v>
      </c>
      <c r="D32" s="45">
        <f t="shared" si="4"/>
        <v>0</v>
      </c>
      <c r="E32" s="46"/>
      <c r="F32" s="47"/>
      <c r="G32" s="46"/>
      <c r="H32" s="48"/>
      <c r="I32" s="46"/>
      <c r="J32" s="48"/>
      <c r="K32" s="46"/>
      <c r="L32" s="48"/>
      <c r="M32" s="46"/>
      <c r="N32" s="48"/>
      <c r="O32" s="46"/>
      <c r="P32" s="48"/>
      <c r="Q32" s="114"/>
      <c r="R32" s="48"/>
      <c r="S32" s="46"/>
      <c r="T32" s="48"/>
      <c r="U32" s="114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6"/>
      <c r="AM32" s="116"/>
      <c r="AN32" s="48"/>
      <c r="AO32" s="117"/>
      <c r="AP32" s="118"/>
      <c r="AQ32" s="118"/>
      <c r="AR32" s="118"/>
      <c r="AS32" s="119"/>
      <c r="AT32" s="38"/>
      <c r="AU32" s="39"/>
      <c r="AV32" s="39"/>
      <c r="AW32" s="39"/>
      <c r="AX32" s="39"/>
      <c r="AY32" s="39"/>
      <c r="AZ32" s="39"/>
      <c r="BA32" s="39"/>
      <c r="BB32" s="39"/>
      <c r="BC32" s="9"/>
      <c r="BD32" s="9"/>
      <c r="BE32" s="9"/>
      <c r="BF32" s="9"/>
      <c r="BG32" s="9"/>
      <c r="BX32" s="2"/>
      <c r="CB32" s="40"/>
      <c r="CG32" s="41">
        <v>0</v>
      </c>
      <c r="CH32" s="41">
        <v>0</v>
      </c>
      <c r="CI32" s="41"/>
      <c r="CJ32" s="41"/>
    </row>
    <row r="33" spans="1:88" ht="16.149999999999999" customHeight="1" x14ac:dyDescent="0.2">
      <c r="A33" s="120" t="s">
        <v>53</v>
      </c>
      <c r="B33" s="43">
        <f t="shared" si="3"/>
        <v>0</v>
      </c>
      <c r="C33" s="44">
        <f t="shared" si="4"/>
        <v>0</v>
      </c>
      <c r="D33" s="69">
        <f t="shared" si="4"/>
        <v>0</v>
      </c>
      <c r="E33" s="46"/>
      <c r="F33" s="47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114"/>
      <c r="R33" s="48"/>
      <c r="S33" s="46"/>
      <c r="T33" s="48"/>
      <c r="U33" s="114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6"/>
      <c r="AM33" s="116"/>
      <c r="AN33" s="48"/>
      <c r="AO33" s="121"/>
      <c r="AP33" s="52"/>
      <c r="AQ33" s="52"/>
      <c r="AR33" s="52"/>
      <c r="AS33" s="53"/>
      <c r="AT33" s="38"/>
      <c r="AU33" s="39"/>
      <c r="AV33" s="39"/>
      <c r="AW33" s="39"/>
      <c r="AX33" s="39"/>
      <c r="AY33" s="39"/>
      <c r="AZ33" s="39"/>
      <c r="BA33" s="39"/>
      <c r="BB33" s="39"/>
      <c r="BC33" s="9"/>
      <c r="BD33" s="9"/>
      <c r="BE33" s="9"/>
      <c r="BF33" s="9"/>
      <c r="BG33" s="9"/>
      <c r="BX33" s="2"/>
      <c r="CB33" s="40"/>
      <c r="CG33" s="41">
        <v>0</v>
      </c>
      <c r="CH33" s="41">
        <v>0</v>
      </c>
      <c r="CI33" s="41"/>
      <c r="CJ33" s="41"/>
    </row>
    <row r="34" spans="1:88" ht="16.149999999999999" customHeight="1" x14ac:dyDescent="0.2">
      <c r="A34" s="120" t="s">
        <v>54</v>
      </c>
      <c r="B34" s="43">
        <f t="shared" si="3"/>
        <v>0</v>
      </c>
      <c r="C34" s="44">
        <f>SUM(O34+Q34+S34+U34+W34+Y34+AA34)</f>
        <v>0</v>
      </c>
      <c r="D34" s="69">
        <f>SUM(P34+R34+T34+V34+X34+Z34+AB34)</f>
        <v>0</v>
      </c>
      <c r="E34" s="60"/>
      <c r="F34" s="61"/>
      <c r="G34" s="60"/>
      <c r="H34" s="70"/>
      <c r="I34" s="60"/>
      <c r="J34" s="70"/>
      <c r="K34" s="60"/>
      <c r="L34" s="70"/>
      <c r="M34" s="60"/>
      <c r="N34" s="70"/>
      <c r="O34" s="46"/>
      <c r="P34" s="48"/>
      <c r="Q34" s="114"/>
      <c r="R34" s="48"/>
      <c r="S34" s="46"/>
      <c r="T34" s="48"/>
      <c r="U34" s="114"/>
      <c r="V34" s="115"/>
      <c r="W34" s="115"/>
      <c r="X34" s="115"/>
      <c r="Y34" s="115"/>
      <c r="Z34" s="115"/>
      <c r="AA34" s="115"/>
      <c r="AB34" s="122"/>
      <c r="AC34" s="72"/>
      <c r="AD34" s="72"/>
      <c r="AE34" s="72"/>
      <c r="AF34" s="72"/>
      <c r="AG34" s="72"/>
      <c r="AH34" s="72"/>
      <c r="AI34" s="72"/>
      <c r="AJ34" s="72"/>
      <c r="AK34" s="72"/>
      <c r="AL34" s="123"/>
      <c r="AM34" s="123"/>
      <c r="AN34" s="50"/>
      <c r="AO34" s="121"/>
      <c r="AP34" s="52"/>
      <c r="AQ34" s="52"/>
      <c r="AR34" s="52"/>
      <c r="AS34" s="53"/>
      <c r="AT34" s="38"/>
      <c r="AU34" s="39"/>
      <c r="AV34" s="39"/>
      <c r="AW34" s="39"/>
      <c r="AX34" s="39"/>
      <c r="AY34" s="39"/>
      <c r="AZ34" s="39"/>
      <c r="BA34" s="39"/>
      <c r="BB34" s="39"/>
      <c r="BC34" s="9"/>
      <c r="BD34" s="9"/>
      <c r="BE34" s="9"/>
      <c r="BF34" s="9"/>
      <c r="BG34" s="9"/>
      <c r="BX34" s="2"/>
      <c r="CB34" s="40"/>
      <c r="CG34" s="41">
        <v>0</v>
      </c>
      <c r="CH34" s="41">
        <v>0</v>
      </c>
      <c r="CI34" s="41"/>
      <c r="CJ34" s="41"/>
    </row>
    <row r="35" spans="1:88" ht="16.149999999999999" customHeight="1" x14ac:dyDescent="0.2">
      <c r="A35" s="120" t="s">
        <v>55</v>
      </c>
      <c r="B35" s="124">
        <f>SUM(C35:D35)</f>
        <v>0</v>
      </c>
      <c r="C35" s="125">
        <f>SUM(E35+G35+I35+K35+M35+O35+Q35+S35+U35+W35+Y35+AA35+AC35+AE35+AG35+AI35+AK35+AM35)</f>
        <v>0</v>
      </c>
      <c r="D35" s="69">
        <f t="shared" ref="C35:D44" si="5">SUM(F35+H35+J35+L35+N35+P35+R35+T35+V35+X35+Z35+AB35+AD35+AF35+AH35+AJ35+AL35+AN35)</f>
        <v>0</v>
      </c>
      <c r="E35" s="46"/>
      <c r="F35" s="47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114"/>
      <c r="R35" s="48"/>
      <c r="S35" s="46"/>
      <c r="T35" s="48"/>
      <c r="U35" s="114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6"/>
      <c r="AM35" s="116"/>
      <c r="AN35" s="48"/>
      <c r="AO35" s="117"/>
      <c r="AP35" s="118"/>
      <c r="AQ35" s="118"/>
      <c r="AR35" s="118"/>
      <c r="AS35" s="119"/>
      <c r="AT35" s="38"/>
      <c r="AU35" s="39"/>
      <c r="AV35" s="39"/>
      <c r="AW35" s="39"/>
      <c r="AX35" s="39"/>
      <c r="AY35" s="39"/>
      <c r="AZ35" s="39"/>
      <c r="BA35" s="39"/>
      <c r="BB35" s="39"/>
      <c r="BC35" s="9"/>
      <c r="BD35" s="9"/>
      <c r="BE35" s="9"/>
      <c r="BF35" s="9"/>
      <c r="BG35" s="9"/>
      <c r="BX35" s="2"/>
      <c r="CB35" s="40"/>
      <c r="CG35" s="41">
        <v>0</v>
      </c>
      <c r="CH35" s="41">
        <v>0</v>
      </c>
      <c r="CI35" s="41"/>
      <c r="CJ35" s="41"/>
    </row>
    <row r="36" spans="1:88" ht="16.149999999999999" customHeight="1" x14ac:dyDescent="0.2">
      <c r="A36" s="126" t="s">
        <v>56</v>
      </c>
      <c r="B36" s="124">
        <f>SUM(C36:D36)</f>
        <v>0</v>
      </c>
      <c r="C36" s="125">
        <f>SUM(K36+M36+O36+Q36+S36+U36+W36+Y36+AA36+AC36+AE36+AG36+AI36+AK36+AM36)</f>
        <v>0</v>
      </c>
      <c r="D36" s="69">
        <f>SUM(L36+N36+P36+R36+T36+V36+X36+Z36+AB36+AD36+AF36+AH36+AJ36+AL36+AN36)</f>
        <v>0</v>
      </c>
      <c r="E36" s="127"/>
      <c r="F36" s="128"/>
      <c r="G36" s="127"/>
      <c r="H36" s="129"/>
      <c r="I36" s="127"/>
      <c r="J36" s="129"/>
      <c r="K36" s="46"/>
      <c r="L36" s="48"/>
      <c r="M36" s="46"/>
      <c r="N36" s="48"/>
      <c r="O36" s="46"/>
      <c r="P36" s="48"/>
      <c r="Q36" s="114"/>
      <c r="R36" s="48"/>
      <c r="S36" s="46"/>
      <c r="T36" s="48"/>
      <c r="U36" s="114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6"/>
      <c r="AM36" s="116"/>
      <c r="AN36" s="48"/>
      <c r="AO36" s="117"/>
      <c r="AP36" s="118"/>
      <c r="AQ36" s="118"/>
      <c r="AR36" s="118"/>
      <c r="AS36" s="119"/>
      <c r="AT36" s="38"/>
      <c r="AU36" s="39"/>
      <c r="AV36" s="39"/>
      <c r="AW36" s="39"/>
      <c r="AX36" s="39"/>
      <c r="AY36" s="39"/>
      <c r="AZ36" s="39"/>
      <c r="BA36" s="39"/>
      <c r="BB36" s="39"/>
      <c r="BC36" s="9"/>
      <c r="BD36" s="9"/>
      <c r="BE36" s="9"/>
      <c r="BF36" s="9"/>
      <c r="BG36" s="9"/>
      <c r="BX36" s="2"/>
      <c r="CB36" s="40"/>
      <c r="CG36" s="41">
        <v>0</v>
      </c>
      <c r="CH36" s="41">
        <v>0</v>
      </c>
      <c r="CI36" s="41"/>
      <c r="CJ36" s="41"/>
    </row>
    <row r="37" spans="1:88" ht="16.149999999999999" customHeight="1" x14ac:dyDescent="0.2">
      <c r="A37" s="130" t="s">
        <v>57</v>
      </c>
      <c r="B37" s="43">
        <f t="shared" si="3"/>
        <v>0</v>
      </c>
      <c r="C37" s="44">
        <f t="shared" si="5"/>
        <v>0</v>
      </c>
      <c r="D37" s="45">
        <f t="shared" si="5"/>
        <v>0</v>
      </c>
      <c r="E37" s="46"/>
      <c r="F37" s="47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114"/>
      <c r="R37" s="48"/>
      <c r="S37" s="46"/>
      <c r="T37" s="48"/>
      <c r="U37" s="114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6"/>
      <c r="AM37" s="116"/>
      <c r="AN37" s="48"/>
      <c r="AO37" s="121"/>
      <c r="AP37" s="52"/>
      <c r="AQ37" s="52"/>
      <c r="AR37" s="52"/>
      <c r="AS37" s="53"/>
      <c r="AT37" s="38"/>
      <c r="AU37" s="39"/>
      <c r="AV37" s="39"/>
      <c r="AW37" s="39"/>
      <c r="AX37" s="39"/>
      <c r="AY37" s="39"/>
      <c r="AZ37" s="39"/>
      <c r="BA37" s="39"/>
      <c r="BB37" s="39"/>
      <c r="BC37" s="9"/>
      <c r="BD37" s="9"/>
      <c r="BE37" s="9"/>
      <c r="BF37" s="9"/>
      <c r="BG37" s="9"/>
      <c r="BX37" s="2"/>
      <c r="CG37" s="41">
        <v>0</v>
      </c>
      <c r="CH37" s="41">
        <v>0</v>
      </c>
      <c r="CI37" s="41"/>
      <c r="CJ37" s="41"/>
    </row>
    <row r="38" spans="1:88" ht="16.149999999999999" customHeight="1" x14ac:dyDescent="0.2">
      <c r="A38" s="130" t="s">
        <v>58</v>
      </c>
      <c r="B38" s="43">
        <f>SUM(C38:D38)</f>
        <v>0</v>
      </c>
      <c r="C38" s="44">
        <f>SUM(E38+G38+I38+K38+M38+O38+Q38+S38+U38+W38+Y38+AA38+AC38+AE38+AG38+AI38+AK38+AM38)</f>
        <v>0</v>
      </c>
      <c r="D38" s="45">
        <f>SUM(F38+H38+J38+L38+N38+P38+R38+T38+V38+X38+Z38+AB38+AD38+AF38+AH38+AJ38+AL38+AN38)</f>
        <v>0</v>
      </c>
      <c r="E38" s="46"/>
      <c r="F38" s="47"/>
      <c r="G38" s="46"/>
      <c r="H38" s="48"/>
      <c r="I38" s="46"/>
      <c r="J38" s="48"/>
      <c r="K38" s="46"/>
      <c r="L38" s="48"/>
      <c r="M38" s="46"/>
      <c r="N38" s="48"/>
      <c r="O38" s="46"/>
      <c r="P38" s="48"/>
      <c r="Q38" s="114"/>
      <c r="R38" s="48"/>
      <c r="S38" s="46"/>
      <c r="T38" s="48"/>
      <c r="U38" s="114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6"/>
      <c r="AM38" s="116"/>
      <c r="AN38" s="48"/>
      <c r="AO38" s="121"/>
      <c r="AP38" s="52"/>
      <c r="AQ38" s="52"/>
      <c r="AR38" s="52"/>
      <c r="AS38" s="53"/>
      <c r="AT38" s="38"/>
      <c r="AU38" s="39"/>
      <c r="AV38" s="39"/>
      <c r="AW38" s="39"/>
      <c r="AX38" s="39"/>
      <c r="AY38" s="39"/>
      <c r="AZ38" s="39"/>
      <c r="BA38" s="39"/>
      <c r="BB38" s="39"/>
      <c r="BC38" s="9"/>
      <c r="BD38" s="9"/>
      <c r="BE38" s="9"/>
      <c r="BF38" s="9"/>
      <c r="BG38" s="9"/>
      <c r="BX38" s="2"/>
      <c r="CG38" s="41">
        <v>0</v>
      </c>
      <c r="CH38" s="41">
        <v>0</v>
      </c>
      <c r="CI38" s="41"/>
      <c r="CJ38" s="41"/>
    </row>
    <row r="39" spans="1:88" ht="16.149999999999999" customHeight="1" x14ac:dyDescent="0.2">
      <c r="A39" s="130" t="s">
        <v>59</v>
      </c>
      <c r="B39" s="43">
        <f>SUM(C39:D39)</f>
        <v>0</v>
      </c>
      <c r="C39" s="44">
        <f>SUM(E39+G39+I39+K39+M39+O39+Q39+S39+U39+W39+Y39+AA39+AC39+AE39+AG39+AI39+AK39+AM39)</f>
        <v>0</v>
      </c>
      <c r="D39" s="45">
        <f>SUM(F39+H39+J39+L39+N39+P39+R39+T39+V39+X39+Z39+AB39+AD39+AF39+AH39+AJ39+AL39+AN39)</f>
        <v>0</v>
      </c>
      <c r="E39" s="46"/>
      <c r="F39" s="47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114"/>
      <c r="R39" s="48"/>
      <c r="S39" s="46"/>
      <c r="T39" s="48"/>
      <c r="U39" s="114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6"/>
      <c r="AM39" s="116"/>
      <c r="AN39" s="48"/>
      <c r="AO39" s="121"/>
      <c r="AP39" s="52"/>
      <c r="AQ39" s="52"/>
      <c r="AR39" s="52"/>
      <c r="AS39" s="53"/>
      <c r="AT39" s="38"/>
      <c r="AU39" s="39"/>
      <c r="AV39" s="39"/>
      <c r="AW39" s="39"/>
      <c r="AX39" s="39"/>
      <c r="AY39" s="39"/>
      <c r="AZ39" s="39"/>
      <c r="BA39" s="39"/>
      <c r="BB39" s="39"/>
      <c r="BC39" s="9"/>
      <c r="BD39" s="9"/>
      <c r="BE39" s="9"/>
      <c r="BF39" s="9"/>
      <c r="BG39" s="9"/>
      <c r="BX39" s="2"/>
      <c r="CG39" s="41">
        <v>0</v>
      </c>
      <c r="CH39" s="41">
        <v>0</v>
      </c>
      <c r="CI39" s="41"/>
      <c r="CJ39" s="41"/>
    </row>
    <row r="40" spans="1:88" ht="16.149999999999999" customHeight="1" x14ac:dyDescent="0.2">
      <c r="A40" s="62" t="s">
        <v>60</v>
      </c>
      <c r="B40" s="43">
        <f t="shared" si="3"/>
        <v>0</v>
      </c>
      <c r="C40" s="44">
        <f t="shared" si="5"/>
        <v>0</v>
      </c>
      <c r="D40" s="45">
        <f t="shared" si="5"/>
        <v>0</v>
      </c>
      <c r="E40" s="46"/>
      <c r="F40" s="47"/>
      <c r="G40" s="46"/>
      <c r="H40" s="48"/>
      <c r="I40" s="46"/>
      <c r="J40" s="48"/>
      <c r="K40" s="46"/>
      <c r="L40" s="48"/>
      <c r="M40" s="46"/>
      <c r="N40" s="48"/>
      <c r="O40" s="46"/>
      <c r="P40" s="48"/>
      <c r="Q40" s="114"/>
      <c r="R40" s="48"/>
      <c r="S40" s="46"/>
      <c r="T40" s="48"/>
      <c r="U40" s="114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6"/>
      <c r="AM40" s="116"/>
      <c r="AN40" s="48"/>
      <c r="AO40" s="121"/>
      <c r="AP40" s="52"/>
      <c r="AQ40" s="52"/>
      <c r="AR40" s="52"/>
      <c r="AS40" s="53"/>
      <c r="AT40" s="38"/>
      <c r="AU40" s="39"/>
      <c r="AV40" s="39"/>
      <c r="AW40" s="39"/>
      <c r="AX40" s="39"/>
      <c r="AY40" s="39"/>
      <c r="AZ40" s="39"/>
      <c r="BA40" s="39"/>
      <c r="BB40" s="39"/>
      <c r="BC40" s="9"/>
      <c r="BD40" s="9"/>
      <c r="BE40" s="9"/>
      <c r="BF40" s="9"/>
      <c r="BG40" s="9"/>
      <c r="BX40" s="2"/>
      <c r="CG40" s="41">
        <v>0</v>
      </c>
      <c r="CH40" s="41">
        <v>0</v>
      </c>
      <c r="CI40" s="41"/>
      <c r="CJ40" s="41"/>
    </row>
    <row r="41" spans="1:88" ht="16.149999999999999" customHeight="1" x14ac:dyDescent="0.2">
      <c r="A41" s="62" t="s">
        <v>61</v>
      </c>
      <c r="B41" s="43">
        <f t="shared" si="3"/>
        <v>0</v>
      </c>
      <c r="C41" s="44">
        <f t="shared" si="5"/>
        <v>0</v>
      </c>
      <c r="D41" s="45">
        <f t="shared" si="5"/>
        <v>0</v>
      </c>
      <c r="E41" s="46"/>
      <c r="F41" s="47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114"/>
      <c r="R41" s="48"/>
      <c r="S41" s="46"/>
      <c r="T41" s="48"/>
      <c r="U41" s="114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6"/>
      <c r="AM41" s="116"/>
      <c r="AN41" s="48"/>
      <c r="AO41" s="131"/>
      <c r="AP41" s="75"/>
      <c r="AQ41" s="75"/>
      <c r="AR41" s="75"/>
      <c r="AS41" s="76"/>
      <c r="AT41" s="38"/>
      <c r="AU41" s="39"/>
      <c r="AV41" s="39"/>
      <c r="AW41" s="39"/>
      <c r="AX41" s="39"/>
      <c r="AY41" s="39"/>
      <c r="AZ41" s="39"/>
      <c r="BA41" s="39"/>
      <c r="BB41" s="39"/>
      <c r="BC41" s="9"/>
      <c r="BD41" s="9"/>
      <c r="BE41" s="9"/>
      <c r="BF41" s="9"/>
      <c r="BG41" s="9"/>
      <c r="BX41" s="2"/>
      <c r="CG41" s="41">
        <v>0</v>
      </c>
      <c r="CH41" s="41">
        <v>0</v>
      </c>
      <c r="CI41" s="41"/>
      <c r="CJ41" s="41"/>
    </row>
    <row r="42" spans="1:88" ht="16.149999999999999" customHeight="1" x14ac:dyDescent="0.2">
      <c r="A42" s="62" t="s">
        <v>62</v>
      </c>
      <c r="B42" s="43">
        <f t="shared" si="3"/>
        <v>0</v>
      </c>
      <c r="C42" s="44">
        <f t="shared" si="5"/>
        <v>0</v>
      </c>
      <c r="D42" s="45">
        <f t="shared" si="5"/>
        <v>0</v>
      </c>
      <c r="E42" s="46"/>
      <c r="F42" s="47"/>
      <c r="G42" s="46"/>
      <c r="H42" s="48"/>
      <c r="I42" s="46"/>
      <c r="J42" s="48"/>
      <c r="K42" s="46"/>
      <c r="L42" s="48"/>
      <c r="M42" s="46"/>
      <c r="N42" s="48"/>
      <c r="O42" s="46"/>
      <c r="P42" s="48"/>
      <c r="Q42" s="114"/>
      <c r="R42" s="48"/>
      <c r="S42" s="46"/>
      <c r="T42" s="48"/>
      <c r="U42" s="114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6"/>
      <c r="AM42" s="116"/>
      <c r="AN42" s="48"/>
      <c r="AO42" s="131"/>
      <c r="AP42" s="75"/>
      <c r="AQ42" s="75"/>
      <c r="AR42" s="75"/>
      <c r="AS42" s="76"/>
      <c r="AT42" s="38"/>
      <c r="AU42" s="39"/>
      <c r="AV42" s="39"/>
      <c r="AW42" s="39"/>
      <c r="AX42" s="39"/>
      <c r="AY42" s="39"/>
      <c r="AZ42" s="39"/>
      <c r="BA42" s="39"/>
      <c r="BB42" s="39"/>
      <c r="BC42" s="9"/>
      <c r="BD42" s="9"/>
      <c r="BE42" s="9"/>
      <c r="BF42" s="9"/>
      <c r="BG42" s="9"/>
      <c r="BX42" s="2"/>
      <c r="CG42" s="41">
        <v>0</v>
      </c>
      <c r="CH42" s="41">
        <v>0</v>
      </c>
      <c r="CI42" s="41"/>
      <c r="CJ42" s="41"/>
    </row>
    <row r="43" spans="1:88" ht="16.149999999999999" customHeight="1" x14ac:dyDescent="0.2">
      <c r="A43" s="62" t="s">
        <v>63</v>
      </c>
      <c r="B43" s="43">
        <f t="shared" si="3"/>
        <v>0</v>
      </c>
      <c r="C43" s="44">
        <f t="shared" si="5"/>
        <v>0</v>
      </c>
      <c r="D43" s="45">
        <f t="shared" si="5"/>
        <v>0</v>
      </c>
      <c r="E43" s="46"/>
      <c r="F43" s="47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114"/>
      <c r="R43" s="48"/>
      <c r="S43" s="46"/>
      <c r="T43" s="48"/>
      <c r="U43" s="114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6"/>
      <c r="AM43" s="116"/>
      <c r="AN43" s="48"/>
      <c r="AO43" s="131"/>
      <c r="AP43" s="75"/>
      <c r="AQ43" s="75"/>
      <c r="AR43" s="75"/>
      <c r="AS43" s="76"/>
      <c r="AT43" s="38"/>
      <c r="AU43" s="39"/>
      <c r="AV43" s="39"/>
      <c r="AW43" s="39"/>
      <c r="AX43" s="39"/>
      <c r="AY43" s="39"/>
      <c r="AZ43" s="39"/>
      <c r="BA43" s="39"/>
      <c r="BB43" s="39"/>
      <c r="BC43" s="9"/>
      <c r="BD43" s="9"/>
      <c r="BE43" s="9"/>
      <c r="BF43" s="9"/>
      <c r="BG43" s="9"/>
      <c r="BX43" s="2"/>
      <c r="CG43" s="41">
        <v>0</v>
      </c>
      <c r="CH43" s="41">
        <v>0</v>
      </c>
      <c r="CI43" s="41"/>
      <c r="CJ43" s="41"/>
    </row>
    <row r="44" spans="1:88" ht="16.149999999999999" customHeight="1" x14ac:dyDescent="0.2">
      <c r="A44" s="132" t="s">
        <v>64</v>
      </c>
      <c r="B44" s="133">
        <f t="shared" si="3"/>
        <v>0</v>
      </c>
      <c r="C44" s="134">
        <f t="shared" si="5"/>
        <v>0</v>
      </c>
      <c r="D44" s="135">
        <f t="shared" si="5"/>
        <v>0</v>
      </c>
      <c r="E44" s="89"/>
      <c r="F44" s="90"/>
      <c r="G44" s="89"/>
      <c r="H44" s="88"/>
      <c r="I44" s="89"/>
      <c r="J44" s="88"/>
      <c r="K44" s="89"/>
      <c r="L44" s="88"/>
      <c r="M44" s="89"/>
      <c r="N44" s="88"/>
      <c r="O44" s="89"/>
      <c r="P44" s="88"/>
      <c r="Q44" s="136"/>
      <c r="R44" s="88"/>
      <c r="S44" s="89"/>
      <c r="T44" s="88"/>
      <c r="U44" s="136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8"/>
      <c r="AM44" s="138"/>
      <c r="AN44" s="88"/>
      <c r="AO44" s="139"/>
      <c r="AP44" s="94"/>
      <c r="AQ44" s="94"/>
      <c r="AR44" s="94"/>
      <c r="AS44" s="95"/>
      <c r="AT44" s="38"/>
      <c r="AU44" s="39"/>
      <c r="AV44" s="39"/>
      <c r="AW44" s="39"/>
      <c r="AX44" s="39"/>
      <c r="AY44" s="39"/>
      <c r="AZ44" s="39"/>
      <c r="BA44" s="39"/>
      <c r="BB44" s="39"/>
      <c r="BC44" s="9"/>
      <c r="BD44" s="9"/>
      <c r="BE44" s="9"/>
      <c r="BF44" s="9"/>
      <c r="BG44" s="9"/>
      <c r="BX44" s="2"/>
      <c r="CG44" s="41">
        <v>0</v>
      </c>
      <c r="CH44" s="41">
        <v>0</v>
      </c>
      <c r="CI44" s="41"/>
      <c r="CJ44" s="41"/>
    </row>
    <row r="45" spans="1:88" ht="31.15" customHeight="1" x14ac:dyDescent="0.2">
      <c r="A45" s="140" t="s">
        <v>65</v>
      </c>
      <c r="B45" s="140"/>
      <c r="C45" s="140"/>
      <c r="D45" s="140"/>
      <c r="E45" s="140"/>
      <c r="F45" s="140"/>
      <c r="G45" s="140"/>
      <c r="H45" s="140"/>
      <c r="I45" s="11"/>
      <c r="J45" s="11"/>
      <c r="K45" s="11"/>
      <c r="L45" s="11"/>
      <c r="M45" s="11"/>
      <c r="N45" s="7"/>
      <c r="O45" s="7"/>
      <c r="P45" s="7"/>
      <c r="Q45" s="7"/>
      <c r="R45" s="7"/>
      <c r="S45" s="7"/>
      <c r="T45" s="7"/>
      <c r="U45" s="7"/>
      <c r="V45" s="7"/>
      <c r="W45" s="7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41"/>
      <c r="AP45" s="142"/>
      <c r="AQ45" s="143"/>
      <c r="AR45" s="144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CG45" s="41"/>
      <c r="CH45" s="41"/>
      <c r="CI45" s="41"/>
      <c r="CJ45" s="41"/>
    </row>
    <row r="46" spans="1:88" ht="16.149999999999999" customHeight="1" x14ac:dyDescent="0.25">
      <c r="A46" s="1951" t="s">
        <v>49</v>
      </c>
      <c r="B46" s="1952" t="s">
        <v>4</v>
      </c>
      <c r="C46" s="1967" t="s">
        <v>66</v>
      </c>
      <c r="D46" s="1968"/>
      <c r="E46" s="1968"/>
      <c r="F46" s="1969"/>
      <c r="G46" s="1967" t="s">
        <v>67</v>
      </c>
      <c r="H46" s="1968"/>
      <c r="I46" s="1968"/>
      <c r="J46" s="1969"/>
      <c r="K46" s="7"/>
      <c r="L46" s="1970"/>
      <c r="M46" s="1970"/>
      <c r="N46" s="1970"/>
      <c r="O46" s="1970"/>
      <c r="P46" s="1970"/>
      <c r="Q46" s="1970"/>
      <c r="R46" s="1970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145"/>
      <c r="AR46" s="146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CG46" s="41"/>
      <c r="CH46" s="41"/>
      <c r="CI46" s="41"/>
      <c r="CJ46" s="41"/>
    </row>
    <row r="47" spans="1:88" ht="27.75" customHeight="1" x14ac:dyDescent="0.2">
      <c r="A47" s="1910"/>
      <c r="B47" s="1901"/>
      <c r="C47" s="147" t="s">
        <v>68</v>
      </c>
      <c r="D47" s="147" t="s">
        <v>69</v>
      </c>
      <c r="E47" s="14" t="s">
        <v>70</v>
      </c>
      <c r="F47" s="15" t="s">
        <v>71</v>
      </c>
      <c r="G47" s="147" t="s">
        <v>68</v>
      </c>
      <c r="H47" s="147" t="s">
        <v>69</v>
      </c>
      <c r="I47" s="14" t="s">
        <v>70</v>
      </c>
      <c r="J47" s="15" t="s">
        <v>71</v>
      </c>
      <c r="K47" s="7"/>
      <c r="L47" s="148"/>
      <c r="M47" s="148"/>
      <c r="N47" s="149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50"/>
      <c r="AR47" s="150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CG47" s="41"/>
      <c r="CH47" s="41"/>
      <c r="CI47" s="41"/>
      <c r="CJ47" s="41"/>
    </row>
    <row r="48" spans="1:88" ht="16.149999999999999" customHeight="1" x14ac:dyDescent="0.2">
      <c r="A48" s="151" t="s">
        <v>72</v>
      </c>
      <c r="B48" s="152">
        <f>SUM(C48:J48)</f>
        <v>0</v>
      </c>
      <c r="C48" s="31"/>
      <c r="D48" s="110"/>
      <c r="E48" s="110"/>
      <c r="F48" s="32"/>
      <c r="G48" s="31"/>
      <c r="H48" s="110"/>
      <c r="I48" s="110"/>
      <c r="J48" s="33"/>
      <c r="K48" s="153"/>
      <c r="L48" s="148"/>
      <c r="M48" s="148"/>
      <c r="N48" s="154"/>
      <c r="O48" s="148"/>
      <c r="P48" s="148"/>
      <c r="Q48" s="148"/>
      <c r="R48" s="148"/>
      <c r="S48" s="148"/>
      <c r="T48" s="148"/>
      <c r="U48" s="148"/>
      <c r="V48" s="148"/>
      <c r="W48" s="148"/>
      <c r="X48" s="155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0"/>
      <c r="AR48" s="150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CG48" s="41"/>
      <c r="CH48" s="41"/>
      <c r="CI48" s="41"/>
      <c r="CJ48" s="41"/>
    </row>
    <row r="49" spans="1:88" ht="16.149999999999999" customHeight="1" x14ac:dyDescent="0.2">
      <c r="A49" s="83" t="s">
        <v>73</v>
      </c>
      <c r="B49" s="157">
        <f>SUM(C49:J49)</f>
        <v>0</v>
      </c>
      <c r="C49" s="89"/>
      <c r="D49" s="137"/>
      <c r="E49" s="137"/>
      <c r="F49" s="90"/>
      <c r="G49" s="89"/>
      <c r="H49" s="137"/>
      <c r="I49" s="137"/>
      <c r="J49" s="88"/>
      <c r="K49" s="153"/>
      <c r="L49" s="148"/>
      <c r="M49" s="148"/>
      <c r="N49" s="158"/>
      <c r="O49" s="148"/>
      <c r="P49" s="148"/>
      <c r="Q49" s="148"/>
      <c r="R49" s="148"/>
      <c r="S49" s="148"/>
      <c r="T49" s="148"/>
      <c r="U49" s="148"/>
      <c r="V49" s="148"/>
      <c r="W49" s="148"/>
      <c r="X49" s="155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0"/>
      <c r="AR49" s="150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CG49" s="41"/>
      <c r="CH49" s="41"/>
      <c r="CI49" s="41"/>
      <c r="CJ49" s="41"/>
    </row>
    <row r="50" spans="1:88" ht="31.15" customHeight="1" x14ac:dyDescent="0.2">
      <c r="A50" s="159" t="s">
        <v>74</v>
      </c>
      <c r="B50" s="159"/>
      <c r="C50" s="159"/>
      <c r="D50" s="159"/>
      <c r="E50" s="159"/>
      <c r="F50" s="159"/>
      <c r="G50" s="160"/>
      <c r="H50" s="160"/>
      <c r="I50" s="160"/>
      <c r="J50" s="160"/>
      <c r="K50" s="160"/>
      <c r="L50" s="160"/>
      <c r="M50" s="160"/>
      <c r="N50" s="160"/>
      <c r="O50" s="161"/>
      <c r="P50" s="159"/>
      <c r="Q50" s="160"/>
      <c r="R50" s="160"/>
      <c r="S50" s="161"/>
      <c r="T50" s="159"/>
      <c r="U50" s="160"/>
      <c r="V50" s="161"/>
      <c r="W50" s="159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156"/>
      <c r="AM50" s="162"/>
      <c r="AN50" s="162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CG50" s="41"/>
      <c r="CH50" s="41"/>
      <c r="CI50" s="41"/>
      <c r="CJ50" s="41"/>
    </row>
    <row r="51" spans="1:88" ht="16.149999999999999" customHeight="1" x14ac:dyDescent="0.2">
      <c r="A51" s="1951" t="s">
        <v>75</v>
      </c>
      <c r="B51" s="1957" t="s">
        <v>32</v>
      </c>
      <c r="C51" s="1958"/>
      <c r="D51" s="1959"/>
      <c r="E51" s="1896" t="s">
        <v>5</v>
      </c>
      <c r="F51" s="1960"/>
      <c r="G51" s="1960"/>
      <c r="H51" s="1960"/>
      <c r="I51" s="1960"/>
      <c r="J51" s="1960"/>
      <c r="K51" s="1960"/>
      <c r="L51" s="1960"/>
      <c r="M51" s="1960"/>
      <c r="N51" s="1960"/>
      <c r="O51" s="1960"/>
      <c r="P51" s="1960"/>
      <c r="Q51" s="1960"/>
      <c r="R51" s="1960"/>
      <c r="S51" s="1960"/>
      <c r="T51" s="1960"/>
      <c r="U51" s="1960"/>
      <c r="V51" s="1961"/>
      <c r="W51" s="1952" t="s">
        <v>6</v>
      </c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CG51" s="41"/>
      <c r="CH51" s="41"/>
      <c r="CI51" s="41"/>
      <c r="CJ51" s="41"/>
    </row>
    <row r="52" spans="1:88" ht="16.149999999999999" customHeight="1" x14ac:dyDescent="0.2">
      <c r="A52" s="1909"/>
      <c r="B52" s="1913"/>
      <c r="C52" s="1914"/>
      <c r="D52" s="1899"/>
      <c r="E52" s="1952" t="s">
        <v>11</v>
      </c>
      <c r="F52" s="1958" t="s">
        <v>12</v>
      </c>
      <c r="G52" s="1952" t="s">
        <v>13</v>
      </c>
      <c r="H52" s="1958" t="s">
        <v>14</v>
      </c>
      <c r="I52" s="1952" t="s">
        <v>15</v>
      </c>
      <c r="J52" s="1958" t="s">
        <v>16</v>
      </c>
      <c r="K52" s="1952" t="s">
        <v>17</v>
      </c>
      <c r="L52" s="1958" t="s">
        <v>18</v>
      </c>
      <c r="M52" s="1952" t="s">
        <v>19</v>
      </c>
      <c r="N52" s="1958" t="s">
        <v>20</v>
      </c>
      <c r="O52" s="1952" t="s">
        <v>21</v>
      </c>
      <c r="P52" s="1958" t="s">
        <v>22</v>
      </c>
      <c r="Q52" s="1952" t="s">
        <v>23</v>
      </c>
      <c r="R52" s="1958" t="s">
        <v>24</v>
      </c>
      <c r="S52" s="1952" t="s">
        <v>25</v>
      </c>
      <c r="T52" s="1958" t="s">
        <v>26</v>
      </c>
      <c r="U52" s="1952" t="s">
        <v>27</v>
      </c>
      <c r="V52" s="1959" t="s">
        <v>28</v>
      </c>
      <c r="W52" s="1900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CG52" s="41"/>
      <c r="CH52" s="41"/>
      <c r="CI52" s="41"/>
      <c r="CJ52" s="41"/>
    </row>
    <row r="53" spans="1:88" ht="16.149999999999999" customHeight="1" x14ac:dyDescent="0.2">
      <c r="A53" s="1910"/>
      <c r="B53" s="163" t="s">
        <v>29</v>
      </c>
      <c r="C53" s="164" t="s">
        <v>30</v>
      </c>
      <c r="D53" s="163" t="s">
        <v>31</v>
      </c>
      <c r="E53" s="1901"/>
      <c r="F53" s="1914"/>
      <c r="G53" s="1901"/>
      <c r="H53" s="1914"/>
      <c r="I53" s="1901"/>
      <c r="J53" s="1914"/>
      <c r="K53" s="1901"/>
      <c r="L53" s="1914"/>
      <c r="M53" s="1901"/>
      <c r="N53" s="1914"/>
      <c r="O53" s="1901"/>
      <c r="P53" s="1914"/>
      <c r="Q53" s="1901"/>
      <c r="R53" s="1914"/>
      <c r="S53" s="1901"/>
      <c r="T53" s="1914"/>
      <c r="U53" s="1901"/>
      <c r="V53" s="1899"/>
      <c r="W53" s="1901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CG53" s="41"/>
      <c r="CH53" s="41"/>
      <c r="CI53" s="41"/>
      <c r="CJ53" s="41"/>
    </row>
    <row r="54" spans="1:88" ht="16.149999999999999" customHeight="1" x14ac:dyDescent="0.2">
      <c r="A54" s="165" t="s">
        <v>76</v>
      </c>
      <c r="B54" s="166">
        <f>SUM(B55:B56)</f>
        <v>0</v>
      </c>
      <c r="C54" s="167">
        <f>SUM(C55:C56)</f>
        <v>0</v>
      </c>
      <c r="D54" s="168">
        <f t="shared" ref="D54:W54" si="6">SUM(D55:D56)</f>
        <v>0</v>
      </c>
      <c r="E54" s="107">
        <f t="shared" si="6"/>
        <v>0</v>
      </c>
      <c r="F54" s="169">
        <f t="shared" si="6"/>
        <v>0</v>
      </c>
      <c r="G54" s="107">
        <f t="shared" si="6"/>
        <v>0</v>
      </c>
      <c r="H54" s="169">
        <f t="shared" si="6"/>
        <v>0</v>
      </c>
      <c r="I54" s="107">
        <f t="shared" si="6"/>
        <v>0</v>
      </c>
      <c r="J54" s="169">
        <f t="shared" si="6"/>
        <v>0</v>
      </c>
      <c r="K54" s="107">
        <f t="shared" si="6"/>
        <v>0</v>
      </c>
      <c r="L54" s="169">
        <f t="shared" si="6"/>
        <v>0</v>
      </c>
      <c r="M54" s="107">
        <f t="shared" si="6"/>
        <v>0</v>
      </c>
      <c r="N54" s="169">
        <f t="shared" si="6"/>
        <v>0</v>
      </c>
      <c r="O54" s="107">
        <f t="shared" si="6"/>
        <v>0</v>
      </c>
      <c r="P54" s="169">
        <f t="shared" si="6"/>
        <v>0</v>
      </c>
      <c r="Q54" s="107">
        <f t="shared" si="6"/>
        <v>0</v>
      </c>
      <c r="R54" s="169">
        <f t="shared" si="6"/>
        <v>0</v>
      </c>
      <c r="S54" s="107">
        <f t="shared" si="6"/>
        <v>0</v>
      </c>
      <c r="T54" s="169">
        <f t="shared" si="6"/>
        <v>0</v>
      </c>
      <c r="U54" s="107">
        <f t="shared" si="6"/>
        <v>0</v>
      </c>
      <c r="V54" s="169">
        <f t="shared" si="6"/>
        <v>0</v>
      </c>
      <c r="W54" s="107">
        <f t="shared" si="6"/>
        <v>0</v>
      </c>
      <c r="X54" s="170" t="s">
        <v>77</v>
      </c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CG54" s="41"/>
      <c r="CH54" s="41"/>
      <c r="CI54" s="41"/>
      <c r="CJ54" s="41"/>
    </row>
    <row r="55" spans="1:88" ht="16.149999999999999" customHeight="1" x14ac:dyDescent="0.2">
      <c r="A55" s="54" t="s">
        <v>72</v>
      </c>
      <c r="B55" s="171">
        <f>SUM(E55:V55)</f>
        <v>0</v>
      </c>
      <c r="C55" s="172"/>
      <c r="D55" s="173"/>
      <c r="E55" s="174"/>
      <c r="F55" s="175"/>
      <c r="G55" s="174"/>
      <c r="H55" s="175"/>
      <c r="I55" s="174"/>
      <c r="J55" s="175"/>
      <c r="K55" s="174"/>
      <c r="L55" s="175"/>
      <c r="M55" s="174"/>
      <c r="N55" s="175"/>
      <c r="O55" s="174"/>
      <c r="P55" s="175"/>
      <c r="Q55" s="174"/>
      <c r="R55" s="175"/>
      <c r="S55" s="174"/>
      <c r="T55" s="175"/>
      <c r="U55" s="174"/>
      <c r="V55" s="175"/>
      <c r="W55" s="174"/>
      <c r="X55" s="176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9"/>
      <c r="AK55" s="9"/>
      <c r="CA55" s="40"/>
      <c r="CC55" s="40"/>
      <c r="CG55" s="41">
        <v>0</v>
      </c>
      <c r="CH55" s="41">
        <v>0</v>
      </c>
      <c r="CI55" s="41">
        <v>0</v>
      </c>
      <c r="CJ55" s="41"/>
    </row>
    <row r="56" spans="1:88" ht="16.149999999999999" customHeight="1" x14ac:dyDescent="0.2">
      <c r="A56" s="177" t="s">
        <v>78</v>
      </c>
      <c r="B56" s="178">
        <f>SUM(E56:V56)</f>
        <v>0</v>
      </c>
      <c r="C56" s="179"/>
      <c r="D56" s="180"/>
      <c r="E56" s="181"/>
      <c r="F56" s="182"/>
      <c r="G56" s="181"/>
      <c r="H56" s="182"/>
      <c r="I56" s="181"/>
      <c r="J56" s="182"/>
      <c r="K56" s="181"/>
      <c r="L56" s="182"/>
      <c r="M56" s="181"/>
      <c r="N56" s="182"/>
      <c r="O56" s="181"/>
      <c r="P56" s="182"/>
      <c r="Q56" s="181"/>
      <c r="R56" s="182"/>
      <c r="S56" s="181"/>
      <c r="T56" s="182"/>
      <c r="U56" s="181"/>
      <c r="V56" s="182"/>
      <c r="W56" s="181"/>
      <c r="X56" s="176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9"/>
      <c r="AK56" s="9"/>
      <c r="CG56" s="41">
        <v>0</v>
      </c>
      <c r="CH56" s="41">
        <v>0</v>
      </c>
      <c r="CI56" s="41">
        <v>0</v>
      </c>
      <c r="CJ56" s="41"/>
    </row>
    <row r="57" spans="1:88" ht="16.149999999999999" customHeight="1" x14ac:dyDescent="0.2">
      <c r="A57" s="183" t="s">
        <v>79</v>
      </c>
      <c r="B57" s="184">
        <f t="shared" ref="B57:W57" si="7">SUM(B58:B59)</f>
        <v>0</v>
      </c>
      <c r="C57" s="185">
        <f t="shared" si="7"/>
        <v>0</v>
      </c>
      <c r="D57" s="186">
        <f t="shared" si="7"/>
        <v>0</v>
      </c>
      <c r="E57" s="120">
        <f t="shared" si="7"/>
        <v>0</v>
      </c>
      <c r="F57" s="187">
        <f t="shared" si="7"/>
        <v>0</v>
      </c>
      <c r="G57" s="120">
        <f t="shared" si="7"/>
        <v>0</v>
      </c>
      <c r="H57" s="187">
        <f t="shared" si="7"/>
        <v>0</v>
      </c>
      <c r="I57" s="120">
        <f t="shared" si="7"/>
        <v>0</v>
      </c>
      <c r="J57" s="187">
        <f t="shared" si="7"/>
        <v>0</v>
      </c>
      <c r="K57" s="120">
        <f t="shared" si="7"/>
        <v>0</v>
      </c>
      <c r="L57" s="187">
        <f t="shared" si="7"/>
        <v>0</v>
      </c>
      <c r="M57" s="120">
        <f t="shared" si="7"/>
        <v>0</v>
      </c>
      <c r="N57" s="187">
        <f t="shared" si="7"/>
        <v>0</v>
      </c>
      <c r="O57" s="120">
        <f t="shared" si="7"/>
        <v>0</v>
      </c>
      <c r="P57" s="187">
        <f t="shared" si="7"/>
        <v>0</v>
      </c>
      <c r="Q57" s="120">
        <f t="shared" si="7"/>
        <v>0</v>
      </c>
      <c r="R57" s="187">
        <f t="shared" si="7"/>
        <v>0</v>
      </c>
      <c r="S57" s="120">
        <f t="shared" si="7"/>
        <v>0</v>
      </c>
      <c r="T57" s="187">
        <f t="shared" si="7"/>
        <v>0</v>
      </c>
      <c r="U57" s="120">
        <f t="shared" si="7"/>
        <v>0</v>
      </c>
      <c r="V57" s="187">
        <f t="shared" si="7"/>
        <v>0</v>
      </c>
      <c r="W57" s="107">
        <f t="shared" si="7"/>
        <v>0</v>
      </c>
      <c r="X57" s="170" t="s">
        <v>77</v>
      </c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CG57" s="41"/>
      <c r="CH57" s="41"/>
      <c r="CI57" s="41"/>
      <c r="CJ57" s="41"/>
    </row>
    <row r="58" spans="1:88" ht="16.149999999999999" customHeight="1" x14ac:dyDescent="0.2">
      <c r="A58" s="54" t="s">
        <v>72</v>
      </c>
      <c r="B58" s="171">
        <f>SUM(E58:V58)</f>
        <v>0</v>
      </c>
      <c r="C58" s="172"/>
      <c r="D58" s="173"/>
      <c r="E58" s="174"/>
      <c r="F58" s="175"/>
      <c r="G58" s="174"/>
      <c r="H58" s="175"/>
      <c r="I58" s="174"/>
      <c r="J58" s="175"/>
      <c r="K58" s="174"/>
      <c r="L58" s="175"/>
      <c r="M58" s="174"/>
      <c r="N58" s="175"/>
      <c r="O58" s="174"/>
      <c r="P58" s="175"/>
      <c r="Q58" s="174"/>
      <c r="R58" s="175"/>
      <c r="S58" s="174"/>
      <c r="T58" s="175"/>
      <c r="U58" s="174"/>
      <c r="V58" s="175"/>
      <c r="W58" s="174"/>
      <c r="X58" s="176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9"/>
      <c r="AK58" s="9"/>
      <c r="CG58" s="41">
        <v>0</v>
      </c>
      <c r="CH58" s="41">
        <v>0</v>
      </c>
      <c r="CI58" s="41">
        <v>0</v>
      </c>
      <c r="CJ58" s="41"/>
    </row>
    <row r="59" spans="1:88" ht="16.149999999999999" customHeight="1" x14ac:dyDescent="0.2">
      <c r="A59" s="177" t="s">
        <v>78</v>
      </c>
      <c r="B59" s="178">
        <f>SUM(E59:V59)</f>
        <v>0</v>
      </c>
      <c r="C59" s="179"/>
      <c r="D59" s="179"/>
      <c r="E59" s="181"/>
      <c r="F59" s="182"/>
      <c r="G59" s="181"/>
      <c r="H59" s="182"/>
      <c r="I59" s="181"/>
      <c r="J59" s="182"/>
      <c r="K59" s="181"/>
      <c r="L59" s="182"/>
      <c r="M59" s="181"/>
      <c r="N59" s="182"/>
      <c r="O59" s="181"/>
      <c r="P59" s="182"/>
      <c r="Q59" s="181"/>
      <c r="R59" s="182"/>
      <c r="S59" s="181"/>
      <c r="T59" s="182"/>
      <c r="U59" s="181"/>
      <c r="V59" s="182"/>
      <c r="W59" s="181"/>
      <c r="X59" s="176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9"/>
      <c r="AK59" s="9"/>
      <c r="CG59" s="41">
        <v>0</v>
      </c>
      <c r="CH59" s="41">
        <v>0</v>
      </c>
      <c r="CI59" s="41">
        <v>0</v>
      </c>
      <c r="CJ59" s="41"/>
    </row>
    <row r="60" spans="1:88" ht="31.15" customHeight="1" x14ac:dyDescent="0.2">
      <c r="A60" s="159" t="s">
        <v>80</v>
      </c>
      <c r="B60" s="159"/>
      <c r="C60" s="159"/>
      <c r="D60" s="159"/>
      <c r="E60" s="159"/>
      <c r="F60" s="140"/>
      <c r="G60" s="140"/>
      <c r="H60" s="188"/>
      <c r="I60" s="188"/>
      <c r="J60" s="189"/>
      <c r="K60" s="190"/>
      <c r="L60" s="191"/>
      <c r="M60" s="190"/>
      <c r="N60" s="7"/>
      <c r="O60" s="7"/>
      <c r="P60" s="7"/>
      <c r="Q60" s="7"/>
      <c r="R60" s="7"/>
      <c r="S60" s="7"/>
      <c r="T60" s="7"/>
      <c r="U60" s="7"/>
      <c r="V60" s="7"/>
      <c r="W60" s="7"/>
      <c r="X60" s="192"/>
      <c r="Y60" s="192"/>
      <c r="Z60" s="192"/>
      <c r="AA60" s="193"/>
      <c r="AB60" s="194"/>
      <c r="AC60" s="193"/>
      <c r="AD60" s="192"/>
      <c r="AE60" s="194"/>
      <c r="AF60" s="193"/>
      <c r="AG60" s="193"/>
      <c r="AH60" s="193"/>
      <c r="AI60" s="194"/>
      <c r="AJ60" s="101"/>
      <c r="AK60" s="195"/>
      <c r="AL60" s="156"/>
      <c r="AM60" s="162"/>
      <c r="AN60" s="162"/>
      <c r="CG60" s="41"/>
      <c r="CH60" s="41"/>
      <c r="CI60" s="41"/>
      <c r="CJ60" s="41"/>
    </row>
    <row r="61" spans="1:88" ht="16.149999999999999" customHeight="1" x14ac:dyDescent="0.2">
      <c r="A61" s="1952" t="s">
        <v>75</v>
      </c>
      <c r="B61" s="1963" t="s">
        <v>81</v>
      </c>
      <c r="C61" s="1964"/>
      <c r="D61" s="1963" t="s">
        <v>82</v>
      </c>
      <c r="E61" s="1965"/>
      <c r="F61" s="1966" t="s">
        <v>83</v>
      </c>
      <c r="G61" s="1966"/>
      <c r="H61" s="101"/>
      <c r="I61" s="101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141"/>
      <c r="V61" s="196"/>
      <c r="W61" s="141"/>
      <c r="X61" s="197"/>
      <c r="Y61" s="197"/>
      <c r="Z61" s="197"/>
      <c r="AA61" s="193"/>
      <c r="AB61" s="197"/>
      <c r="AC61" s="193"/>
      <c r="AD61" s="197"/>
      <c r="AE61" s="193"/>
      <c r="AF61" s="193"/>
      <c r="AG61" s="198"/>
      <c r="AH61" s="193"/>
      <c r="AI61" s="198"/>
      <c r="AJ61" s="197"/>
      <c r="AK61" s="198"/>
      <c r="AL61" s="199"/>
      <c r="AM61" s="200"/>
      <c r="AN61" s="200"/>
      <c r="CG61" s="41"/>
      <c r="CH61" s="41"/>
      <c r="CI61" s="41"/>
      <c r="CJ61" s="41"/>
    </row>
    <row r="62" spans="1:88" ht="36" customHeight="1" x14ac:dyDescent="0.2">
      <c r="A62" s="1901"/>
      <c r="B62" s="13" t="s">
        <v>84</v>
      </c>
      <c r="C62" s="201" t="s">
        <v>85</v>
      </c>
      <c r="D62" s="13" t="s">
        <v>84</v>
      </c>
      <c r="E62" s="202" t="s">
        <v>85</v>
      </c>
      <c r="F62" s="203" t="s">
        <v>84</v>
      </c>
      <c r="G62" s="15" t="s">
        <v>85</v>
      </c>
      <c r="H62" s="7" t="s">
        <v>77</v>
      </c>
      <c r="I62" s="7"/>
      <c r="J62" s="204"/>
      <c r="K62" s="148"/>
      <c r="L62" s="148"/>
      <c r="M62" s="148"/>
      <c r="N62" s="148"/>
      <c r="O62" s="148"/>
      <c r="P62" s="148"/>
      <c r="Q62" s="156"/>
      <c r="R62" s="156"/>
      <c r="S62" s="156"/>
      <c r="T62" s="156"/>
      <c r="U62" s="156"/>
      <c r="V62" s="156"/>
      <c r="W62" s="156"/>
      <c r="X62" s="155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48"/>
      <c r="AQ62" s="162"/>
      <c r="AR62" s="162"/>
      <c r="CG62" s="41"/>
      <c r="CH62" s="41"/>
      <c r="CI62" s="41"/>
      <c r="CJ62" s="41"/>
    </row>
    <row r="63" spans="1:88" ht="16.149999999999999" customHeight="1" x14ac:dyDescent="0.2">
      <c r="A63" s="205" t="s">
        <v>86</v>
      </c>
      <c r="B63" s="31"/>
      <c r="C63" s="33"/>
      <c r="D63" s="31"/>
      <c r="E63" s="33"/>
      <c r="F63" s="65"/>
      <c r="G63" s="206"/>
      <c r="H63" s="176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198"/>
      <c r="U63" s="198"/>
      <c r="V63" s="156"/>
      <c r="W63" s="156"/>
      <c r="X63" s="155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62"/>
      <c r="AQ63" s="162"/>
      <c r="AR63" s="162"/>
      <c r="CA63" s="40"/>
      <c r="CB63" s="40"/>
      <c r="CC63" s="40"/>
      <c r="CG63" s="41">
        <f>IF(B63&lt;C63,1,0)</f>
        <v>0</v>
      </c>
      <c r="CH63" s="41">
        <f>IF(D63&lt;E63,1,0)</f>
        <v>0</v>
      </c>
      <c r="CI63" s="41">
        <f>IF(F63&lt;G63,1,0)</f>
        <v>0</v>
      </c>
      <c r="CJ63" s="41"/>
    </row>
    <row r="64" spans="1:88" ht="25.15" customHeight="1" x14ac:dyDescent="0.2">
      <c r="A64" s="207" t="s">
        <v>87</v>
      </c>
      <c r="B64" s="91"/>
      <c r="C64" s="208"/>
      <c r="D64" s="91"/>
      <c r="E64" s="208"/>
      <c r="F64" s="91"/>
      <c r="G64" s="209"/>
      <c r="H64" s="176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198"/>
      <c r="U64" s="198"/>
      <c r="V64" s="156"/>
      <c r="W64" s="156"/>
      <c r="X64" s="155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62"/>
      <c r="AQ64" s="162"/>
      <c r="AR64" s="162"/>
      <c r="CA64" s="40"/>
      <c r="CB64" s="40"/>
      <c r="CC64" s="40"/>
      <c r="CG64" s="41">
        <f>IF(B64&lt;C64,1,0)</f>
        <v>0</v>
      </c>
      <c r="CH64" s="41">
        <f>IF(D64&lt;E64,1,0)</f>
        <v>0</v>
      </c>
      <c r="CI64" s="41">
        <f>IF(F64&lt;G64,1,0)</f>
        <v>0</v>
      </c>
      <c r="CJ64" s="41"/>
    </row>
    <row r="65" spans="1:106" ht="31.15" customHeight="1" x14ac:dyDescent="0.2">
      <c r="A65" s="159" t="s">
        <v>88</v>
      </c>
      <c r="B65" s="210"/>
      <c r="C65" s="210"/>
      <c r="D65" s="210"/>
      <c r="E65" s="211"/>
      <c r="F65" s="211"/>
      <c r="G65" s="211"/>
      <c r="H65" s="101"/>
      <c r="I65" s="101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48"/>
      <c r="W65" s="148"/>
      <c r="X65" s="155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62"/>
      <c r="AQ65" s="162"/>
      <c r="AR65" s="162"/>
      <c r="CG65" s="41"/>
      <c r="CH65" s="41"/>
      <c r="CI65" s="41"/>
      <c r="CJ65" s="41"/>
    </row>
    <row r="66" spans="1:106" ht="16.149999999999999" customHeight="1" x14ac:dyDescent="0.2">
      <c r="A66" s="212" t="s">
        <v>49</v>
      </c>
      <c r="B66" s="212" t="s">
        <v>32</v>
      </c>
      <c r="C66" s="213"/>
      <c r="D66" s="214"/>
      <c r="E66" s="214"/>
      <c r="F66" s="214"/>
      <c r="G66" s="214"/>
      <c r="H66" s="101"/>
      <c r="I66" s="101"/>
      <c r="J66" s="198"/>
      <c r="K66" s="198"/>
      <c r="L66" s="215"/>
      <c r="M66" s="215"/>
      <c r="N66" s="198"/>
      <c r="O66" s="198"/>
      <c r="P66" s="198"/>
      <c r="Q66" s="198"/>
      <c r="R66" s="198"/>
      <c r="S66" s="198"/>
      <c r="T66" s="198"/>
      <c r="U66" s="198"/>
      <c r="V66" s="148"/>
      <c r="W66" s="148"/>
      <c r="X66" s="155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62"/>
      <c r="AQ66" s="162"/>
      <c r="AR66" s="162"/>
      <c r="CG66" s="41"/>
      <c r="CH66" s="41"/>
      <c r="CI66" s="41"/>
      <c r="CJ66" s="41"/>
    </row>
    <row r="67" spans="1:106" ht="16.149999999999999" customHeight="1" x14ac:dyDescent="0.2">
      <c r="A67" s="216" t="s">
        <v>72</v>
      </c>
      <c r="B67" s="217"/>
      <c r="C67" s="213"/>
      <c r="D67" s="214"/>
      <c r="E67" s="214"/>
      <c r="F67" s="214"/>
      <c r="G67" s="214"/>
      <c r="H67" s="7"/>
      <c r="I67" s="141"/>
      <c r="J67" s="148"/>
      <c r="K67" s="148"/>
      <c r="L67" s="218"/>
      <c r="M67" s="21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55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62"/>
      <c r="AQ67" s="162"/>
      <c r="AR67" s="162"/>
      <c r="CG67" s="41"/>
      <c r="CH67" s="41"/>
      <c r="CI67" s="41"/>
      <c r="CJ67" s="41"/>
    </row>
    <row r="68" spans="1:106" ht="16.149999999999999" customHeight="1" x14ac:dyDescent="0.2">
      <c r="A68" s="83" t="s">
        <v>89</v>
      </c>
      <c r="B68" s="219"/>
      <c r="C68" s="140"/>
      <c r="D68" s="220"/>
      <c r="E68" s="140"/>
      <c r="F68" s="221"/>
      <c r="G68" s="222"/>
      <c r="H68" s="7"/>
      <c r="I68" s="7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55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62"/>
      <c r="AQ68" s="162"/>
      <c r="AR68" s="162"/>
      <c r="CG68" s="41"/>
      <c r="CH68" s="41"/>
      <c r="CI68" s="41"/>
      <c r="CJ68" s="41"/>
    </row>
    <row r="69" spans="1:106" ht="31.15" customHeight="1" x14ac:dyDescent="0.2">
      <c r="A69" s="140" t="s">
        <v>90</v>
      </c>
      <c r="B69" s="140"/>
      <c r="C69" s="223"/>
      <c r="D69" s="223"/>
      <c r="E69" s="7"/>
      <c r="F69" s="7"/>
      <c r="G69" s="7"/>
      <c r="H69" s="7"/>
      <c r="I69" s="7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224"/>
      <c r="X69" s="155"/>
      <c r="Y69" s="156"/>
      <c r="Z69" s="156"/>
      <c r="AA69" s="156"/>
      <c r="AB69" s="156"/>
      <c r="AC69" s="156"/>
      <c r="AD69" s="156"/>
      <c r="AE69" s="156"/>
      <c r="AF69" s="199"/>
      <c r="AG69" s="156"/>
      <c r="AH69" s="225"/>
      <c r="AI69" s="156"/>
      <c r="AJ69" s="156"/>
      <c r="AK69" s="156"/>
      <c r="AL69" s="156"/>
      <c r="AM69" s="156"/>
      <c r="AN69" s="156"/>
      <c r="AO69" s="156"/>
      <c r="AP69" s="162"/>
      <c r="AQ69" s="162"/>
      <c r="AR69" s="162"/>
      <c r="CG69" s="41"/>
      <c r="CH69" s="41"/>
      <c r="CI69" s="41"/>
      <c r="CJ69" s="41"/>
    </row>
    <row r="70" spans="1:106" ht="16.149999999999999" customHeight="1" x14ac:dyDescent="0.2">
      <c r="A70" s="1951" t="s">
        <v>91</v>
      </c>
      <c r="B70" s="1952" t="s">
        <v>32</v>
      </c>
      <c r="C70" s="1953" t="s">
        <v>92</v>
      </c>
      <c r="D70" s="1955" t="s">
        <v>93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155"/>
      <c r="Y70" s="156"/>
      <c r="Z70" s="156"/>
      <c r="AA70" s="156"/>
      <c r="AB70" s="156"/>
      <c r="AC70" s="156"/>
      <c r="AD70" s="156"/>
      <c r="AE70" s="156"/>
      <c r="AF70" s="199"/>
      <c r="AG70" s="156"/>
      <c r="AH70" s="156"/>
      <c r="AI70" s="156"/>
      <c r="AJ70" s="156"/>
      <c r="AK70" s="156"/>
      <c r="AL70" s="156"/>
      <c r="AM70" s="156"/>
      <c r="AN70" s="156"/>
      <c r="AO70" s="156"/>
      <c r="AP70" s="162"/>
      <c r="AQ70" s="162"/>
      <c r="AR70" s="162"/>
      <c r="CG70" s="41"/>
      <c r="CH70" s="41"/>
      <c r="CI70" s="41"/>
      <c r="CJ70" s="41"/>
    </row>
    <row r="71" spans="1:106" ht="16.149999999999999" customHeight="1" x14ac:dyDescent="0.2">
      <c r="A71" s="1910"/>
      <c r="B71" s="1901"/>
      <c r="C71" s="1954"/>
      <c r="D71" s="1956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155"/>
      <c r="Y71" s="156"/>
      <c r="Z71" s="156"/>
      <c r="AA71" s="156"/>
      <c r="AB71" s="156"/>
      <c r="AC71" s="156"/>
      <c r="AD71" s="156"/>
      <c r="AE71" s="156"/>
      <c r="AF71" s="226"/>
      <c r="AG71" s="227"/>
      <c r="AH71" s="227"/>
      <c r="AI71" s="156"/>
      <c r="AJ71" s="156"/>
      <c r="AK71" s="156"/>
      <c r="AL71" s="156"/>
      <c r="AM71" s="156"/>
      <c r="AN71" s="156"/>
      <c r="AO71" s="156"/>
      <c r="AP71" s="162"/>
      <c r="AQ71" s="162"/>
      <c r="AR71" s="162"/>
      <c r="CG71" s="41"/>
      <c r="CH71" s="41"/>
      <c r="CI71" s="41"/>
      <c r="CJ71" s="41"/>
    </row>
    <row r="72" spans="1:106" ht="25.5" customHeight="1" x14ac:dyDescent="0.2">
      <c r="A72" s="228" t="s">
        <v>94</v>
      </c>
      <c r="B72" s="229">
        <f>SUM(C72:D72)</f>
        <v>0</v>
      </c>
      <c r="C72" s="230"/>
      <c r="D72" s="231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6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148"/>
      <c r="AJ72" s="148"/>
      <c r="AK72" s="148"/>
      <c r="AL72" s="148"/>
      <c r="AM72" s="148"/>
      <c r="AN72" s="148"/>
      <c r="AO72" s="148"/>
      <c r="AP72" s="162"/>
      <c r="AQ72" s="162"/>
      <c r="AR72" s="162"/>
      <c r="CG72" s="41"/>
      <c r="CH72" s="41"/>
      <c r="CI72" s="41"/>
      <c r="CJ72" s="41"/>
    </row>
    <row r="73" spans="1:106" ht="31.15" customHeight="1" x14ac:dyDescent="0.2">
      <c r="A73" s="1962" t="s">
        <v>95</v>
      </c>
      <c r="B73" s="1962"/>
      <c r="C73" s="1962"/>
      <c r="D73" s="1962"/>
      <c r="E73" s="1962"/>
      <c r="F73" s="1962"/>
      <c r="G73" s="1962"/>
      <c r="H73" s="232"/>
      <c r="I73" s="232"/>
      <c r="J73" s="232"/>
      <c r="K73" s="232"/>
      <c r="L73" s="232"/>
      <c r="M73" s="232"/>
      <c r="N73" s="233"/>
      <c r="O73" s="233"/>
      <c r="P73" s="233"/>
      <c r="Q73" s="234"/>
      <c r="R73" s="234"/>
      <c r="S73" s="234"/>
      <c r="T73" s="234"/>
      <c r="U73" s="234"/>
      <c r="V73" s="234"/>
      <c r="W73" s="233"/>
      <c r="X73" s="234"/>
      <c r="Y73" s="234"/>
      <c r="Z73" s="235"/>
      <c r="AA73" s="236"/>
      <c r="AB73" s="236"/>
      <c r="AC73" s="236"/>
      <c r="AD73" s="236"/>
      <c r="AE73" s="237"/>
      <c r="AF73" s="237"/>
      <c r="AG73" s="237"/>
      <c r="AH73" s="238"/>
      <c r="AI73" s="239"/>
      <c r="AJ73" s="162"/>
      <c r="AK73" s="162"/>
      <c r="AL73" s="162"/>
      <c r="AM73" s="162"/>
      <c r="AN73" s="162"/>
      <c r="AO73" s="162"/>
      <c r="AP73" s="162"/>
      <c r="AQ73" s="162"/>
      <c r="AR73" s="162"/>
      <c r="CG73" s="41"/>
      <c r="CH73" s="41"/>
      <c r="CI73" s="41"/>
      <c r="CJ73" s="41"/>
    </row>
    <row r="74" spans="1:106" ht="16.149999999999999" customHeight="1" x14ac:dyDescent="0.2">
      <c r="A74" s="1934" t="s">
        <v>49</v>
      </c>
      <c r="B74" s="1937" t="s">
        <v>96</v>
      </c>
      <c r="C74" s="1937" t="s">
        <v>32</v>
      </c>
      <c r="D74" s="1940"/>
      <c r="E74" s="1941"/>
      <c r="F74" s="1945" t="s">
        <v>5</v>
      </c>
      <c r="G74" s="1946"/>
      <c r="H74" s="1946"/>
      <c r="I74" s="1946"/>
      <c r="J74" s="1946"/>
      <c r="K74" s="1946"/>
      <c r="L74" s="1946"/>
      <c r="M74" s="1946"/>
      <c r="N74" s="1946"/>
      <c r="O74" s="1946"/>
      <c r="P74" s="1946"/>
      <c r="Q74" s="1946"/>
      <c r="R74" s="1946"/>
      <c r="S74" s="1946"/>
      <c r="T74" s="1946"/>
      <c r="U74" s="1946"/>
      <c r="V74" s="1946"/>
      <c r="W74" s="1946"/>
      <c r="X74" s="1946"/>
      <c r="Y74" s="1946"/>
      <c r="Z74" s="1946"/>
      <c r="AA74" s="1946"/>
      <c r="AB74" s="1946"/>
      <c r="AC74" s="1946"/>
      <c r="AD74" s="1946"/>
      <c r="AE74" s="1946"/>
      <c r="AF74" s="1946"/>
      <c r="AG74" s="1946"/>
      <c r="AH74" s="1946"/>
      <c r="AI74" s="1947"/>
      <c r="AJ74" s="1948" t="s">
        <v>97</v>
      </c>
      <c r="AK74" s="1941" t="s">
        <v>98</v>
      </c>
      <c r="AL74" s="156"/>
      <c r="AM74" s="156"/>
      <c r="AN74" s="156"/>
      <c r="AO74" s="156"/>
      <c r="AP74" s="156"/>
      <c r="AQ74" s="156"/>
      <c r="AR74" s="156"/>
      <c r="AS74" s="162"/>
      <c r="AT74" s="162"/>
      <c r="BX74" s="2"/>
      <c r="BY74" s="2"/>
      <c r="BZ74" s="3"/>
      <c r="CA74" s="3"/>
      <c r="CB74" s="4"/>
      <c r="CI74" s="41"/>
      <c r="CJ74" s="41"/>
      <c r="CK74" s="41"/>
      <c r="CL74" s="41"/>
      <c r="DA74" s="5"/>
      <c r="DB74" s="5"/>
    </row>
    <row r="75" spans="1:106" ht="16.149999999999999" customHeight="1" x14ac:dyDescent="0.2">
      <c r="A75" s="1935"/>
      <c r="B75" s="1938"/>
      <c r="C75" s="1939"/>
      <c r="D75" s="1942"/>
      <c r="E75" s="1943"/>
      <c r="F75" s="1929" t="s">
        <v>99</v>
      </c>
      <c r="G75" s="1930"/>
      <c r="H75" s="1929" t="s">
        <v>100</v>
      </c>
      <c r="I75" s="1930"/>
      <c r="J75" s="1929" t="s">
        <v>13</v>
      </c>
      <c r="K75" s="1930"/>
      <c r="L75" s="1929" t="s">
        <v>14</v>
      </c>
      <c r="M75" s="1930"/>
      <c r="N75" s="1929" t="s">
        <v>101</v>
      </c>
      <c r="O75" s="1930"/>
      <c r="P75" s="1929">
        <v>19</v>
      </c>
      <c r="Q75" s="1930"/>
      <c r="R75" s="1929" t="s">
        <v>16</v>
      </c>
      <c r="S75" s="1930"/>
      <c r="T75" s="1929" t="s">
        <v>17</v>
      </c>
      <c r="U75" s="1930"/>
      <c r="V75" s="1929" t="s">
        <v>18</v>
      </c>
      <c r="W75" s="1930"/>
      <c r="X75" s="1929" t="s">
        <v>19</v>
      </c>
      <c r="Y75" s="1930"/>
      <c r="Z75" s="1929" t="s">
        <v>20</v>
      </c>
      <c r="AA75" s="1930"/>
      <c r="AB75" s="1929" t="s">
        <v>21</v>
      </c>
      <c r="AC75" s="1930"/>
      <c r="AD75" s="1929" t="s">
        <v>22</v>
      </c>
      <c r="AE75" s="1930"/>
      <c r="AF75" s="1929" t="s">
        <v>23</v>
      </c>
      <c r="AG75" s="1930"/>
      <c r="AH75" s="1929" t="s">
        <v>24</v>
      </c>
      <c r="AI75" s="1931"/>
      <c r="AJ75" s="1949"/>
      <c r="AK75" s="1944"/>
      <c r="AL75" s="240"/>
      <c r="AM75" s="241"/>
      <c r="AN75" s="240"/>
      <c r="AO75" s="240"/>
      <c r="AP75" s="240"/>
      <c r="AQ75" s="240"/>
      <c r="AR75" s="240"/>
      <c r="AS75" s="242"/>
      <c r="AT75" s="242"/>
      <c r="BX75" s="2"/>
      <c r="BY75" s="2"/>
      <c r="BZ75" s="3"/>
      <c r="CA75" s="3"/>
      <c r="CB75" s="4"/>
      <c r="CI75" s="41"/>
      <c r="CJ75" s="41"/>
      <c r="CK75" s="41"/>
      <c r="CL75" s="41"/>
      <c r="DA75" s="5"/>
      <c r="DB75" s="5"/>
    </row>
    <row r="76" spans="1:106" ht="16.149999999999999" customHeight="1" x14ac:dyDescent="0.2">
      <c r="A76" s="1936"/>
      <c r="B76" s="1939"/>
      <c r="C76" s="243" t="s">
        <v>29</v>
      </c>
      <c r="D76" s="244" t="s">
        <v>30</v>
      </c>
      <c r="E76" s="245" t="s">
        <v>31</v>
      </c>
      <c r="F76" s="243" t="s">
        <v>30</v>
      </c>
      <c r="G76" s="245" t="s">
        <v>31</v>
      </c>
      <c r="H76" s="246" t="s">
        <v>30</v>
      </c>
      <c r="I76" s="245" t="s">
        <v>31</v>
      </c>
      <c r="J76" s="243" t="s">
        <v>30</v>
      </c>
      <c r="K76" s="245" t="s">
        <v>31</v>
      </c>
      <c r="L76" s="243" t="s">
        <v>30</v>
      </c>
      <c r="M76" s="245" t="s">
        <v>31</v>
      </c>
      <c r="N76" s="243" t="s">
        <v>30</v>
      </c>
      <c r="O76" s="245" t="s">
        <v>31</v>
      </c>
      <c r="P76" s="243" t="s">
        <v>30</v>
      </c>
      <c r="Q76" s="245" t="s">
        <v>31</v>
      </c>
      <c r="R76" s="243" t="s">
        <v>30</v>
      </c>
      <c r="S76" s="245" t="s">
        <v>31</v>
      </c>
      <c r="T76" s="243" t="s">
        <v>30</v>
      </c>
      <c r="U76" s="245" t="s">
        <v>31</v>
      </c>
      <c r="V76" s="243" t="s">
        <v>30</v>
      </c>
      <c r="W76" s="245" t="s">
        <v>31</v>
      </c>
      <c r="X76" s="243" t="s">
        <v>30</v>
      </c>
      <c r="Y76" s="245" t="s">
        <v>31</v>
      </c>
      <c r="Z76" s="243" t="s">
        <v>30</v>
      </c>
      <c r="AA76" s="245" t="s">
        <v>31</v>
      </c>
      <c r="AB76" s="243" t="s">
        <v>30</v>
      </c>
      <c r="AC76" s="245" t="s">
        <v>31</v>
      </c>
      <c r="AD76" s="243" t="s">
        <v>30</v>
      </c>
      <c r="AE76" s="245" t="s">
        <v>31</v>
      </c>
      <c r="AF76" s="243" t="s">
        <v>30</v>
      </c>
      <c r="AG76" s="245" t="s">
        <v>31</v>
      </c>
      <c r="AH76" s="243" t="s">
        <v>30</v>
      </c>
      <c r="AI76" s="247" t="s">
        <v>31</v>
      </c>
      <c r="AJ76" s="1950"/>
      <c r="AK76" s="1943"/>
      <c r="AL76" s="240"/>
      <c r="AM76" s="241"/>
      <c r="AN76" s="240"/>
      <c r="AO76" s="240"/>
      <c r="AP76" s="240"/>
      <c r="AQ76" s="240"/>
      <c r="AR76" s="240"/>
      <c r="AS76" s="242"/>
      <c r="AT76" s="242"/>
      <c r="BX76" s="2"/>
      <c r="BY76" s="2"/>
      <c r="BZ76" s="3"/>
      <c r="CA76" s="3"/>
      <c r="CB76" s="4"/>
      <c r="CI76" s="41"/>
      <c r="CJ76" s="41"/>
      <c r="CK76" s="41"/>
      <c r="CL76" s="41"/>
      <c r="DA76" s="5"/>
      <c r="DB76" s="5"/>
    </row>
    <row r="77" spans="1:106" ht="16.149999999999999" customHeight="1" x14ac:dyDescent="0.2">
      <c r="A77" s="248" t="s">
        <v>102</v>
      </c>
      <c r="B77" s="249" t="s">
        <v>103</v>
      </c>
      <c r="C77" s="250">
        <f>SUM(D77:E77)</f>
        <v>0</v>
      </c>
      <c r="D77" s="251">
        <f t="shared" ref="D77:E80" si="8">SUM(F77,H77,J77,L77,N77,P77,R77,T77,V77,X77,Z77,AB77,AD77,AF77,AH77)</f>
        <v>0</v>
      </c>
      <c r="E77" s="252">
        <f t="shared" si="8"/>
        <v>0</v>
      </c>
      <c r="F77" s="253"/>
      <c r="G77" s="254"/>
      <c r="H77" s="255"/>
      <c r="I77" s="254"/>
      <c r="J77" s="253"/>
      <c r="K77" s="256"/>
      <c r="L77" s="253"/>
      <c r="M77" s="256"/>
      <c r="N77" s="253"/>
      <c r="O77" s="256"/>
      <c r="P77" s="253"/>
      <c r="Q77" s="256"/>
      <c r="R77" s="253"/>
      <c r="S77" s="256"/>
      <c r="T77" s="253"/>
      <c r="U77" s="256"/>
      <c r="V77" s="253"/>
      <c r="W77" s="256"/>
      <c r="X77" s="253"/>
      <c r="Y77" s="256"/>
      <c r="Z77" s="253"/>
      <c r="AA77" s="256"/>
      <c r="AB77" s="253"/>
      <c r="AC77" s="256"/>
      <c r="AD77" s="253"/>
      <c r="AE77" s="256"/>
      <c r="AF77" s="253"/>
      <c r="AG77" s="256"/>
      <c r="AH77" s="253"/>
      <c r="AI77" s="257"/>
      <c r="AJ77" s="258"/>
      <c r="AK77" s="259"/>
      <c r="AL77" s="260"/>
      <c r="AM77" s="241"/>
      <c r="AN77" s="240"/>
      <c r="AO77" s="240"/>
      <c r="AP77" s="240"/>
      <c r="AQ77" s="240"/>
      <c r="AR77" s="240"/>
      <c r="AS77" s="242"/>
      <c r="AT77" s="242"/>
      <c r="BX77" s="2"/>
      <c r="BY77" s="2"/>
      <c r="BZ77" s="3"/>
      <c r="CA77" s="3"/>
      <c r="CB77" s="4"/>
      <c r="CG77" s="5">
        <v>0</v>
      </c>
      <c r="CH77" s="5">
        <v>0</v>
      </c>
      <c r="CI77" s="41"/>
      <c r="CJ77" s="41"/>
      <c r="CK77" s="41"/>
      <c r="CL77" s="41"/>
      <c r="DA77" s="5"/>
      <c r="DB77" s="5"/>
    </row>
    <row r="78" spans="1:106" ht="16.149999999999999" customHeight="1" x14ac:dyDescent="0.2">
      <c r="A78" s="1932" t="s">
        <v>104</v>
      </c>
      <c r="B78" s="261" t="s">
        <v>105</v>
      </c>
      <c r="C78" s="262">
        <f>SUM(D78:E78)</f>
        <v>0</v>
      </c>
      <c r="D78" s="263">
        <f t="shared" si="8"/>
        <v>0</v>
      </c>
      <c r="E78" s="263">
        <f t="shared" si="8"/>
        <v>0</v>
      </c>
      <c r="F78" s="264"/>
      <c r="G78" s="265"/>
      <c r="H78" s="266"/>
      <c r="I78" s="265"/>
      <c r="J78" s="264"/>
      <c r="K78" s="267"/>
      <c r="L78" s="264"/>
      <c r="M78" s="267"/>
      <c r="N78" s="264"/>
      <c r="O78" s="267"/>
      <c r="P78" s="264"/>
      <c r="Q78" s="267"/>
      <c r="R78" s="264"/>
      <c r="S78" s="267"/>
      <c r="T78" s="264"/>
      <c r="U78" s="267"/>
      <c r="V78" s="264"/>
      <c r="W78" s="267"/>
      <c r="X78" s="264"/>
      <c r="Y78" s="267"/>
      <c r="Z78" s="264"/>
      <c r="AA78" s="267"/>
      <c r="AB78" s="264"/>
      <c r="AC78" s="267"/>
      <c r="AD78" s="264"/>
      <c r="AE78" s="267"/>
      <c r="AF78" s="264"/>
      <c r="AG78" s="267"/>
      <c r="AH78" s="264"/>
      <c r="AI78" s="268"/>
      <c r="AJ78" s="269"/>
      <c r="AK78" s="270"/>
      <c r="AL78" s="260"/>
      <c r="AM78" s="241"/>
      <c r="AN78" s="240"/>
      <c r="AO78" s="240"/>
      <c r="AP78" s="240"/>
      <c r="AQ78" s="240"/>
      <c r="AR78" s="240"/>
      <c r="AS78" s="242"/>
      <c r="AT78" s="242"/>
      <c r="BX78" s="2"/>
      <c r="BY78" s="2"/>
      <c r="BZ78" s="3"/>
      <c r="CA78" s="3"/>
      <c r="CB78" s="4"/>
      <c r="CG78" s="5">
        <v>0</v>
      </c>
      <c r="CH78" s="5">
        <v>0</v>
      </c>
      <c r="CI78" s="41"/>
      <c r="CJ78" s="41"/>
      <c r="CK78" s="41"/>
      <c r="CL78" s="41"/>
      <c r="DA78" s="5"/>
      <c r="DB78" s="5"/>
    </row>
    <row r="79" spans="1:106" ht="25.15" customHeight="1" x14ac:dyDescent="0.2">
      <c r="A79" s="1932"/>
      <c r="B79" s="271" t="s">
        <v>106</v>
      </c>
      <c r="C79" s="272">
        <f>SUM(D79:E79)</f>
        <v>0</v>
      </c>
      <c r="D79" s="263">
        <f t="shared" si="8"/>
        <v>0</v>
      </c>
      <c r="E79" s="263">
        <f t="shared" si="8"/>
        <v>0</v>
      </c>
      <c r="F79" s="273"/>
      <c r="G79" s="274"/>
      <c r="H79" s="275"/>
      <c r="I79" s="274"/>
      <c r="J79" s="273"/>
      <c r="K79" s="276"/>
      <c r="L79" s="273"/>
      <c r="M79" s="276"/>
      <c r="N79" s="273"/>
      <c r="O79" s="276"/>
      <c r="P79" s="273"/>
      <c r="Q79" s="276"/>
      <c r="R79" s="273"/>
      <c r="S79" s="276"/>
      <c r="T79" s="273"/>
      <c r="U79" s="276"/>
      <c r="V79" s="273"/>
      <c r="W79" s="276"/>
      <c r="X79" s="273"/>
      <c r="Y79" s="276"/>
      <c r="Z79" s="273"/>
      <c r="AA79" s="276"/>
      <c r="AB79" s="273"/>
      <c r="AC79" s="276"/>
      <c r="AD79" s="273"/>
      <c r="AE79" s="276"/>
      <c r="AF79" s="273"/>
      <c r="AG79" s="276"/>
      <c r="AH79" s="273"/>
      <c r="AI79" s="277"/>
      <c r="AJ79" s="278"/>
      <c r="AK79" s="279"/>
      <c r="AL79" s="260"/>
      <c r="AM79" s="241"/>
      <c r="AN79" s="240"/>
      <c r="AO79" s="240"/>
      <c r="AP79" s="240"/>
      <c r="AQ79" s="240"/>
      <c r="AR79" s="240"/>
      <c r="AS79" s="242"/>
      <c r="AT79" s="242"/>
      <c r="BX79" s="2"/>
      <c r="BY79" s="2"/>
      <c r="BZ79" s="3"/>
      <c r="CA79" s="3"/>
      <c r="CB79" s="4"/>
      <c r="CG79" s="5">
        <v>0</v>
      </c>
      <c r="CH79" s="5">
        <v>0</v>
      </c>
      <c r="CI79" s="41"/>
      <c r="CJ79" s="41"/>
      <c r="CK79" s="41"/>
      <c r="CL79" s="41"/>
      <c r="DA79" s="5"/>
      <c r="DB79" s="5"/>
    </row>
    <row r="80" spans="1:106" ht="16.149999999999999" customHeight="1" x14ac:dyDescent="0.2">
      <c r="A80" s="280" t="s">
        <v>60</v>
      </c>
      <c r="B80" s="281" t="s">
        <v>107</v>
      </c>
      <c r="C80" s="250">
        <f>SUM(D80:E80)</f>
        <v>0</v>
      </c>
      <c r="D80" s="251">
        <f t="shared" si="8"/>
        <v>0</v>
      </c>
      <c r="E80" s="252">
        <f t="shared" si="8"/>
        <v>0</v>
      </c>
      <c r="F80" s="282"/>
      <c r="G80" s="283"/>
      <c r="H80" s="284"/>
      <c r="I80" s="283"/>
      <c r="J80" s="282"/>
      <c r="K80" s="285"/>
      <c r="L80" s="282"/>
      <c r="M80" s="285"/>
      <c r="N80" s="282"/>
      <c r="O80" s="285"/>
      <c r="P80" s="282"/>
      <c r="Q80" s="285"/>
      <c r="R80" s="282"/>
      <c r="S80" s="285"/>
      <c r="T80" s="282"/>
      <c r="U80" s="285"/>
      <c r="V80" s="282"/>
      <c r="W80" s="285"/>
      <c r="X80" s="282"/>
      <c r="Y80" s="285"/>
      <c r="Z80" s="282"/>
      <c r="AA80" s="285"/>
      <c r="AB80" s="282"/>
      <c r="AC80" s="285"/>
      <c r="AD80" s="282"/>
      <c r="AE80" s="285"/>
      <c r="AF80" s="282"/>
      <c r="AG80" s="285"/>
      <c r="AH80" s="282"/>
      <c r="AI80" s="286"/>
      <c r="AJ80" s="287"/>
      <c r="AK80" s="288"/>
      <c r="AL80" s="260"/>
      <c r="AM80" s="241"/>
      <c r="AN80" s="240"/>
      <c r="AO80" s="240"/>
      <c r="AP80" s="240"/>
      <c r="AQ80" s="240"/>
      <c r="AR80" s="240"/>
      <c r="AS80" s="242"/>
      <c r="AT80" s="242"/>
      <c r="BX80" s="2"/>
      <c r="BY80" s="2"/>
      <c r="BZ80" s="3"/>
      <c r="CA80" s="3"/>
      <c r="CB80" s="4"/>
      <c r="CG80" s="5">
        <v>0</v>
      </c>
      <c r="CH80" s="5">
        <v>0</v>
      </c>
      <c r="CI80" s="41"/>
      <c r="CJ80" s="41"/>
      <c r="CK80" s="41"/>
      <c r="CL80" s="41"/>
      <c r="DA80" s="5"/>
      <c r="DB80" s="5"/>
    </row>
    <row r="81" spans="1:104" ht="31.15" customHeight="1" x14ac:dyDescent="0.2">
      <c r="A81" s="10" t="s">
        <v>108</v>
      </c>
      <c r="B81" s="233"/>
      <c r="C81" s="289"/>
      <c r="D81" s="233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290"/>
      <c r="R81" s="290"/>
      <c r="S81" s="290"/>
      <c r="T81" s="290"/>
      <c r="U81" s="290"/>
      <c r="V81" s="290"/>
      <c r="W81" s="7"/>
      <c r="X81" s="291"/>
      <c r="Y81" s="290"/>
      <c r="Z81" s="292"/>
      <c r="AA81" s="293"/>
      <c r="AB81" s="294"/>
      <c r="AC81" s="294"/>
      <c r="AD81" s="294"/>
      <c r="AE81" s="294"/>
      <c r="AF81" s="294"/>
      <c r="AG81" s="242"/>
      <c r="AH81" s="141"/>
      <c r="AI81" s="240"/>
      <c r="AJ81" s="240"/>
      <c r="AK81" s="240"/>
      <c r="AL81" s="240"/>
      <c r="AM81" s="240"/>
      <c r="AN81" s="240"/>
      <c r="AO81" s="240"/>
      <c r="AP81" s="240"/>
      <c r="AQ81" s="242"/>
      <c r="AR81" s="242"/>
      <c r="CG81" s="41"/>
      <c r="CH81" s="41"/>
      <c r="CI81" s="41"/>
      <c r="CJ81" s="41"/>
    </row>
    <row r="82" spans="1:104" ht="16.149999999999999" customHeight="1" x14ac:dyDescent="0.2">
      <c r="A82" s="1932" t="s">
        <v>91</v>
      </c>
      <c r="B82" s="1933" t="s">
        <v>32</v>
      </c>
      <c r="C82" s="1933" t="s">
        <v>109</v>
      </c>
      <c r="D82" s="1933" t="s">
        <v>110</v>
      </c>
      <c r="E82" s="7"/>
      <c r="F82" s="7"/>
      <c r="G82" s="7"/>
      <c r="H82" s="241"/>
      <c r="I82" s="241"/>
      <c r="J82" s="241"/>
      <c r="K82" s="241"/>
      <c r="L82" s="241"/>
      <c r="M82" s="241"/>
      <c r="N82" s="241"/>
      <c r="O82" s="241"/>
      <c r="P82" s="295"/>
      <c r="Q82" s="295"/>
      <c r="R82" s="295"/>
      <c r="S82" s="295"/>
      <c r="T82" s="295"/>
      <c r="U82" s="295"/>
      <c r="V82" s="295"/>
      <c r="W82" s="241"/>
      <c r="X82" s="295"/>
      <c r="Y82" s="242"/>
      <c r="Z82" s="242"/>
      <c r="AA82" s="242"/>
      <c r="AB82" s="242"/>
      <c r="AC82" s="242"/>
      <c r="AD82" s="242"/>
      <c r="AE82" s="242"/>
      <c r="AF82" s="242"/>
      <c r="AG82" s="242"/>
      <c r="AH82" s="240"/>
      <c r="AI82" s="240"/>
      <c r="AJ82" s="240"/>
      <c r="AK82" s="240"/>
      <c r="AL82" s="240"/>
      <c r="AM82" s="240"/>
      <c r="AN82" s="240"/>
      <c r="AO82" s="240"/>
      <c r="AP82" s="240"/>
      <c r="AQ82" s="242"/>
      <c r="AR82" s="242"/>
      <c r="CG82" s="41"/>
      <c r="CH82" s="41"/>
      <c r="CI82" s="41"/>
      <c r="CJ82" s="41"/>
    </row>
    <row r="83" spans="1:104" ht="16.149999999999999" customHeight="1" x14ac:dyDescent="0.2">
      <c r="A83" s="1932"/>
      <c r="B83" s="1933"/>
      <c r="C83" s="1933"/>
      <c r="D83" s="1933"/>
      <c r="E83" s="7"/>
      <c r="F83" s="7"/>
      <c r="G83" s="7"/>
      <c r="H83" s="241"/>
      <c r="I83" s="241"/>
      <c r="J83" s="241"/>
      <c r="K83" s="241"/>
      <c r="L83" s="241"/>
      <c r="M83" s="241"/>
      <c r="N83" s="241"/>
      <c r="O83" s="241"/>
      <c r="P83" s="295"/>
      <c r="Q83" s="295"/>
      <c r="R83" s="295"/>
      <c r="S83" s="295"/>
      <c r="T83" s="295"/>
      <c r="U83" s="295"/>
      <c r="V83" s="295"/>
      <c r="W83" s="241"/>
      <c r="X83" s="295"/>
      <c r="Y83" s="242"/>
      <c r="Z83" s="242"/>
      <c r="AA83" s="242"/>
      <c r="AB83" s="242"/>
      <c r="AC83" s="242"/>
      <c r="AD83" s="242"/>
      <c r="AE83" s="242"/>
      <c r="AF83" s="242"/>
      <c r="AG83" s="242"/>
      <c r="AH83" s="240"/>
      <c r="AI83" s="240"/>
      <c r="AJ83" s="240"/>
      <c r="AK83" s="240"/>
      <c r="AL83" s="240"/>
      <c r="AM83" s="240"/>
      <c r="AN83" s="240"/>
      <c r="AO83" s="240"/>
      <c r="AP83" s="240"/>
      <c r="AQ83" s="242"/>
      <c r="AR83" s="242"/>
      <c r="CG83" s="41"/>
      <c r="CH83" s="41"/>
      <c r="CI83" s="41"/>
      <c r="CJ83" s="41"/>
    </row>
    <row r="84" spans="1:104" ht="16.149999999999999" customHeight="1" x14ac:dyDescent="0.2">
      <c r="A84" s="1915" t="s">
        <v>111</v>
      </c>
      <c r="B84" s="1916"/>
      <c r="C84" s="1916"/>
      <c r="D84" s="1917"/>
      <c r="E84" s="7"/>
      <c r="F84" s="7"/>
      <c r="G84" s="7"/>
      <c r="H84" s="241"/>
      <c r="I84" s="241"/>
      <c r="J84" s="241"/>
      <c r="K84" s="241"/>
      <c r="L84" s="241"/>
      <c r="M84" s="241"/>
      <c r="N84" s="241"/>
      <c r="O84" s="241"/>
      <c r="P84" s="295"/>
      <c r="Q84" s="295"/>
      <c r="R84" s="295"/>
      <c r="S84" s="295"/>
      <c r="T84" s="295"/>
      <c r="U84" s="295"/>
      <c r="V84" s="295"/>
      <c r="W84" s="241"/>
      <c r="X84" s="295"/>
      <c r="Y84" s="242"/>
      <c r="Z84" s="242"/>
      <c r="AA84" s="242"/>
      <c r="AB84" s="242"/>
      <c r="AC84" s="242"/>
      <c r="AD84" s="242"/>
      <c r="AE84" s="242"/>
      <c r="AF84" s="242"/>
      <c r="AG84" s="242"/>
      <c r="AH84" s="240"/>
      <c r="AI84" s="240"/>
      <c r="AJ84" s="240"/>
      <c r="AK84" s="240"/>
      <c r="AL84" s="240"/>
      <c r="AM84" s="240"/>
      <c r="AN84" s="240"/>
      <c r="AO84" s="240"/>
      <c r="AP84" s="240"/>
      <c r="AQ84" s="242"/>
      <c r="AR84" s="242"/>
      <c r="CG84" s="41"/>
      <c r="CH84" s="41"/>
      <c r="CI84" s="41"/>
      <c r="CJ84" s="41"/>
    </row>
    <row r="85" spans="1:104" ht="16.149999999999999" customHeight="1" x14ac:dyDescent="0.2">
      <c r="A85" s="296" t="s">
        <v>112</v>
      </c>
      <c r="B85" s="297">
        <f>SUM(C85:D85)</f>
        <v>590</v>
      </c>
      <c r="C85" s="409">
        <f>SUM(ENERO:DICIEMBRE!C85)</f>
        <v>590</v>
      </c>
      <c r="D85" s="409">
        <f>SUM(ENERO:DICIEMBRE!D85)</f>
        <v>0</v>
      </c>
      <c r="E85" s="7"/>
      <c r="F85" s="7"/>
      <c r="G85" s="7"/>
      <c r="H85" s="241"/>
      <c r="I85" s="241"/>
      <c r="J85" s="241"/>
      <c r="K85" s="241"/>
      <c r="L85" s="241"/>
      <c r="M85" s="241"/>
      <c r="N85" s="241"/>
      <c r="O85" s="241"/>
      <c r="P85" s="295"/>
      <c r="Q85" s="295"/>
      <c r="R85" s="295"/>
      <c r="S85" s="295"/>
      <c r="T85" s="295"/>
      <c r="U85" s="295"/>
      <c r="V85" s="295"/>
      <c r="W85" s="241"/>
      <c r="X85" s="295"/>
      <c r="Y85" s="242"/>
      <c r="Z85" s="242"/>
      <c r="AA85" s="242"/>
      <c r="AB85" s="242"/>
      <c r="AC85" s="242"/>
      <c r="AD85" s="242"/>
      <c r="AE85" s="242"/>
      <c r="AF85" s="242"/>
      <c r="AG85" s="242"/>
      <c r="AH85" s="240"/>
      <c r="AI85" s="240"/>
      <c r="AJ85" s="240"/>
      <c r="AK85" s="240"/>
      <c r="AL85" s="240"/>
      <c r="AM85" s="240"/>
      <c r="AN85" s="240"/>
      <c r="AO85" s="240"/>
      <c r="AP85" s="240"/>
      <c r="AQ85" s="242"/>
      <c r="AR85" s="242"/>
      <c r="CG85" s="41"/>
      <c r="CH85" s="41"/>
      <c r="CI85" s="41"/>
      <c r="CJ85" s="41"/>
    </row>
    <row r="86" spans="1:104" ht="16.149999999999999" customHeight="1" x14ac:dyDescent="0.2">
      <c r="A86" s="298" t="s">
        <v>113</v>
      </c>
      <c r="B86" s="271">
        <f t="shared" ref="B86:B89" si="9">SUM(C86:D86)</f>
        <v>0</v>
      </c>
      <c r="C86" s="409">
        <f>SUM(ENERO:DICIEMBRE!C86)</f>
        <v>0</v>
      </c>
      <c r="D86" s="409">
        <f>SUM(ENERO:DICIEMBRE!D86)</f>
        <v>0</v>
      </c>
      <c r="E86" s="7"/>
      <c r="F86" s="7"/>
      <c r="G86" s="7"/>
      <c r="H86" s="241"/>
      <c r="I86" s="241"/>
      <c r="J86" s="241"/>
      <c r="K86" s="241"/>
      <c r="L86" s="241"/>
      <c r="M86" s="241"/>
      <c r="N86" s="241"/>
      <c r="O86" s="241"/>
      <c r="P86" s="295"/>
      <c r="Q86" s="295"/>
      <c r="R86" s="295"/>
      <c r="S86" s="295"/>
      <c r="T86" s="295"/>
      <c r="U86" s="295"/>
      <c r="V86" s="295"/>
      <c r="W86" s="241"/>
      <c r="X86" s="295"/>
      <c r="Y86" s="242"/>
      <c r="Z86" s="242"/>
      <c r="AA86" s="242"/>
      <c r="AB86" s="242"/>
      <c r="AC86" s="242"/>
      <c r="AD86" s="242"/>
      <c r="AE86" s="242"/>
      <c r="AF86" s="242"/>
      <c r="AG86" s="242"/>
      <c r="AH86" s="240"/>
      <c r="AI86" s="240"/>
      <c r="AJ86" s="240"/>
      <c r="AK86" s="240"/>
      <c r="AL86" s="240"/>
      <c r="AM86" s="240"/>
      <c r="AN86" s="240"/>
      <c r="AO86" s="240"/>
      <c r="AP86" s="240"/>
      <c r="AQ86" s="242"/>
      <c r="AR86" s="242"/>
      <c r="CG86" s="41"/>
      <c r="CH86" s="41"/>
      <c r="CI86" s="41"/>
      <c r="CJ86" s="41"/>
    </row>
    <row r="87" spans="1:104" ht="16.149999999999999" customHeight="1" x14ac:dyDescent="0.2">
      <c r="A87" s="298" t="s">
        <v>114</v>
      </c>
      <c r="B87" s="271">
        <f t="shared" si="9"/>
        <v>0</v>
      </c>
      <c r="C87" s="409">
        <f>SUM(ENERO:DICIEMBRE!C87)</f>
        <v>0</v>
      </c>
      <c r="D87" s="409">
        <f>SUM(ENERO:DICIEMBRE!D87)</f>
        <v>0</v>
      </c>
      <c r="E87" s="7"/>
      <c r="F87" s="7"/>
      <c r="G87" s="7"/>
      <c r="H87" s="241"/>
      <c r="I87" s="241"/>
      <c r="J87" s="241"/>
      <c r="K87" s="241"/>
      <c r="L87" s="241"/>
      <c r="M87" s="241"/>
      <c r="N87" s="241"/>
      <c r="O87" s="241"/>
      <c r="P87" s="295"/>
      <c r="Q87" s="295"/>
      <c r="R87" s="295"/>
      <c r="S87" s="295"/>
      <c r="T87" s="295"/>
      <c r="U87" s="295"/>
      <c r="V87" s="295"/>
      <c r="W87" s="241"/>
      <c r="X87" s="295"/>
      <c r="Y87" s="242"/>
      <c r="Z87" s="242"/>
      <c r="AA87" s="242"/>
      <c r="AB87" s="242"/>
      <c r="AC87" s="242"/>
      <c r="AD87" s="242"/>
      <c r="AE87" s="242"/>
      <c r="AF87" s="242"/>
      <c r="AG87" s="242"/>
      <c r="AH87" s="240"/>
      <c r="AI87" s="240"/>
      <c r="AJ87" s="240"/>
      <c r="AK87" s="240"/>
      <c r="AL87" s="240"/>
      <c r="AM87" s="240"/>
      <c r="AN87" s="240"/>
      <c r="AO87" s="240"/>
      <c r="AP87" s="240"/>
      <c r="AQ87" s="242"/>
      <c r="AR87" s="242"/>
      <c r="CG87" s="41"/>
      <c r="CH87" s="41"/>
      <c r="CI87" s="41"/>
      <c r="CJ87" s="41"/>
    </row>
    <row r="88" spans="1:104" ht="16.149999999999999" customHeight="1" x14ac:dyDescent="0.2">
      <c r="A88" s="298" t="s">
        <v>115</v>
      </c>
      <c r="B88" s="271">
        <f t="shared" si="9"/>
        <v>0</v>
      </c>
      <c r="C88" s="409">
        <f>SUM(ENERO:DICIEMBRE!C88)</f>
        <v>0</v>
      </c>
      <c r="D88" s="409">
        <f>SUM(ENERO:DICIEMBRE!D88)</f>
        <v>0</v>
      </c>
      <c r="E88" s="7"/>
      <c r="F88" s="7"/>
      <c r="G88" s="7"/>
      <c r="H88" s="241"/>
      <c r="I88" s="241"/>
      <c r="J88" s="241"/>
      <c r="K88" s="241"/>
      <c r="L88" s="241"/>
      <c r="M88" s="241"/>
      <c r="N88" s="241"/>
      <c r="O88" s="241"/>
      <c r="P88" s="295"/>
      <c r="Q88" s="295"/>
      <c r="R88" s="295"/>
      <c r="S88" s="295"/>
      <c r="T88" s="295"/>
      <c r="U88" s="295"/>
      <c r="V88" s="295"/>
      <c r="W88" s="241"/>
      <c r="X88" s="295"/>
      <c r="Y88" s="242"/>
      <c r="Z88" s="242"/>
      <c r="AA88" s="242"/>
      <c r="AB88" s="242"/>
      <c r="AC88" s="242"/>
      <c r="AD88" s="242"/>
      <c r="AE88" s="242"/>
      <c r="AF88" s="242"/>
      <c r="AG88" s="242"/>
      <c r="AH88" s="240"/>
      <c r="AI88" s="240"/>
      <c r="AJ88" s="240"/>
      <c r="AK88" s="240"/>
      <c r="AL88" s="240"/>
      <c r="AM88" s="240"/>
      <c r="AN88" s="240"/>
      <c r="AO88" s="240"/>
      <c r="AP88" s="240"/>
      <c r="AQ88" s="242"/>
      <c r="AR88" s="242"/>
      <c r="CG88" s="41"/>
      <c r="CH88" s="41"/>
      <c r="CI88" s="41"/>
      <c r="CJ88" s="41"/>
    </row>
    <row r="89" spans="1:104" ht="16.149999999999999" customHeight="1" x14ac:dyDescent="0.2">
      <c r="A89" s="300" t="s">
        <v>116</v>
      </c>
      <c r="B89" s="301">
        <f t="shared" si="9"/>
        <v>0</v>
      </c>
      <c r="C89" s="409">
        <f>SUM(ENERO:DICIEMBRE!C89)</f>
        <v>0</v>
      </c>
      <c r="D89" s="409">
        <f>SUM(ENERO:DICIEMBRE!D89)</f>
        <v>0</v>
      </c>
      <c r="E89" s="7"/>
      <c r="F89" s="7"/>
      <c r="G89" s="7"/>
      <c r="H89" s="241"/>
      <c r="I89" s="241"/>
      <c r="J89" s="241"/>
      <c r="K89" s="241"/>
      <c r="L89" s="241"/>
      <c r="M89" s="241"/>
      <c r="N89" s="241"/>
      <c r="O89" s="241"/>
      <c r="P89" s="295"/>
      <c r="Q89" s="295"/>
      <c r="R89" s="295"/>
      <c r="S89" s="295"/>
      <c r="T89" s="295"/>
      <c r="U89" s="295"/>
      <c r="V89" s="295"/>
      <c r="W89" s="241"/>
      <c r="X89" s="295"/>
      <c r="Y89" s="242"/>
      <c r="Z89" s="242"/>
      <c r="AA89" s="242"/>
      <c r="AB89" s="242"/>
      <c r="AC89" s="242"/>
      <c r="AD89" s="242"/>
      <c r="AE89" s="242"/>
      <c r="AF89" s="242"/>
      <c r="AG89" s="242"/>
      <c r="AH89" s="240"/>
      <c r="AI89" s="240"/>
      <c r="AJ89" s="240"/>
      <c r="AK89" s="240"/>
      <c r="AL89" s="240"/>
      <c r="AM89" s="240"/>
      <c r="AN89" s="240"/>
      <c r="AO89" s="240"/>
      <c r="AP89" s="240"/>
      <c r="AQ89" s="242"/>
      <c r="AR89" s="242"/>
      <c r="CG89" s="41"/>
      <c r="CH89" s="41"/>
      <c r="CI89" s="41"/>
      <c r="CJ89" s="41"/>
    </row>
    <row r="90" spans="1:104" ht="16.149999999999999" customHeight="1" x14ac:dyDescent="0.2">
      <c r="A90" s="1915" t="s">
        <v>117</v>
      </c>
      <c r="B90" s="1916"/>
      <c r="C90" s="1916"/>
      <c r="D90" s="1917"/>
      <c r="E90" s="7"/>
      <c r="F90" s="7"/>
      <c r="G90" s="7"/>
      <c r="H90" s="241"/>
      <c r="I90" s="241"/>
      <c r="J90" s="241"/>
      <c r="K90" s="241"/>
      <c r="L90" s="241"/>
      <c r="M90" s="241"/>
      <c r="N90" s="241"/>
      <c r="O90" s="241"/>
      <c r="P90" s="295"/>
      <c r="Q90" s="295"/>
      <c r="R90" s="295"/>
      <c r="S90" s="295"/>
      <c r="T90" s="295"/>
      <c r="U90" s="295"/>
      <c r="V90" s="295"/>
      <c r="W90" s="241"/>
      <c r="X90" s="295"/>
      <c r="Y90" s="242"/>
      <c r="Z90" s="242"/>
      <c r="AA90" s="242"/>
      <c r="AB90" s="242"/>
      <c r="AC90" s="242"/>
      <c r="AD90" s="242"/>
      <c r="AE90" s="242"/>
      <c r="AF90" s="242"/>
      <c r="AG90" s="242"/>
      <c r="AH90" s="240"/>
      <c r="AI90" s="240"/>
      <c r="AJ90" s="240"/>
      <c r="AK90" s="240"/>
      <c r="AL90" s="240"/>
      <c r="AM90" s="240"/>
      <c r="AN90" s="240"/>
      <c r="AO90" s="240"/>
      <c r="AP90" s="240"/>
      <c r="AQ90" s="242"/>
      <c r="AR90" s="242"/>
      <c r="CG90" s="41"/>
      <c r="CH90" s="41"/>
      <c r="CI90" s="41"/>
      <c r="CJ90" s="41"/>
    </row>
    <row r="91" spans="1:104" ht="16.149999999999999" customHeight="1" x14ac:dyDescent="0.2">
      <c r="A91" s="303" t="s">
        <v>118</v>
      </c>
      <c r="B91" s="304">
        <f>SUM(C91:D91)</f>
        <v>0</v>
      </c>
      <c r="C91" s="409">
        <f>SUM(ENERO:DICIEMBRE!C91)</f>
        <v>0</v>
      </c>
      <c r="D91" s="409">
        <f>SUM(ENERO:DICIEMBRE!D91)</f>
        <v>0</v>
      </c>
      <c r="E91" s="7"/>
      <c r="F91" s="7"/>
      <c r="G91" s="7"/>
      <c r="H91" s="241"/>
      <c r="I91" s="241"/>
      <c r="J91" s="241"/>
      <c r="K91" s="241"/>
      <c r="L91" s="241"/>
      <c r="M91" s="241"/>
      <c r="N91" s="241"/>
      <c r="O91" s="241"/>
      <c r="P91" s="295"/>
      <c r="Q91" s="295"/>
      <c r="R91" s="295"/>
      <c r="S91" s="295"/>
      <c r="T91" s="295"/>
      <c r="U91" s="295"/>
      <c r="V91" s="295"/>
      <c r="W91" s="241"/>
      <c r="X91" s="295"/>
      <c r="Y91" s="242"/>
      <c r="Z91" s="242"/>
      <c r="AA91" s="242"/>
      <c r="AB91" s="242"/>
      <c r="AC91" s="242"/>
      <c r="AD91" s="242"/>
      <c r="AE91" s="242"/>
      <c r="AF91" s="242"/>
      <c r="AG91" s="242"/>
      <c r="AH91" s="242"/>
      <c r="AI91" s="242"/>
      <c r="AJ91" s="242"/>
      <c r="AK91" s="242"/>
      <c r="AL91" s="242"/>
      <c r="AM91" s="242"/>
      <c r="AN91" s="242"/>
      <c r="AO91" s="242"/>
      <c r="AP91" s="242"/>
      <c r="AQ91" s="242"/>
      <c r="AR91" s="242"/>
      <c r="CG91" s="41"/>
      <c r="CH91" s="41"/>
      <c r="CI91" s="41"/>
      <c r="CJ91" s="41"/>
    </row>
    <row r="92" spans="1:104" ht="16.149999999999999" customHeight="1" x14ac:dyDescent="0.2">
      <c r="A92" s="305" t="s">
        <v>119</v>
      </c>
      <c r="B92" s="306">
        <f t="shared" ref="B92:B93" si="10">SUM(C92:D92)</f>
        <v>0</v>
      </c>
      <c r="C92" s="409">
        <f>SUM(ENERO:DICIEMBRE!C92)</f>
        <v>0</v>
      </c>
      <c r="D92" s="409">
        <f>SUM(ENERO:DICIEMBRE!D92)</f>
        <v>0</v>
      </c>
      <c r="E92" s="7"/>
      <c r="F92" s="7"/>
      <c r="G92" s="7"/>
      <c r="H92" s="241"/>
      <c r="I92" s="241"/>
      <c r="J92" s="241"/>
      <c r="K92" s="241"/>
      <c r="L92" s="241"/>
      <c r="M92" s="241"/>
      <c r="N92" s="241"/>
      <c r="O92" s="241"/>
      <c r="P92" s="295"/>
      <c r="Q92" s="295"/>
      <c r="R92" s="295"/>
      <c r="S92" s="295"/>
      <c r="T92" s="295"/>
      <c r="U92" s="295"/>
      <c r="V92" s="295"/>
      <c r="W92" s="241"/>
      <c r="X92" s="295"/>
      <c r="Y92" s="242"/>
      <c r="Z92" s="242"/>
      <c r="AA92" s="242"/>
      <c r="AB92" s="242"/>
      <c r="AC92" s="242"/>
      <c r="AD92" s="242"/>
      <c r="AE92" s="242"/>
      <c r="AF92" s="242"/>
      <c r="AG92" s="242"/>
      <c r="AH92" s="242"/>
      <c r="AI92" s="242"/>
      <c r="AJ92" s="242"/>
      <c r="AK92" s="242"/>
      <c r="AL92" s="242"/>
      <c r="AM92" s="242"/>
      <c r="AN92" s="242"/>
      <c r="AO92" s="242"/>
      <c r="AP92" s="242"/>
      <c r="AQ92" s="242"/>
      <c r="AR92" s="242"/>
      <c r="CG92" s="41"/>
      <c r="CH92" s="41"/>
      <c r="CI92" s="41"/>
      <c r="CJ92" s="41"/>
    </row>
    <row r="93" spans="1:104" ht="24.75" customHeight="1" x14ac:dyDescent="0.2">
      <c r="A93" s="307" t="s">
        <v>120</v>
      </c>
      <c r="B93" s="308">
        <f t="shared" si="10"/>
        <v>0</v>
      </c>
      <c r="C93" s="409">
        <f>SUM(ENERO:DICIEMBRE!C93)</f>
        <v>0</v>
      </c>
      <c r="D93" s="409">
        <f>SUM(ENERO:DICIEMBRE!D93)</f>
        <v>0</v>
      </c>
      <c r="E93" s="7"/>
      <c r="F93" s="7"/>
      <c r="G93" s="7"/>
      <c r="H93" s="241"/>
      <c r="I93" s="241"/>
      <c r="J93" s="241"/>
      <c r="K93" s="241"/>
      <c r="L93" s="241"/>
      <c r="M93" s="241"/>
      <c r="N93" s="241"/>
      <c r="O93" s="241"/>
      <c r="P93" s="295"/>
      <c r="Q93" s="295"/>
      <c r="R93" s="295"/>
      <c r="S93" s="295"/>
      <c r="T93" s="295"/>
      <c r="U93" s="295"/>
      <c r="V93" s="295"/>
      <c r="W93" s="241"/>
      <c r="X93" s="295"/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42"/>
      <c r="AO93" s="242"/>
      <c r="AP93" s="242"/>
      <c r="AQ93" s="242"/>
      <c r="AR93" s="242"/>
      <c r="CG93" s="41"/>
      <c r="CH93" s="41"/>
      <c r="CI93" s="41"/>
      <c r="CJ93" s="41"/>
    </row>
    <row r="94" spans="1:104" s="9" customFormat="1" ht="31.15" customHeight="1" x14ac:dyDescent="0.2">
      <c r="A94" s="1918" t="s">
        <v>121</v>
      </c>
      <c r="B94" s="1918"/>
      <c r="C94" s="1918"/>
      <c r="D94" s="1918"/>
      <c r="E94" s="1918"/>
      <c r="F94" s="1918"/>
      <c r="G94" s="309"/>
      <c r="H94" s="309"/>
      <c r="I94" s="309"/>
      <c r="J94" s="309"/>
      <c r="K94" s="309"/>
      <c r="L94" s="309"/>
      <c r="M94" s="309"/>
      <c r="N94" s="309"/>
      <c r="O94" s="309"/>
      <c r="P94" s="309"/>
      <c r="Q94" s="310"/>
      <c r="R94" s="310"/>
      <c r="S94" s="310"/>
      <c r="T94" s="310"/>
      <c r="U94" s="310"/>
      <c r="V94" s="310"/>
      <c r="W94" s="309"/>
      <c r="X94" s="311"/>
      <c r="Y94" s="310"/>
      <c r="Z94" s="310"/>
      <c r="AA94" s="310"/>
      <c r="AB94" s="310"/>
      <c r="AC94" s="310"/>
      <c r="AD94" s="310"/>
      <c r="AE94" s="310"/>
      <c r="AF94" s="310"/>
      <c r="AG94" s="310"/>
      <c r="AH94" s="310"/>
      <c r="AI94" s="310"/>
      <c r="AJ94" s="310"/>
      <c r="AK94" s="310"/>
      <c r="AL94" s="310"/>
      <c r="AM94" s="310"/>
      <c r="AN94" s="310"/>
      <c r="AO94" s="310"/>
      <c r="AP94" s="310"/>
      <c r="AQ94" s="310"/>
      <c r="AR94" s="310"/>
      <c r="BX94" s="4"/>
      <c r="BY94" s="4"/>
      <c r="BZ94" s="4"/>
      <c r="CA94" s="4"/>
      <c r="CB94" s="4"/>
      <c r="CC94" s="4"/>
      <c r="CD94" s="4"/>
      <c r="CE94" s="4"/>
      <c r="CF94" s="4"/>
      <c r="CG94" s="41"/>
      <c r="CH94" s="41"/>
      <c r="CI94" s="41"/>
      <c r="CJ94" s="41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</row>
    <row r="95" spans="1:104" ht="16.149999999999999" customHeight="1" x14ac:dyDescent="0.2">
      <c r="A95" s="1919" t="s">
        <v>122</v>
      </c>
      <c r="B95" s="1922" t="s">
        <v>123</v>
      </c>
      <c r="C95" s="1923"/>
      <c r="D95" s="1922" t="s">
        <v>124</v>
      </c>
      <c r="E95" s="1923"/>
      <c r="F95" s="1926" t="s">
        <v>125</v>
      </c>
      <c r="G95" s="312"/>
      <c r="H95" s="313"/>
      <c r="I95" s="313"/>
      <c r="J95" s="7"/>
      <c r="K95" s="7"/>
      <c r="L95" s="7"/>
      <c r="M95" s="7"/>
      <c r="N95" s="7"/>
      <c r="O95" s="7"/>
      <c r="P95" s="290"/>
      <c r="Q95" s="290"/>
      <c r="R95" s="290"/>
      <c r="S95" s="290"/>
      <c r="T95" s="290"/>
      <c r="U95" s="290"/>
      <c r="V95" s="7"/>
      <c r="W95" s="291"/>
      <c r="X95" s="314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CG95" s="41"/>
      <c r="CH95" s="41"/>
      <c r="CI95" s="41"/>
      <c r="CJ95" s="41"/>
    </row>
    <row r="96" spans="1:104" ht="16.149999999999999" customHeight="1" x14ac:dyDescent="0.2">
      <c r="A96" s="1920"/>
      <c r="B96" s="1924"/>
      <c r="C96" s="1925"/>
      <c r="D96" s="1924"/>
      <c r="E96" s="1925"/>
      <c r="F96" s="1927"/>
      <c r="G96" s="312"/>
      <c r="H96" s="313"/>
      <c r="I96" s="313"/>
      <c r="J96" s="7"/>
      <c r="K96" s="7"/>
      <c r="L96" s="7"/>
      <c r="M96" s="7"/>
      <c r="N96" s="7"/>
      <c r="O96" s="7"/>
      <c r="P96" s="290"/>
      <c r="Q96" s="290"/>
      <c r="R96" s="290"/>
      <c r="S96" s="290"/>
      <c r="T96" s="290"/>
      <c r="U96" s="290"/>
      <c r="V96" s="7"/>
      <c r="W96" s="291"/>
      <c r="X96" s="295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CG96" s="41"/>
      <c r="CH96" s="41"/>
      <c r="CI96" s="41"/>
      <c r="CJ96" s="41"/>
    </row>
    <row r="97" spans="1:88" ht="40.5" customHeight="1" x14ac:dyDescent="0.2">
      <c r="A97" s="1921"/>
      <c r="B97" s="316" t="s">
        <v>126</v>
      </c>
      <c r="C97" s="317" t="s">
        <v>127</v>
      </c>
      <c r="D97" s="316" t="s">
        <v>128</v>
      </c>
      <c r="E97" s="317" t="s">
        <v>129</v>
      </c>
      <c r="F97" s="1928"/>
      <c r="G97" s="312"/>
      <c r="H97" s="313"/>
      <c r="I97" s="313"/>
      <c r="J97" s="7"/>
      <c r="K97" s="7"/>
      <c r="L97" s="7"/>
      <c r="M97" s="7"/>
      <c r="N97" s="7"/>
      <c r="O97" s="7"/>
      <c r="P97" s="290"/>
      <c r="Q97" s="290"/>
      <c r="R97" s="290"/>
      <c r="S97" s="290"/>
      <c r="T97" s="290"/>
      <c r="U97" s="290"/>
      <c r="V97" s="7"/>
      <c r="W97" s="291"/>
      <c r="X97" s="295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CG97" s="41"/>
      <c r="CH97" s="41"/>
      <c r="CI97" s="41"/>
      <c r="CJ97" s="41"/>
    </row>
    <row r="98" spans="1:88" ht="16.149999999999999" customHeight="1" x14ac:dyDescent="0.2">
      <c r="A98" s="318" t="s">
        <v>130</v>
      </c>
      <c r="B98" s="409">
        <f>SUM(ENERO:DICIEMBRE!B98)</f>
        <v>74262</v>
      </c>
      <c r="C98" s="409">
        <f>SUM(ENERO:DICIEMBRE!C98)</f>
        <v>1585</v>
      </c>
      <c r="D98" s="409">
        <f>SUM(ENERO:DICIEMBRE!D98)</f>
        <v>189118</v>
      </c>
      <c r="E98" s="409">
        <f>SUM(ENERO:DICIEMBRE!E98)</f>
        <v>1402</v>
      </c>
      <c r="F98" s="409">
        <f>SUM(ENERO:DICIEMBRE!F98)</f>
        <v>72677</v>
      </c>
      <c r="G98" s="312"/>
      <c r="H98" s="313"/>
      <c r="I98" s="313"/>
      <c r="J98" s="7"/>
      <c r="K98" s="7"/>
      <c r="L98" s="7"/>
      <c r="M98" s="7"/>
      <c r="N98" s="7"/>
      <c r="O98" s="7"/>
      <c r="P98" s="290"/>
      <c r="Q98" s="290"/>
      <c r="R98" s="290"/>
      <c r="S98" s="290"/>
      <c r="T98" s="290"/>
      <c r="U98" s="290"/>
      <c r="V98" s="7"/>
      <c r="W98" s="291"/>
      <c r="X98" s="295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CG98" s="41"/>
      <c r="CH98" s="41"/>
      <c r="CI98" s="41"/>
      <c r="CJ98" s="41"/>
    </row>
    <row r="99" spans="1:88" ht="16.149999999999999" customHeight="1" x14ac:dyDescent="0.2">
      <c r="A99" s="321" t="s">
        <v>131</v>
      </c>
      <c r="B99" s="409">
        <f>SUM(ENERO:DICIEMBRE!B99)</f>
        <v>29589</v>
      </c>
      <c r="C99" s="409">
        <f>SUM(ENERO:DICIEMBRE!C99)</f>
        <v>1207</v>
      </c>
      <c r="D99" s="409">
        <f>SUM(ENERO:DICIEMBRE!D99)</f>
        <v>68640</v>
      </c>
      <c r="E99" s="409">
        <f>SUM(ENERO:DICIEMBRE!E99)</f>
        <v>1175</v>
      </c>
      <c r="F99" s="409">
        <f>SUM(ENERO:DICIEMBRE!F99)</f>
        <v>28382</v>
      </c>
      <c r="G99" s="312"/>
      <c r="H99" s="313"/>
      <c r="I99" s="313"/>
      <c r="J99" s="7"/>
      <c r="K99" s="7"/>
      <c r="L99" s="7"/>
      <c r="M99" s="7"/>
      <c r="N99" s="7"/>
      <c r="O99" s="7"/>
      <c r="P99" s="290"/>
      <c r="Q99" s="290"/>
      <c r="R99" s="290"/>
      <c r="S99" s="290"/>
      <c r="T99" s="290"/>
      <c r="U99" s="290"/>
      <c r="V99" s="7"/>
      <c r="W99" s="291"/>
      <c r="X99" s="295"/>
      <c r="Y99" s="242"/>
      <c r="Z99" s="242"/>
      <c r="AA99" s="242"/>
      <c r="AB99" s="242"/>
      <c r="AC99" s="242"/>
      <c r="AD99" s="242"/>
      <c r="AE99" s="242"/>
      <c r="AF99" s="242"/>
      <c r="AG99" s="242"/>
      <c r="AH99" s="242"/>
      <c r="AI99" s="242"/>
      <c r="AJ99" s="242"/>
      <c r="AK99" s="242"/>
      <c r="AL99" s="242"/>
      <c r="AM99" s="242"/>
      <c r="AN99" s="242"/>
      <c r="AO99" s="242"/>
      <c r="AP99" s="242"/>
      <c r="AQ99" s="242"/>
      <c r="AR99" s="242"/>
      <c r="CG99" s="41"/>
      <c r="CH99" s="41"/>
      <c r="CI99" s="41"/>
      <c r="CJ99" s="41"/>
    </row>
    <row r="100" spans="1:88" ht="16.149999999999999" customHeight="1" x14ac:dyDescent="0.2">
      <c r="A100" s="324" t="s">
        <v>132</v>
      </c>
      <c r="B100" s="409">
        <f>SUM(ENERO:DICIEMBRE!B100)</f>
        <v>12810</v>
      </c>
      <c r="C100" s="409">
        <f>SUM(ENERO:DICIEMBRE!C100)</f>
        <v>0</v>
      </c>
      <c r="D100" s="409">
        <f>SUM(ENERO:DICIEMBRE!D100)</f>
        <v>12810</v>
      </c>
      <c r="E100" s="409">
        <f>SUM(ENERO:DICIEMBRE!E100)</f>
        <v>0</v>
      </c>
      <c r="F100" s="409">
        <f>SUM(ENERO:DICIEMBRE!F100)</f>
        <v>12810</v>
      </c>
      <c r="G100" s="312"/>
      <c r="H100" s="313"/>
      <c r="I100" s="313"/>
      <c r="J100" s="7"/>
      <c r="K100" s="7"/>
      <c r="L100" s="7"/>
      <c r="M100" s="7"/>
      <c r="N100" s="7"/>
      <c r="O100" s="7"/>
      <c r="P100" s="290"/>
      <c r="Q100" s="290"/>
      <c r="R100" s="290"/>
      <c r="S100" s="290"/>
      <c r="T100" s="290"/>
      <c r="U100" s="290"/>
      <c r="V100" s="7"/>
      <c r="W100" s="291"/>
      <c r="X100" s="295"/>
      <c r="Y100" s="242"/>
      <c r="Z100" s="242"/>
      <c r="AA100" s="242"/>
      <c r="AB100" s="242"/>
      <c r="AC100" s="242"/>
      <c r="AD100" s="242"/>
      <c r="AE100" s="242"/>
      <c r="AF100" s="242"/>
      <c r="AG100" s="242"/>
      <c r="AH100" s="242"/>
      <c r="AI100" s="242"/>
      <c r="AJ100" s="242"/>
      <c r="AK100" s="242"/>
      <c r="AL100" s="242"/>
      <c r="AM100" s="242"/>
      <c r="AN100" s="242"/>
      <c r="AO100" s="242"/>
      <c r="AP100" s="242"/>
      <c r="AQ100" s="242"/>
      <c r="AR100" s="242"/>
      <c r="CG100" s="41">
        <v>0</v>
      </c>
      <c r="CH100" s="41">
        <v>0</v>
      </c>
      <c r="CI100" s="41">
        <v>0</v>
      </c>
      <c r="CJ100" s="41"/>
    </row>
    <row r="101" spans="1:88" ht="16.149999999999999" customHeight="1" x14ac:dyDescent="0.2">
      <c r="A101" s="327" t="s">
        <v>32</v>
      </c>
      <c r="B101" s="328">
        <f>SUM(B98:B100)</f>
        <v>116661</v>
      </c>
      <c r="C101" s="329">
        <f>SUM(C98:C100)</f>
        <v>2792</v>
      </c>
      <c r="D101" s="328">
        <f>SUM(D98:D100)</f>
        <v>270568</v>
      </c>
      <c r="E101" s="329">
        <f>SUM(E98:E100)</f>
        <v>2577</v>
      </c>
      <c r="F101" s="329">
        <f>SUM(F98:F100)</f>
        <v>113869</v>
      </c>
      <c r="G101" s="312"/>
      <c r="H101" s="313"/>
      <c r="I101" s="313"/>
      <c r="J101" s="7"/>
      <c r="K101" s="7"/>
      <c r="L101" s="7"/>
      <c r="M101" s="7"/>
      <c r="N101" s="7"/>
      <c r="O101" s="7"/>
      <c r="P101" s="290"/>
      <c r="Q101" s="290"/>
      <c r="R101" s="290"/>
      <c r="S101" s="290"/>
      <c r="T101" s="290"/>
      <c r="U101" s="290"/>
      <c r="V101" s="7"/>
      <c r="W101" s="291"/>
      <c r="X101" s="295"/>
      <c r="Y101" s="242"/>
      <c r="Z101" s="242"/>
      <c r="AA101" s="242"/>
      <c r="AB101" s="242"/>
      <c r="AC101" s="242"/>
      <c r="AD101" s="242"/>
      <c r="AE101" s="242"/>
      <c r="AF101" s="242"/>
      <c r="AG101" s="242"/>
      <c r="AH101" s="242"/>
      <c r="AI101" s="242"/>
      <c r="AJ101" s="242"/>
      <c r="AK101" s="242"/>
      <c r="AL101" s="242"/>
      <c r="AM101" s="242"/>
      <c r="AN101" s="242"/>
      <c r="AO101" s="242"/>
      <c r="AP101" s="242"/>
      <c r="AQ101" s="242"/>
      <c r="AR101" s="242"/>
      <c r="CG101" s="41">
        <v>0</v>
      </c>
      <c r="CH101" s="41">
        <v>0</v>
      </c>
      <c r="CI101" s="41">
        <v>0</v>
      </c>
      <c r="CJ101" s="41"/>
    </row>
    <row r="102" spans="1:88" ht="31.15" customHeight="1" x14ac:dyDescent="0.2">
      <c r="A102" s="330" t="s">
        <v>133</v>
      </c>
      <c r="B102" s="331"/>
      <c r="C102" s="331"/>
      <c r="D102" s="332"/>
      <c r="E102" s="333"/>
      <c r="F102" s="333"/>
      <c r="G102" s="334"/>
      <c r="H102" s="334"/>
      <c r="I102" s="335"/>
      <c r="J102" s="331"/>
      <c r="K102" s="335"/>
      <c r="L102" s="331"/>
      <c r="M102" s="7"/>
      <c r="N102" s="7"/>
      <c r="O102" s="7"/>
      <c r="P102" s="7"/>
      <c r="Q102" s="290"/>
      <c r="R102" s="290"/>
      <c r="S102" s="290"/>
      <c r="T102" s="290"/>
      <c r="U102" s="290"/>
      <c r="V102" s="290"/>
      <c r="W102" s="7"/>
      <c r="X102" s="336"/>
      <c r="Y102" s="295"/>
      <c r="Z102" s="242"/>
      <c r="AA102" s="242"/>
      <c r="AB102" s="242"/>
      <c r="AC102" s="242"/>
      <c r="AD102" s="242"/>
      <c r="AE102" s="242"/>
      <c r="AF102" s="242"/>
      <c r="AG102" s="242"/>
      <c r="AH102" s="242"/>
      <c r="AI102" s="242"/>
      <c r="AJ102" s="242"/>
      <c r="AK102" s="242"/>
      <c r="AL102" s="242"/>
      <c r="AM102" s="242"/>
      <c r="AN102" s="242"/>
      <c r="AO102" s="242"/>
      <c r="AP102" s="242"/>
      <c r="AQ102" s="242"/>
      <c r="AR102" s="242"/>
      <c r="CG102" s="41">
        <v>0</v>
      </c>
      <c r="CH102" s="41">
        <v>0</v>
      </c>
      <c r="CI102" s="41">
        <v>0</v>
      </c>
      <c r="CJ102" s="41"/>
    </row>
    <row r="103" spans="1:88" ht="31.15" customHeight="1" x14ac:dyDescent="0.2">
      <c r="A103" s="1902" t="s">
        <v>134</v>
      </c>
      <c r="B103" s="1904" t="s">
        <v>135</v>
      </c>
      <c r="C103" s="1902" t="s">
        <v>136</v>
      </c>
      <c r="D103" s="1906"/>
      <c r="E103" s="1906"/>
      <c r="F103" s="1906"/>
      <c r="G103" s="1906"/>
      <c r="H103" s="1906"/>
      <c r="I103" s="1906"/>
      <c r="J103" s="1906"/>
      <c r="K103" s="1907"/>
      <c r="L103" s="1904" t="s">
        <v>137</v>
      </c>
      <c r="M103" s="7"/>
      <c r="N103" s="313"/>
      <c r="O103" s="313"/>
      <c r="P103" s="313"/>
      <c r="Q103" s="290"/>
      <c r="R103" s="290"/>
      <c r="S103" s="290"/>
      <c r="T103" s="290"/>
      <c r="U103" s="290"/>
      <c r="V103" s="290"/>
      <c r="W103" s="290"/>
      <c r="X103" s="291"/>
      <c r="Y103" s="295"/>
      <c r="Z103" s="242"/>
      <c r="AA103" s="242"/>
      <c r="AB103" s="242"/>
      <c r="AC103" s="242"/>
      <c r="AD103" s="242"/>
      <c r="AE103" s="242"/>
      <c r="AF103" s="242"/>
      <c r="AG103" s="242"/>
      <c r="AH103" s="242"/>
      <c r="AI103" s="242"/>
      <c r="AJ103" s="242"/>
      <c r="AK103" s="242"/>
      <c r="AL103" s="242"/>
      <c r="AM103" s="242"/>
      <c r="AN103" s="242"/>
      <c r="AO103" s="242"/>
      <c r="AP103" s="242"/>
      <c r="AQ103" s="242"/>
      <c r="AR103" s="242"/>
      <c r="AS103" s="242"/>
      <c r="CG103" s="41"/>
      <c r="CH103" s="41"/>
      <c r="CI103" s="41"/>
      <c r="CJ103" s="41"/>
    </row>
    <row r="104" spans="1:88" ht="28.5" customHeight="1" x14ac:dyDescent="0.2">
      <c r="A104" s="1903"/>
      <c r="B104" s="1905"/>
      <c r="C104" s="337" t="s">
        <v>138</v>
      </c>
      <c r="D104" s="337" t="s">
        <v>139</v>
      </c>
      <c r="E104" s="337" t="s">
        <v>140</v>
      </c>
      <c r="F104" s="337" t="s">
        <v>141</v>
      </c>
      <c r="G104" s="337" t="s">
        <v>142</v>
      </c>
      <c r="H104" s="337" t="s">
        <v>143</v>
      </c>
      <c r="I104" s="337" t="s">
        <v>144</v>
      </c>
      <c r="J104" s="338" t="s">
        <v>145</v>
      </c>
      <c r="K104" s="337" t="s">
        <v>146</v>
      </c>
      <c r="L104" s="1905"/>
      <c r="M104" s="7"/>
      <c r="N104" s="313"/>
      <c r="O104" s="313"/>
      <c r="P104" s="313"/>
      <c r="Q104" s="290"/>
      <c r="R104" s="290"/>
      <c r="S104" s="290"/>
      <c r="T104" s="290"/>
      <c r="U104" s="290"/>
      <c r="V104" s="290"/>
      <c r="W104" s="290"/>
      <c r="X104" s="291"/>
      <c r="Y104" s="295"/>
      <c r="Z104" s="242"/>
      <c r="AA104" s="242"/>
      <c r="AB104" s="242"/>
      <c r="AC104" s="242"/>
      <c r="AD104" s="242"/>
      <c r="AE104" s="242"/>
      <c r="AF104" s="242"/>
      <c r="AG104" s="242"/>
      <c r="AH104" s="242"/>
      <c r="AI104" s="242"/>
      <c r="AJ104" s="242"/>
      <c r="AK104" s="242"/>
      <c r="AL104" s="242"/>
      <c r="AM104" s="242"/>
      <c r="AN104" s="242"/>
      <c r="AO104" s="242"/>
      <c r="AP104" s="242"/>
      <c r="AQ104" s="242"/>
      <c r="AR104" s="242"/>
      <c r="AS104" s="242"/>
      <c r="CG104" s="41"/>
      <c r="CH104" s="41"/>
      <c r="CI104" s="41"/>
      <c r="CJ104" s="41"/>
    </row>
    <row r="105" spans="1:88" ht="16.149999999999999" customHeight="1" x14ac:dyDescent="0.2">
      <c r="A105" s="339" t="s">
        <v>147</v>
      </c>
      <c r="B105" s="340"/>
      <c r="C105" s="340"/>
      <c r="D105" s="340"/>
      <c r="E105" s="340"/>
      <c r="F105" s="340"/>
      <c r="G105" s="340"/>
      <c r="H105" s="340"/>
      <c r="I105" s="340"/>
      <c r="J105" s="340"/>
      <c r="K105" s="340"/>
      <c r="L105" s="341"/>
      <c r="M105" s="7"/>
      <c r="N105" s="313"/>
      <c r="O105" s="313"/>
      <c r="P105" s="313"/>
      <c r="Q105" s="290"/>
      <c r="R105" s="290"/>
      <c r="S105" s="290"/>
      <c r="T105" s="290"/>
      <c r="U105" s="290"/>
      <c r="V105" s="290"/>
      <c r="W105" s="290"/>
      <c r="X105" s="291"/>
      <c r="Y105" s="295"/>
      <c r="Z105" s="242"/>
      <c r="AA105" s="242"/>
      <c r="AB105" s="242"/>
      <c r="AC105" s="242"/>
      <c r="AD105" s="242"/>
      <c r="AE105" s="242"/>
      <c r="AF105" s="242"/>
      <c r="AG105" s="242"/>
      <c r="AH105" s="242"/>
      <c r="AI105" s="242"/>
      <c r="AJ105" s="242"/>
      <c r="AK105" s="242"/>
      <c r="AL105" s="242"/>
      <c r="AM105" s="242"/>
      <c r="AN105" s="242"/>
      <c r="AO105" s="242"/>
      <c r="AP105" s="242"/>
      <c r="AQ105" s="242"/>
      <c r="AR105" s="242"/>
      <c r="AS105" s="242"/>
      <c r="CG105" s="41"/>
      <c r="CH105" s="41"/>
      <c r="CI105" s="41"/>
      <c r="CJ105" s="41"/>
    </row>
    <row r="106" spans="1:88" ht="16.149999999999999" customHeight="1" x14ac:dyDescent="0.2">
      <c r="A106" s="342" t="s">
        <v>148</v>
      </c>
      <c r="B106" s="343"/>
      <c r="C106" s="343"/>
      <c r="D106" s="343"/>
      <c r="E106" s="343"/>
      <c r="F106" s="343"/>
      <c r="G106" s="343"/>
      <c r="H106" s="343"/>
      <c r="I106" s="343"/>
      <c r="J106" s="343"/>
      <c r="K106" s="343"/>
      <c r="L106" s="344"/>
      <c r="M106" s="345"/>
      <c r="N106" s="313"/>
      <c r="O106" s="313"/>
      <c r="P106" s="313"/>
      <c r="Q106" s="290"/>
      <c r="R106" s="290"/>
      <c r="S106" s="290"/>
      <c r="T106" s="290"/>
      <c r="U106" s="290"/>
      <c r="V106" s="290"/>
      <c r="W106" s="290"/>
      <c r="X106" s="291"/>
      <c r="Y106" s="295"/>
      <c r="Z106" s="242"/>
      <c r="AA106" s="242"/>
      <c r="AB106" s="242"/>
      <c r="AC106" s="242"/>
      <c r="AD106" s="242"/>
      <c r="AE106" s="242"/>
      <c r="AF106" s="242"/>
      <c r="AG106" s="242"/>
      <c r="AH106" s="242"/>
      <c r="AI106" s="242"/>
      <c r="AJ106" s="242"/>
      <c r="AK106" s="242"/>
      <c r="AL106" s="242"/>
      <c r="AM106" s="242"/>
      <c r="AN106" s="242"/>
      <c r="AO106" s="242"/>
      <c r="AP106" s="242"/>
      <c r="AQ106" s="242"/>
      <c r="AR106" s="242"/>
      <c r="AS106" s="242"/>
      <c r="CG106" s="41"/>
      <c r="CH106" s="41"/>
      <c r="CI106" s="41"/>
      <c r="CJ106" s="41"/>
    </row>
    <row r="107" spans="1:88" ht="16.149999999999999" customHeight="1" x14ac:dyDescent="0.2">
      <c r="A107" s="346" t="s">
        <v>149</v>
      </c>
      <c r="B107" s="347"/>
      <c r="C107" s="347"/>
      <c r="D107" s="347"/>
      <c r="E107" s="347"/>
      <c r="F107" s="347"/>
      <c r="G107" s="347"/>
      <c r="H107" s="347"/>
      <c r="I107" s="347"/>
      <c r="J107" s="347"/>
      <c r="K107" s="347"/>
      <c r="L107" s="348"/>
      <c r="M107" s="349"/>
      <c r="N107" s="313"/>
      <c r="O107" s="313"/>
      <c r="P107" s="313"/>
      <c r="Q107" s="290"/>
      <c r="R107" s="290"/>
      <c r="S107" s="290"/>
      <c r="T107" s="290"/>
      <c r="U107" s="290"/>
      <c r="V107" s="290"/>
      <c r="W107" s="290"/>
      <c r="X107" s="291"/>
      <c r="Y107" s="295"/>
      <c r="Z107" s="242"/>
      <c r="AA107" s="242"/>
      <c r="AB107" s="242"/>
      <c r="AC107" s="242"/>
      <c r="AD107" s="242"/>
      <c r="AE107" s="242"/>
      <c r="AF107" s="242"/>
      <c r="AG107" s="242"/>
      <c r="AH107" s="242"/>
      <c r="AI107" s="242"/>
      <c r="AJ107" s="242"/>
      <c r="AK107" s="242"/>
      <c r="AL107" s="242"/>
      <c r="AM107" s="242"/>
      <c r="AN107" s="242"/>
      <c r="AO107" s="242"/>
      <c r="AP107" s="242"/>
      <c r="AQ107" s="242"/>
      <c r="AR107" s="242"/>
      <c r="AS107" s="242"/>
      <c r="CG107" s="41"/>
      <c r="CH107" s="41"/>
      <c r="CI107" s="41"/>
      <c r="CJ107" s="41"/>
    </row>
    <row r="108" spans="1:88" ht="31.15" customHeight="1" x14ac:dyDescent="0.2">
      <c r="A108" s="232" t="s">
        <v>150</v>
      </c>
      <c r="B108" s="350"/>
      <c r="C108" s="350"/>
      <c r="D108" s="350"/>
      <c r="E108" s="350"/>
      <c r="F108" s="350"/>
      <c r="G108" s="350"/>
      <c r="H108" s="350"/>
      <c r="I108" s="350"/>
      <c r="J108" s="350"/>
      <c r="K108" s="350"/>
      <c r="L108" s="350"/>
      <c r="M108" s="350"/>
      <c r="N108" s="350"/>
      <c r="O108" s="350"/>
      <c r="P108" s="350"/>
      <c r="Q108" s="350"/>
      <c r="R108" s="350"/>
      <c r="S108" s="350"/>
      <c r="T108" s="350"/>
      <c r="U108" s="350"/>
      <c r="V108" s="350"/>
      <c r="W108" s="350"/>
      <c r="X108" s="350"/>
      <c r="Y108" s="350"/>
      <c r="Z108" s="350"/>
      <c r="AA108" s="350"/>
      <c r="AB108" s="350"/>
      <c r="AC108" s="350"/>
      <c r="AD108" s="350"/>
      <c r="AE108" s="350"/>
      <c r="AF108" s="350"/>
      <c r="AG108" s="350"/>
      <c r="AH108" s="350"/>
      <c r="AI108" s="350"/>
      <c r="AJ108" s="350"/>
      <c r="AK108" s="350"/>
      <c r="AL108" s="350"/>
      <c r="AM108" s="350"/>
      <c r="AN108" s="350"/>
      <c r="AO108" s="351"/>
      <c r="AP108" s="351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CG108" s="41"/>
      <c r="CH108" s="41"/>
      <c r="CI108" s="41"/>
      <c r="CJ108" s="41"/>
    </row>
    <row r="109" spans="1:88" ht="16.149999999999999" customHeight="1" x14ac:dyDescent="0.2">
      <c r="A109" s="1908" t="s">
        <v>151</v>
      </c>
      <c r="B109" s="1911" t="s">
        <v>4</v>
      </c>
      <c r="C109" s="1912"/>
      <c r="D109" s="1898"/>
      <c r="E109" s="1896" t="s">
        <v>5</v>
      </c>
      <c r="F109" s="1883"/>
      <c r="G109" s="1883"/>
      <c r="H109" s="1883"/>
      <c r="I109" s="1883"/>
      <c r="J109" s="1883"/>
      <c r="K109" s="1883"/>
      <c r="L109" s="1883"/>
      <c r="M109" s="1883"/>
      <c r="N109" s="1883"/>
      <c r="O109" s="1883"/>
      <c r="P109" s="1883"/>
      <c r="Q109" s="1883"/>
      <c r="R109" s="1883"/>
      <c r="S109" s="1883"/>
      <c r="T109" s="1883"/>
      <c r="U109" s="1883"/>
      <c r="V109" s="1883"/>
      <c r="W109" s="1883"/>
      <c r="X109" s="1883"/>
      <c r="Y109" s="1883"/>
      <c r="Z109" s="1883"/>
      <c r="AA109" s="1883"/>
      <c r="AB109" s="1883"/>
      <c r="AC109" s="1883"/>
      <c r="AD109" s="1883"/>
      <c r="AE109" s="1883"/>
      <c r="AF109" s="1883"/>
      <c r="AG109" s="1883"/>
      <c r="AH109" s="1883"/>
      <c r="AI109" s="1883"/>
      <c r="AJ109" s="1883"/>
      <c r="AK109" s="1883"/>
      <c r="AL109" s="1883"/>
      <c r="AM109" s="1883"/>
      <c r="AN109" s="1884"/>
      <c r="AO109" s="1898" t="s">
        <v>6</v>
      </c>
      <c r="AP109" s="1900" t="s">
        <v>152</v>
      </c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CG109" s="41"/>
      <c r="CH109" s="41"/>
      <c r="CI109" s="41"/>
      <c r="CJ109" s="41"/>
    </row>
    <row r="110" spans="1:88" ht="16.149999999999999" customHeight="1" x14ac:dyDescent="0.2">
      <c r="A110" s="1909"/>
      <c r="B110" s="1913"/>
      <c r="C110" s="1914"/>
      <c r="D110" s="1899"/>
      <c r="E110" s="1896" t="s">
        <v>11</v>
      </c>
      <c r="F110" s="1897"/>
      <c r="G110" s="1896" t="s">
        <v>12</v>
      </c>
      <c r="H110" s="1897"/>
      <c r="I110" s="1896" t="s">
        <v>13</v>
      </c>
      <c r="J110" s="1897"/>
      <c r="K110" s="1896" t="s">
        <v>14</v>
      </c>
      <c r="L110" s="1897"/>
      <c r="M110" s="1896" t="s">
        <v>15</v>
      </c>
      <c r="N110" s="1897"/>
      <c r="O110" s="1896" t="s">
        <v>16</v>
      </c>
      <c r="P110" s="1897"/>
      <c r="Q110" s="1883" t="s">
        <v>17</v>
      </c>
      <c r="R110" s="1897"/>
      <c r="S110" s="1896" t="s">
        <v>18</v>
      </c>
      <c r="T110" s="1897"/>
      <c r="U110" s="1896" t="s">
        <v>19</v>
      </c>
      <c r="V110" s="1897"/>
      <c r="W110" s="1896" t="s">
        <v>20</v>
      </c>
      <c r="X110" s="1897"/>
      <c r="Y110" s="1896" t="s">
        <v>21</v>
      </c>
      <c r="Z110" s="1897"/>
      <c r="AA110" s="1896" t="s">
        <v>22</v>
      </c>
      <c r="AB110" s="1897"/>
      <c r="AC110" s="1896" t="s">
        <v>23</v>
      </c>
      <c r="AD110" s="1897"/>
      <c r="AE110" s="1896" t="s">
        <v>24</v>
      </c>
      <c r="AF110" s="1897"/>
      <c r="AG110" s="1896" t="s">
        <v>25</v>
      </c>
      <c r="AH110" s="1897"/>
      <c r="AI110" s="1896" t="s">
        <v>26</v>
      </c>
      <c r="AJ110" s="1897"/>
      <c r="AK110" s="1896" t="s">
        <v>27</v>
      </c>
      <c r="AL110" s="1897"/>
      <c r="AM110" s="1883" t="s">
        <v>28</v>
      </c>
      <c r="AN110" s="1884"/>
      <c r="AO110" s="1898"/>
      <c r="AP110" s="1900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CG110" s="41"/>
      <c r="CH110" s="41"/>
      <c r="CI110" s="41"/>
      <c r="CJ110" s="41"/>
    </row>
    <row r="111" spans="1:88" ht="16.149999999999999" customHeight="1" x14ac:dyDescent="0.2">
      <c r="A111" s="1910"/>
      <c r="B111" s="13" t="s">
        <v>29</v>
      </c>
      <c r="C111" s="14" t="s">
        <v>30</v>
      </c>
      <c r="D111" s="102" t="s">
        <v>31</v>
      </c>
      <c r="E111" s="13" t="s">
        <v>30</v>
      </c>
      <c r="F111" s="352" t="s">
        <v>31</v>
      </c>
      <c r="G111" s="13" t="s">
        <v>30</v>
      </c>
      <c r="H111" s="352" t="s">
        <v>31</v>
      </c>
      <c r="I111" s="13" t="s">
        <v>30</v>
      </c>
      <c r="J111" s="352" t="s">
        <v>31</v>
      </c>
      <c r="K111" s="13" t="s">
        <v>30</v>
      </c>
      <c r="L111" s="352" t="s">
        <v>31</v>
      </c>
      <c r="M111" s="13" t="s">
        <v>30</v>
      </c>
      <c r="N111" s="352" t="s">
        <v>31</v>
      </c>
      <c r="O111" s="13" t="s">
        <v>30</v>
      </c>
      <c r="P111" s="352" t="s">
        <v>31</v>
      </c>
      <c r="Q111" s="13" t="s">
        <v>30</v>
      </c>
      <c r="R111" s="352" t="s">
        <v>31</v>
      </c>
      <c r="S111" s="13" t="s">
        <v>30</v>
      </c>
      <c r="T111" s="352" t="s">
        <v>31</v>
      </c>
      <c r="U111" s="13" t="s">
        <v>30</v>
      </c>
      <c r="V111" s="352" t="s">
        <v>31</v>
      </c>
      <c r="W111" s="13" t="s">
        <v>30</v>
      </c>
      <c r="X111" s="352" t="s">
        <v>31</v>
      </c>
      <c r="Y111" s="13" t="s">
        <v>30</v>
      </c>
      <c r="Z111" s="352" t="s">
        <v>31</v>
      </c>
      <c r="AA111" s="13" t="s">
        <v>30</v>
      </c>
      <c r="AB111" s="352" t="s">
        <v>31</v>
      </c>
      <c r="AC111" s="13" t="s">
        <v>30</v>
      </c>
      <c r="AD111" s="352" t="s">
        <v>31</v>
      </c>
      <c r="AE111" s="13" t="s">
        <v>30</v>
      </c>
      <c r="AF111" s="352" t="s">
        <v>31</v>
      </c>
      <c r="AG111" s="13" t="s">
        <v>30</v>
      </c>
      <c r="AH111" s="352" t="s">
        <v>31</v>
      </c>
      <c r="AI111" s="13" t="s">
        <v>30</v>
      </c>
      <c r="AJ111" s="352" t="s">
        <v>31</v>
      </c>
      <c r="AK111" s="13" t="s">
        <v>30</v>
      </c>
      <c r="AL111" s="352" t="s">
        <v>31</v>
      </c>
      <c r="AM111" s="13" t="s">
        <v>30</v>
      </c>
      <c r="AN111" s="353" t="s">
        <v>31</v>
      </c>
      <c r="AO111" s="1899"/>
      <c r="AP111" s="1901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CG111" s="41"/>
      <c r="CH111" s="41"/>
      <c r="CI111" s="41"/>
      <c r="CJ111" s="41"/>
    </row>
    <row r="112" spans="1:88" ht="16.149999999999999" customHeight="1" x14ac:dyDescent="0.2">
      <c r="A112" s="354" t="s">
        <v>153</v>
      </c>
      <c r="B112" s="355">
        <f>SUM(C112:D112)</f>
        <v>0</v>
      </c>
      <c r="C112" s="356">
        <f t="shared" ref="C112:D114" si="11">SUM(E112+G112+I112+K112+M112+O112+Q112+S112+U112+W112+Y112+AA112+AC112+AE112+AG112+AI112+AK112+AM112)</f>
        <v>0</v>
      </c>
      <c r="D112" s="357">
        <f t="shared" si="11"/>
        <v>0</v>
      </c>
      <c r="E112" s="65"/>
      <c r="F112" s="206"/>
      <c r="G112" s="65"/>
      <c r="H112" s="358"/>
      <c r="I112" s="65"/>
      <c r="J112" s="358"/>
      <c r="K112" s="65"/>
      <c r="L112" s="358"/>
      <c r="M112" s="65"/>
      <c r="N112" s="358"/>
      <c r="O112" s="65"/>
      <c r="P112" s="358"/>
      <c r="Q112" s="359"/>
      <c r="R112" s="358"/>
      <c r="S112" s="65"/>
      <c r="T112" s="358"/>
      <c r="U112" s="65"/>
      <c r="V112" s="358"/>
      <c r="W112" s="65"/>
      <c r="X112" s="358"/>
      <c r="Y112" s="65"/>
      <c r="Z112" s="358"/>
      <c r="AA112" s="65"/>
      <c r="AB112" s="358"/>
      <c r="AC112" s="65"/>
      <c r="AD112" s="358"/>
      <c r="AE112" s="65"/>
      <c r="AF112" s="358"/>
      <c r="AG112" s="65"/>
      <c r="AH112" s="358"/>
      <c r="AI112" s="65"/>
      <c r="AJ112" s="358"/>
      <c r="AK112" s="65"/>
      <c r="AL112" s="358"/>
      <c r="AM112" s="360"/>
      <c r="AN112" s="361"/>
      <c r="AO112" s="119"/>
      <c r="AP112" s="119"/>
      <c r="AQ112" s="176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9"/>
      <c r="BD112" s="9"/>
      <c r="BE112" s="9"/>
      <c r="BF112" s="9"/>
      <c r="CA112" s="40"/>
      <c r="CB112" s="40"/>
      <c r="CC112" s="40"/>
      <c r="CG112" s="41">
        <v>0</v>
      </c>
      <c r="CH112" s="41">
        <v>0</v>
      </c>
      <c r="CI112" s="41">
        <v>0</v>
      </c>
      <c r="CJ112" s="41"/>
    </row>
    <row r="113" spans="1:88" ht="16.149999999999999" customHeight="1" x14ac:dyDescent="0.2">
      <c r="A113" s="354" t="s">
        <v>154</v>
      </c>
      <c r="B113" s="355">
        <f>SUM(C113:D113)</f>
        <v>0</v>
      </c>
      <c r="C113" s="356">
        <f t="shared" si="11"/>
        <v>0</v>
      </c>
      <c r="D113" s="357">
        <f t="shared" si="11"/>
        <v>0</v>
      </c>
      <c r="E113" s="46"/>
      <c r="F113" s="47"/>
      <c r="G113" s="46"/>
      <c r="H113" s="48"/>
      <c r="I113" s="46"/>
      <c r="J113" s="48"/>
      <c r="K113" s="46"/>
      <c r="L113" s="48"/>
      <c r="M113" s="46"/>
      <c r="N113" s="48"/>
      <c r="O113" s="46"/>
      <c r="P113" s="48"/>
      <c r="Q113" s="114"/>
      <c r="R113" s="48"/>
      <c r="S113" s="46"/>
      <c r="T113" s="48"/>
      <c r="U113" s="46"/>
      <c r="V113" s="48"/>
      <c r="W113" s="46"/>
      <c r="X113" s="48"/>
      <c r="Y113" s="46"/>
      <c r="Z113" s="48"/>
      <c r="AA113" s="46"/>
      <c r="AB113" s="48"/>
      <c r="AC113" s="46"/>
      <c r="AD113" s="48"/>
      <c r="AE113" s="46"/>
      <c r="AF113" s="48"/>
      <c r="AG113" s="46"/>
      <c r="AH113" s="48"/>
      <c r="AI113" s="46"/>
      <c r="AJ113" s="48"/>
      <c r="AK113" s="46"/>
      <c r="AL113" s="48"/>
      <c r="AM113" s="175"/>
      <c r="AN113" s="362"/>
      <c r="AO113" s="53"/>
      <c r="AP113" s="53"/>
      <c r="AQ113" s="176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9"/>
      <c r="BD113" s="9"/>
      <c r="BE113" s="9"/>
      <c r="BF113" s="9"/>
      <c r="CG113" s="41">
        <v>0</v>
      </c>
      <c r="CH113" s="41">
        <v>0</v>
      </c>
      <c r="CI113" s="41">
        <v>0</v>
      </c>
      <c r="CJ113" s="41"/>
    </row>
    <row r="114" spans="1:88" ht="16.149999999999999" customHeight="1" x14ac:dyDescent="0.2">
      <c r="A114" s="363" t="s">
        <v>155</v>
      </c>
      <c r="B114" s="364">
        <f>SUM(C114:D114)</f>
        <v>0</v>
      </c>
      <c r="C114" s="365">
        <f t="shared" si="11"/>
        <v>0</v>
      </c>
      <c r="D114" s="366">
        <f t="shared" si="11"/>
        <v>0</v>
      </c>
      <c r="E114" s="89"/>
      <c r="F114" s="90"/>
      <c r="G114" s="89"/>
      <c r="H114" s="88"/>
      <c r="I114" s="89"/>
      <c r="J114" s="88"/>
      <c r="K114" s="89"/>
      <c r="L114" s="88"/>
      <c r="M114" s="89"/>
      <c r="N114" s="88"/>
      <c r="O114" s="89"/>
      <c r="P114" s="88"/>
      <c r="Q114" s="136"/>
      <c r="R114" s="88"/>
      <c r="S114" s="89"/>
      <c r="T114" s="88"/>
      <c r="U114" s="89"/>
      <c r="V114" s="88"/>
      <c r="W114" s="89"/>
      <c r="X114" s="88"/>
      <c r="Y114" s="89"/>
      <c r="Z114" s="88"/>
      <c r="AA114" s="89"/>
      <c r="AB114" s="88"/>
      <c r="AC114" s="89"/>
      <c r="AD114" s="88"/>
      <c r="AE114" s="89"/>
      <c r="AF114" s="88"/>
      <c r="AG114" s="89"/>
      <c r="AH114" s="88"/>
      <c r="AI114" s="89"/>
      <c r="AJ114" s="88"/>
      <c r="AK114" s="89"/>
      <c r="AL114" s="88"/>
      <c r="AM114" s="182"/>
      <c r="AN114" s="367"/>
      <c r="AO114" s="95"/>
      <c r="AP114" s="95"/>
      <c r="AQ114" s="176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9"/>
      <c r="BD114" s="9"/>
      <c r="BE114" s="9"/>
      <c r="BF114" s="9"/>
      <c r="CG114" s="41">
        <v>0</v>
      </c>
      <c r="CH114" s="41">
        <v>0</v>
      </c>
      <c r="CI114" s="41">
        <v>0</v>
      </c>
      <c r="CJ114" s="41"/>
    </row>
    <row r="115" spans="1:88" ht="31.15" customHeight="1" x14ac:dyDescent="0.2">
      <c r="A115" s="159" t="s">
        <v>156</v>
      </c>
      <c r="B115" s="368"/>
      <c r="C115" s="368"/>
      <c r="D115" s="368"/>
      <c r="E115" s="368"/>
      <c r="F115" s="7"/>
      <c r="G115" s="7"/>
      <c r="H115" s="7"/>
      <c r="I115" s="7"/>
      <c r="J115" s="7"/>
      <c r="K115" s="7"/>
      <c r="L115" s="369"/>
      <c r="M115" s="369"/>
      <c r="N115" s="369"/>
      <c r="O115" s="36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CG115" s="41"/>
      <c r="CH115" s="41"/>
      <c r="CI115" s="41"/>
      <c r="CJ115" s="41"/>
    </row>
    <row r="116" spans="1:88" ht="16.149999999999999" customHeight="1" x14ac:dyDescent="0.2">
      <c r="A116" s="1885" t="s">
        <v>157</v>
      </c>
      <c r="B116" s="1886"/>
      <c r="C116" s="1885" t="s">
        <v>158</v>
      </c>
      <c r="D116" s="1891"/>
      <c r="E116" s="1886"/>
      <c r="F116" s="1885" t="s">
        <v>159</v>
      </c>
      <c r="G116" s="1891"/>
      <c r="H116" s="1891"/>
      <c r="I116" s="1891"/>
      <c r="J116" s="1891"/>
      <c r="K116" s="1891"/>
      <c r="L116" s="1891"/>
      <c r="M116" s="1891"/>
      <c r="N116" s="1891"/>
      <c r="O116" s="1886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CG116" s="41"/>
      <c r="CH116" s="41"/>
      <c r="CI116" s="41"/>
      <c r="CJ116" s="41"/>
    </row>
    <row r="117" spans="1:88" ht="16.149999999999999" customHeight="1" x14ac:dyDescent="0.2">
      <c r="A117" s="1887"/>
      <c r="B117" s="1888"/>
      <c r="C117" s="1887"/>
      <c r="D117" s="1892"/>
      <c r="E117" s="1888"/>
      <c r="F117" s="1889"/>
      <c r="G117" s="1893"/>
      <c r="H117" s="1893"/>
      <c r="I117" s="1893"/>
      <c r="J117" s="1893"/>
      <c r="K117" s="1893"/>
      <c r="L117" s="1893"/>
      <c r="M117" s="1893"/>
      <c r="N117" s="1893"/>
      <c r="O117" s="1890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CG117" s="41"/>
      <c r="CH117" s="41"/>
      <c r="CI117" s="41"/>
      <c r="CJ117" s="41"/>
    </row>
    <row r="118" spans="1:88" ht="24" customHeight="1" x14ac:dyDescent="0.2">
      <c r="A118" s="1887"/>
      <c r="B118" s="1888"/>
      <c r="C118" s="1889"/>
      <c r="D118" s="1893"/>
      <c r="E118" s="1890"/>
      <c r="F118" s="1894" t="s">
        <v>160</v>
      </c>
      <c r="G118" s="1895"/>
      <c r="H118" s="1894" t="s">
        <v>161</v>
      </c>
      <c r="I118" s="1895"/>
      <c r="J118" s="1894" t="s">
        <v>162</v>
      </c>
      <c r="K118" s="1895"/>
      <c r="L118" s="1894" t="s">
        <v>163</v>
      </c>
      <c r="M118" s="1895"/>
      <c r="N118" s="1894" t="s">
        <v>164</v>
      </c>
      <c r="O118" s="1895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CG118" s="41"/>
      <c r="CH118" s="41"/>
      <c r="CI118" s="41"/>
      <c r="CJ118" s="41"/>
    </row>
    <row r="119" spans="1:88" ht="22.5" customHeight="1" x14ac:dyDescent="0.2">
      <c r="A119" s="1889"/>
      <c r="B119" s="1890"/>
      <c r="C119" s="370" t="s">
        <v>29</v>
      </c>
      <c r="D119" s="371" t="s">
        <v>30</v>
      </c>
      <c r="E119" s="338" t="s">
        <v>31</v>
      </c>
      <c r="F119" s="370" t="s">
        <v>30</v>
      </c>
      <c r="G119" s="338" t="s">
        <v>31</v>
      </c>
      <c r="H119" s="370" t="s">
        <v>30</v>
      </c>
      <c r="I119" s="338" t="s">
        <v>31</v>
      </c>
      <c r="J119" s="370" t="s">
        <v>30</v>
      </c>
      <c r="K119" s="338" t="s">
        <v>31</v>
      </c>
      <c r="L119" s="370" t="s">
        <v>30</v>
      </c>
      <c r="M119" s="338" t="s">
        <v>31</v>
      </c>
      <c r="N119" s="370" t="s">
        <v>30</v>
      </c>
      <c r="O119" s="338" t="s">
        <v>31</v>
      </c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CG119" s="41"/>
      <c r="CH119" s="41"/>
      <c r="CI119" s="41"/>
      <c r="CJ119" s="41"/>
    </row>
    <row r="120" spans="1:88" ht="16.149999999999999" customHeight="1" x14ac:dyDescent="0.2">
      <c r="A120" s="1877" t="s">
        <v>165</v>
      </c>
      <c r="B120" s="372" t="s">
        <v>166</v>
      </c>
      <c r="C120" s="373">
        <f t="shared" ref="C120:C126" si="12">SUM(D120:E120)</f>
        <v>0</v>
      </c>
      <c r="D120" s="374">
        <f t="shared" ref="D120:E126" si="13">SUM(F120+H120+J120+L120+N120)</f>
        <v>0</v>
      </c>
      <c r="E120" s="375">
        <f t="shared" si="13"/>
        <v>0</v>
      </c>
      <c r="F120" s="376"/>
      <c r="G120" s="377"/>
      <c r="H120" s="376"/>
      <c r="I120" s="377"/>
      <c r="J120" s="376"/>
      <c r="K120" s="377"/>
      <c r="L120" s="376"/>
      <c r="M120" s="377"/>
      <c r="N120" s="376"/>
      <c r="O120" s="377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CG120" s="41"/>
      <c r="CH120" s="41"/>
      <c r="CI120" s="41"/>
      <c r="CJ120" s="41"/>
    </row>
    <row r="121" spans="1:88" ht="16.149999999999999" customHeight="1" x14ac:dyDescent="0.2">
      <c r="A121" s="1878"/>
      <c r="B121" s="378" t="s">
        <v>167</v>
      </c>
      <c r="C121" s="379">
        <f t="shared" si="12"/>
        <v>0</v>
      </c>
      <c r="D121" s="380">
        <f t="shared" si="13"/>
        <v>0</v>
      </c>
      <c r="E121" s="381">
        <f t="shared" si="13"/>
        <v>0</v>
      </c>
      <c r="F121" s="382"/>
      <c r="G121" s="383"/>
      <c r="H121" s="382"/>
      <c r="I121" s="383"/>
      <c r="J121" s="382"/>
      <c r="K121" s="383"/>
      <c r="L121" s="382"/>
      <c r="M121" s="383"/>
      <c r="N121" s="382"/>
      <c r="O121" s="383"/>
      <c r="CG121" s="41"/>
      <c r="CH121" s="41"/>
      <c r="CI121" s="41"/>
      <c r="CJ121" s="41"/>
    </row>
    <row r="122" spans="1:88" ht="16.149999999999999" customHeight="1" thickBot="1" x14ac:dyDescent="0.3">
      <c r="A122" s="1879"/>
      <c r="B122" s="384" t="s">
        <v>168</v>
      </c>
      <c r="C122" s="385">
        <f t="shared" si="12"/>
        <v>0</v>
      </c>
      <c r="D122" s="386">
        <f t="shared" si="13"/>
        <v>0</v>
      </c>
      <c r="E122" s="387">
        <f t="shared" si="13"/>
        <v>0</v>
      </c>
      <c r="F122" s="388"/>
      <c r="G122" s="389"/>
      <c r="H122" s="388"/>
      <c r="I122" s="389"/>
      <c r="J122" s="388"/>
      <c r="K122" s="389"/>
      <c r="L122" s="388"/>
      <c r="M122" s="389"/>
      <c r="N122" s="388"/>
      <c r="O122" s="389"/>
      <c r="CG122" s="41"/>
      <c r="CH122" s="41"/>
      <c r="CI122" s="41"/>
      <c r="CJ122" s="41"/>
    </row>
    <row r="123" spans="1:88" ht="16.149999999999999" customHeight="1" thickTop="1" x14ac:dyDescent="0.2">
      <c r="A123" s="1880" t="s">
        <v>169</v>
      </c>
      <c r="B123" s="390" t="s">
        <v>72</v>
      </c>
      <c r="C123" s="391">
        <f t="shared" si="12"/>
        <v>0</v>
      </c>
      <c r="D123" s="392">
        <f t="shared" si="13"/>
        <v>0</v>
      </c>
      <c r="E123" s="375">
        <f t="shared" si="13"/>
        <v>0</v>
      </c>
      <c r="F123" s="376"/>
      <c r="G123" s="377"/>
      <c r="H123" s="376"/>
      <c r="I123" s="377"/>
      <c r="J123" s="376"/>
      <c r="K123" s="377"/>
      <c r="L123" s="376"/>
      <c r="M123" s="377"/>
      <c r="N123" s="376"/>
      <c r="O123" s="377"/>
      <c r="CG123" s="41"/>
      <c r="CH123" s="41"/>
      <c r="CI123" s="41"/>
      <c r="CJ123" s="41"/>
    </row>
    <row r="124" spans="1:88" ht="16.149999999999999" customHeight="1" x14ac:dyDescent="0.2">
      <c r="A124" s="1881"/>
      <c r="B124" s="390" t="s">
        <v>170</v>
      </c>
      <c r="C124" s="391">
        <f t="shared" si="12"/>
        <v>0</v>
      </c>
      <c r="D124" s="392">
        <f t="shared" si="13"/>
        <v>0</v>
      </c>
      <c r="E124" s="375">
        <f t="shared" si="13"/>
        <v>0</v>
      </c>
      <c r="F124" s="376"/>
      <c r="G124" s="377"/>
      <c r="H124" s="376"/>
      <c r="I124" s="377"/>
      <c r="J124" s="376"/>
      <c r="K124" s="377"/>
      <c r="L124" s="376"/>
      <c r="M124" s="377"/>
      <c r="N124" s="376"/>
      <c r="O124" s="377"/>
      <c r="CG124" s="41"/>
      <c r="CH124" s="41"/>
      <c r="CI124" s="41"/>
      <c r="CJ124" s="41"/>
    </row>
    <row r="125" spans="1:88" ht="16.149999999999999" customHeight="1" x14ac:dyDescent="0.2">
      <c r="A125" s="1881"/>
      <c r="B125" s="393" t="s">
        <v>171</v>
      </c>
      <c r="C125" s="379">
        <f t="shared" si="12"/>
        <v>0</v>
      </c>
      <c r="D125" s="380">
        <f t="shared" si="13"/>
        <v>0</v>
      </c>
      <c r="E125" s="381">
        <f t="shared" si="13"/>
        <v>0</v>
      </c>
      <c r="F125" s="382"/>
      <c r="G125" s="383"/>
      <c r="H125" s="382"/>
      <c r="I125" s="383"/>
      <c r="J125" s="382"/>
      <c r="K125" s="383"/>
      <c r="L125" s="382"/>
      <c r="M125" s="383"/>
      <c r="N125" s="382"/>
      <c r="O125" s="383"/>
      <c r="CG125" s="41"/>
      <c r="CH125" s="41"/>
      <c r="CI125" s="41"/>
      <c r="CJ125" s="41"/>
    </row>
    <row r="126" spans="1:88" ht="16.149999999999999" customHeight="1" x14ac:dyDescent="0.2">
      <c r="A126" s="1882"/>
      <c r="B126" s="394" t="s">
        <v>104</v>
      </c>
      <c r="C126" s="395">
        <f t="shared" si="12"/>
        <v>0</v>
      </c>
      <c r="D126" s="396">
        <f t="shared" si="13"/>
        <v>0</v>
      </c>
      <c r="E126" s="397">
        <f t="shared" si="13"/>
        <v>0</v>
      </c>
      <c r="F126" s="398"/>
      <c r="G126" s="399"/>
      <c r="H126" s="398"/>
      <c r="I126" s="399"/>
      <c r="J126" s="398"/>
      <c r="K126" s="399"/>
      <c r="L126" s="398"/>
      <c r="M126" s="399"/>
      <c r="N126" s="398"/>
      <c r="O126" s="399"/>
      <c r="CG126" s="41"/>
      <c r="CH126" s="41"/>
      <c r="CI126" s="41"/>
      <c r="CJ126" s="41"/>
    </row>
    <row r="127" spans="1:88" x14ac:dyDescent="0.2">
      <c r="CG127" s="41"/>
      <c r="CH127" s="41"/>
      <c r="CI127" s="41"/>
      <c r="CJ127" s="41"/>
    </row>
    <row r="128" spans="1:88" x14ac:dyDescent="0.2">
      <c r="CG128" s="41"/>
      <c r="CH128" s="41"/>
      <c r="CI128" s="41"/>
      <c r="CJ128" s="41"/>
    </row>
    <row r="129" spans="85:88" x14ac:dyDescent="0.2">
      <c r="CG129" s="41"/>
      <c r="CH129" s="41"/>
      <c r="CI129" s="41"/>
      <c r="CJ129" s="41"/>
    </row>
    <row r="207" spans="1:104" ht="16.5" customHeight="1" x14ac:dyDescent="0.2"/>
    <row r="208" spans="1:104" s="400" customFormat="1" ht="18.75" hidden="1" customHeight="1" x14ac:dyDescent="0.2">
      <c r="A208" s="400">
        <f>SUM(B12:D12,B31:B44,B48:B49,B54,B57,C77:E77,B91:B93,B101:F101,B105:B107,B112:B114,C120:C126,C78:C80,B72,B67:B68,B63:G64)</f>
        <v>506467</v>
      </c>
      <c r="B208" s="400">
        <f>SUM(CG13:CJ129)</f>
        <v>0</v>
      </c>
      <c r="BX208" s="401"/>
      <c r="BY208" s="401"/>
      <c r="BZ208" s="401"/>
      <c r="CA208" s="401"/>
      <c r="CB208" s="401"/>
      <c r="CC208" s="401"/>
      <c r="CD208" s="401"/>
      <c r="CE208" s="401"/>
      <c r="CF208" s="401"/>
      <c r="CG208" s="401"/>
      <c r="CH208" s="401"/>
      <c r="CI208" s="401"/>
      <c r="CJ208" s="401"/>
      <c r="CK208" s="401"/>
      <c r="CL208" s="401"/>
      <c r="CM208" s="401"/>
      <c r="CN208" s="401"/>
      <c r="CO208" s="401"/>
      <c r="CP208" s="401"/>
      <c r="CQ208" s="401"/>
      <c r="CR208" s="401"/>
      <c r="CS208" s="401"/>
      <c r="CT208" s="401"/>
      <c r="CU208" s="401"/>
      <c r="CV208" s="401"/>
      <c r="CW208" s="401"/>
      <c r="CX208" s="401"/>
      <c r="CY208" s="401"/>
      <c r="CZ208" s="401"/>
    </row>
    <row r="209" ht="18.75" customHeight="1" x14ac:dyDescent="0.2"/>
  </sheetData>
  <mergeCells count="159"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28:A30"/>
    <mergeCell ref="B28:D29"/>
    <mergeCell ref="E28:AN28"/>
    <mergeCell ref="AO28:AO30"/>
    <mergeCell ref="AP28:AP30"/>
    <mergeCell ref="S29:T29"/>
    <mergeCell ref="U29:V29"/>
    <mergeCell ref="W29:X29"/>
    <mergeCell ref="Y29:Z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R52:R53"/>
    <mergeCell ref="S52:S53"/>
    <mergeCell ref="T52:T53"/>
    <mergeCell ref="U52:U53"/>
    <mergeCell ref="V52:V53"/>
    <mergeCell ref="A70:A71"/>
    <mergeCell ref="B70:B71"/>
    <mergeCell ref="C70:C71"/>
    <mergeCell ref="D70:D71"/>
    <mergeCell ref="Q52:Q53"/>
    <mergeCell ref="A51:A53"/>
    <mergeCell ref="B51:D52"/>
    <mergeCell ref="E51:V51"/>
    <mergeCell ref="A73:G73"/>
    <mergeCell ref="K52:K53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AK74:AK76"/>
    <mergeCell ref="F75:G75"/>
    <mergeCell ref="H75:I75"/>
    <mergeCell ref="J75:K75"/>
    <mergeCell ref="L75:M75"/>
    <mergeCell ref="N75:O75"/>
    <mergeCell ref="P75:Q75"/>
    <mergeCell ref="R75:S75"/>
    <mergeCell ref="T75:U75"/>
    <mergeCell ref="V75:W75"/>
    <mergeCell ref="F74:AI74"/>
    <mergeCell ref="AJ74:AJ76"/>
    <mergeCell ref="X75:Y75"/>
    <mergeCell ref="Z75:AA75"/>
    <mergeCell ref="AB75:AC75"/>
    <mergeCell ref="AD75:AE75"/>
    <mergeCell ref="A84:D84"/>
    <mergeCell ref="A90:D90"/>
    <mergeCell ref="A94:F94"/>
    <mergeCell ref="A95:A97"/>
    <mergeCell ref="B95:C96"/>
    <mergeCell ref="D95:E96"/>
    <mergeCell ref="F95:F97"/>
    <mergeCell ref="AF75:AG75"/>
    <mergeCell ref="AH75:AI75"/>
    <mergeCell ref="A78:A79"/>
    <mergeCell ref="A82:A83"/>
    <mergeCell ref="B82:B83"/>
    <mergeCell ref="C82:C83"/>
    <mergeCell ref="D82:D83"/>
    <mergeCell ref="A74:A76"/>
    <mergeCell ref="B74:B76"/>
    <mergeCell ref="C74:E75"/>
    <mergeCell ref="A103:A104"/>
    <mergeCell ref="B103:B104"/>
    <mergeCell ref="C103:K103"/>
    <mergeCell ref="L103:L104"/>
    <mergeCell ref="A109:A111"/>
    <mergeCell ref="B109:D110"/>
    <mergeCell ref="E109:AN109"/>
    <mergeCell ref="U110:V110"/>
    <mergeCell ref="W110:X110"/>
    <mergeCell ref="Y110:Z110"/>
    <mergeCell ref="AO109:AO111"/>
    <mergeCell ref="AP109:AP111"/>
    <mergeCell ref="E110:F110"/>
    <mergeCell ref="G110:H110"/>
    <mergeCell ref="I110:J110"/>
    <mergeCell ref="K110:L110"/>
    <mergeCell ref="M110:N110"/>
    <mergeCell ref="O110:P110"/>
    <mergeCell ref="Q110:R110"/>
    <mergeCell ref="S110:T110"/>
    <mergeCell ref="A120:A122"/>
    <mergeCell ref="A123:A126"/>
    <mergeCell ref="AM110:AN110"/>
    <mergeCell ref="A116:B119"/>
    <mergeCell ref="C116:E118"/>
    <mergeCell ref="F116:O117"/>
    <mergeCell ref="F118:G118"/>
    <mergeCell ref="H118:I118"/>
    <mergeCell ref="J118:K118"/>
    <mergeCell ref="L118:M118"/>
    <mergeCell ref="N118:O118"/>
    <mergeCell ref="AA110:AB110"/>
    <mergeCell ref="AC110:AD110"/>
    <mergeCell ref="AE110:AF110"/>
    <mergeCell ref="AG110:AH110"/>
    <mergeCell ref="AI110:AJ110"/>
    <mergeCell ref="AK110:AL110"/>
  </mergeCells>
  <dataValidations count="3">
    <dataValidation type="whole" operator="greaterThan" allowBlank="1" showInputMessage="1" showErrorMessage="1" errorTitle="Números Enteros" error="Sólo puede ingresar números enteros" sqref="C1:D84 C90:D90 C94:D97 G1:AS126 E1:F97 A1:A126 B1:B97 B101:F126" xr:uid="{72F6557F-1CE8-4E22-9844-353E1449E29D}">
      <formula1>-1</formula1>
    </dataValidation>
    <dataValidation allowBlank="1" showInputMessage="1" showErrorMessage="1" errorTitle="Error de ingreso" error="Debe ingresar sólo números enteros positivos." sqref="A127:AS1048576 AT1:XFD1048576" xr:uid="{97F67332-80AB-4BDA-9C57-CFC77BDB8F15}"/>
    <dataValidation type="whole" allowBlank="1" showInputMessage="1" showErrorMessage="1" errorTitle="Error de ingreso" error="Debe ingresar sólo números." sqref="C85:D89 C91:D93 B98:F100" xr:uid="{6FBD70EA-78B6-46E1-BFA0-0C7E3E0DEE2B}">
      <formula1>0</formula1>
      <formula2>99999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B7E26-82F3-475E-B5A8-4E9D38A0804D}">
  <dimension ref="A1:DB209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6.140625" style="2" customWidth="1"/>
    <col min="2" max="2" width="23.85546875" style="2" customWidth="1"/>
    <col min="3" max="3" width="15.7109375" style="2" customWidth="1"/>
    <col min="4" max="4" width="14.42578125" style="2" customWidth="1"/>
    <col min="5" max="5" width="14.85546875" style="2" customWidth="1"/>
    <col min="6" max="6" width="16.7109375" style="2" customWidth="1"/>
    <col min="7" max="7" width="14" style="2" customWidth="1"/>
    <col min="8" max="8" width="13.140625" style="2" customWidth="1"/>
    <col min="9" max="9" width="11.85546875" style="2" customWidth="1"/>
    <col min="10" max="10" width="12.140625" style="2" customWidth="1"/>
    <col min="11" max="11" width="13.85546875" style="2" customWidth="1"/>
    <col min="12" max="12" width="15" style="2" customWidth="1"/>
    <col min="13" max="13" width="11.85546875" style="2" customWidth="1"/>
    <col min="14" max="40" width="11.42578125" style="2"/>
    <col min="41" max="41" width="12.8554687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customWidth="1"/>
    <col min="79" max="103" width="10.85546875" style="5" hidden="1" customWidth="1"/>
    <col min="104" max="104" width="0.140625" style="5" customWidth="1"/>
    <col min="105" max="105" width="10.85546875" style="2" customWidth="1"/>
    <col min="106" max="16384" width="11.42578125" style="2"/>
  </cols>
  <sheetData>
    <row r="1" spans="1:104" ht="16.149999999999999" customHeight="1" x14ac:dyDescent="0.2">
      <c r="A1" s="1" t="s">
        <v>0</v>
      </c>
    </row>
    <row r="2" spans="1:104" ht="16.149999999999999" customHeight="1" x14ac:dyDescent="0.2">
      <c r="A2" s="1" t="str">
        <f>CONCATENATE("COMUNA: ",[2]NOMBRE!B2," - ","( ",[2]NOMBRE!C2,[2]NOMBRE!D2,[2]NOMBRE!E2,[2]NOMBRE!F2,[2]NOMBRE!G2," )")</f>
        <v>COMUNA: LINARES - ( 07401 )</v>
      </c>
    </row>
    <row r="3" spans="1:104" ht="16.149999999999999" customHeigh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104" ht="16.149999999999999" customHeight="1" x14ac:dyDescent="0.2">
      <c r="A4" s="1" t="str">
        <f>CONCATENATE("MES: ",[2]NOMBRE!B6," - ","( ",[2]NOMBRE!C6,[2]NOMBRE!D6," )")</f>
        <v>MES: ENERO - ( 01 )</v>
      </c>
    </row>
    <row r="5" spans="1:104" ht="16.149999999999999" customHeight="1" x14ac:dyDescent="0.2">
      <c r="A5" s="1" t="str">
        <f>CONCATENATE("AÑO: ",[2]NOMBRE!B7)</f>
        <v>AÑO: 2019</v>
      </c>
    </row>
    <row r="6" spans="1:104" ht="15" x14ac:dyDescent="0.2">
      <c r="A6" s="1982" t="s">
        <v>1</v>
      </c>
      <c r="B6" s="1982"/>
      <c r="C6" s="1982"/>
      <c r="D6" s="1982"/>
      <c r="E6" s="1982"/>
      <c r="F6" s="1982"/>
      <c r="G6" s="1982"/>
      <c r="H6" s="1982"/>
      <c r="I6" s="1982"/>
      <c r="J6" s="1982"/>
      <c r="K6" s="1982"/>
      <c r="L6" s="1982"/>
      <c r="M6" s="1982"/>
      <c r="N6" s="1982"/>
      <c r="O6" s="1982"/>
      <c r="P6" s="1982"/>
      <c r="Q6" s="1982"/>
      <c r="R6" s="1982"/>
      <c r="S6" s="1982"/>
      <c r="T6" s="1982"/>
      <c r="U6" s="1982"/>
      <c r="V6" s="1982"/>
      <c r="W6" s="1982"/>
      <c r="X6" s="6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104" ht="1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6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</row>
    <row r="8" spans="1:104" ht="31.15" customHeight="1" x14ac:dyDescent="0.2">
      <c r="A8" s="10" t="s">
        <v>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6"/>
      <c r="AQ8" s="7"/>
      <c r="AR8" s="7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</row>
    <row r="9" spans="1:104" ht="19.899999999999999" customHeight="1" x14ac:dyDescent="0.2">
      <c r="A9" s="2046" t="s">
        <v>3</v>
      </c>
      <c r="B9" s="2047" t="s">
        <v>4</v>
      </c>
      <c r="C9" s="2048"/>
      <c r="D9" s="2049"/>
      <c r="E9" s="2050" t="s">
        <v>5</v>
      </c>
      <c r="F9" s="2051"/>
      <c r="G9" s="2051"/>
      <c r="H9" s="2051"/>
      <c r="I9" s="2051"/>
      <c r="J9" s="2051"/>
      <c r="K9" s="2051"/>
      <c r="L9" s="2051"/>
      <c r="M9" s="2051"/>
      <c r="N9" s="2051"/>
      <c r="O9" s="2051"/>
      <c r="P9" s="2051"/>
      <c r="Q9" s="2051"/>
      <c r="R9" s="2051"/>
      <c r="S9" s="2051"/>
      <c r="T9" s="2051"/>
      <c r="U9" s="2051"/>
      <c r="V9" s="2051"/>
      <c r="W9" s="2051"/>
      <c r="X9" s="2051"/>
      <c r="Y9" s="2051"/>
      <c r="Z9" s="2051"/>
      <c r="AA9" s="2051"/>
      <c r="AB9" s="2051"/>
      <c r="AC9" s="2051"/>
      <c r="AD9" s="2051"/>
      <c r="AE9" s="2051"/>
      <c r="AF9" s="2051"/>
      <c r="AG9" s="2051"/>
      <c r="AH9" s="2051"/>
      <c r="AI9" s="2051"/>
      <c r="AJ9" s="2051"/>
      <c r="AK9" s="2051"/>
      <c r="AL9" s="2051"/>
      <c r="AM9" s="2051"/>
      <c r="AN9" s="2052"/>
      <c r="AO9" s="2068" t="s">
        <v>6</v>
      </c>
      <c r="AP9" s="2071" t="s">
        <v>7</v>
      </c>
      <c r="AQ9" s="2071" t="s">
        <v>8</v>
      </c>
      <c r="AR9" s="2062" t="s">
        <v>9</v>
      </c>
      <c r="AS9" s="2062" t="s">
        <v>10</v>
      </c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W9" s="3"/>
      <c r="BY9" s="4"/>
      <c r="CZ9" s="2"/>
    </row>
    <row r="10" spans="1:104" ht="19.899999999999999" customHeight="1" x14ac:dyDescent="0.2">
      <c r="A10" s="1909"/>
      <c r="B10" s="2065"/>
      <c r="C10" s="2073"/>
      <c r="D10" s="2074"/>
      <c r="E10" s="2050" t="s">
        <v>11</v>
      </c>
      <c r="F10" s="2052"/>
      <c r="G10" s="2057" t="s">
        <v>12</v>
      </c>
      <c r="H10" s="2059"/>
      <c r="I10" s="2057" t="s">
        <v>13</v>
      </c>
      <c r="J10" s="2059"/>
      <c r="K10" s="2057" t="s">
        <v>14</v>
      </c>
      <c r="L10" s="2059"/>
      <c r="M10" s="2057" t="s">
        <v>15</v>
      </c>
      <c r="N10" s="2059"/>
      <c r="O10" s="2057" t="s">
        <v>16</v>
      </c>
      <c r="P10" s="2059"/>
      <c r="Q10" s="2057" t="s">
        <v>17</v>
      </c>
      <c r="R10" s="2059"/>
      <c r="S10" s="2057" t="s">
        <v>18</v>
      </c>
      <c r="T10" s="2059"/>
      <c r="U10" s="2057" t="s">
        <v>19</v>
      </c>
      <c r="V10" s="2059"/>
      <c r="W10" s="2057" t="s">
        <v>20</v>
      </c>
      <c r="X10" s="2059"/>
      <c r="Y10" s="2057" t="s">
        <v>21</v>
      </c>
      <c r="Z10" s="2059"/>
      <c r="AA10" s="2057" t="s">
        <v>22</v>
      </c>
      <c r="AB10" s="2059"/>
      <c r="AC10" s="2057" t="s">
        <v>23</v>
      </c>
      <c r="AD10" s="2059"/>
      <c r="AE10" s="2057" t="s">
        <v>24</v>
      </c>
      <c r="AF10" s="2059"/>
      <c r="AG10" s="2057" t="s">
        <v>25</v>
      </c>
      <c r="AH10" s="2059"/>
      <c r="AI10" s="2057" t="s">
        <v>26</v>
      </c>
      <c r="AJ10" s="2059"/>
      <c r="AK10" s="2057" t="s">
        <v>27</v>
      </c>
      <c r="AL10" s="2059"/>
      <c r="AM10" s="2050" t="s">
        <v>28</v>
      </c>
      <c r="AN10" s="2052"/>
      <c r="AO10" s="1975"/>
      <c r="AP10" s="1980"/>
      <c r="AQ10" s="1980"/>
      <c r="AR10" s="1944"/>
      <c r="AS10" s="1944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W10" s="3"/>
      <c r="BY10" s="4"/>
      <c r="CZ10" s="2"/>
    </row>
    <row r="11" spans="1:104" ht="19.899999999999999" customHeight="1" x14ac:dyDescent="0.2">
      <c r="A11" s="2064"/>
      <c r="B11" s="13" t="s">
        <v>29</v>
      </c>
      <c r="C11" s="14" t="s">
        <v>30</v>
      </c>
      <c r="D11" s="411" t="s">
        <v>31</v>
      </c>
      <c r="E11" s="16" t="s">
        <v>30</v>
      </c>
      <c r="F11" s="412" t="s">
        <v>31</v>
      </c>
      <c r="G11" s="16" t="s">
        <v>30</v>
      </c>
      <c r="H11" s="412" t="s">
        <v>31</v>
      </c>
      <c r="I11" s="16" t="s">
        <v>30</v>
      </c>
      <c r="J11" s="412" t="s">
        <v>31</v>
      </c>
      <c r="K11" s="16" t="s">
        <v>30</v>
      </c>
      <c r="L11" s="412" t="s">
        <v>31</v>
      </c>
      <c r="M11" s="16" t="s">
        <v>30</v>
      </c>
      <c r="N11" s="412" t="s">
        <v>31</v>
      </c>
      <c r="O11" s="16" t="s">
        <v>30</v>
      </c>
      <c r="P11" s="412" t="s">
        <v>31</v>
      </c>
      <c r="Q11" s="16" t="s">
        <v>30</v>
      </c>
      <c r="R11" s="412" t="s">
        <v>31</v>
      </c>
      <c r="S11" s="16" t="s">
        <v>30</v>
      </c>
      <c r="T11" s="412" t="s">
        <v>31</v>
      </c>
      <c r="U11" s="16" t="s">
        <v>30</v>
      </c>
      <c r="V11" s="412" t="s">
        <v>31</v>
      </c>
      <c r="W11" s="16" t="s">
        <v>30</v>
      </c>
      <c r="X11" s="412" t="s">
        <v>31</v>
      </c>
      <c r="Y11" s="16" t="s">
        <v>30</v>
      </c>
      <c r="Z11" s="412" t="s">
        <v>31</v>
      </c>
      <c r="AA11" s="16" t="s">
        <v>30</v>
      </c>
      <c r="AB11" s="412" t="s">
        <v>31</v>
      </c>
      <c r="AC11" s="16" t="s">
        <v>30</v>
      </c>
      <c r="AD11" s="412" t="s">
        <v>31</v>
      </c>
      <c r="AE11" s="16" t="s">
        <v>30</v>
      </c>
      <c r="AF11" s="412" t="s">
        <v>31</v>
      </c>
      <c r="AG11" s="16" t="s">
        <v>30</v>
      </c>
      <c r="AH11" s="412" t="s">
        <v>31</v>
      </c>
      <c r="AI11" s="16" t="s">
        <v>30</v>
      </c>
      <c r="AJ11" s="412" t="s">
        <v>31</v>
      </c>
      <c r="AK11" s="16" t="s">
        <v>30</v>
      </c>
      <c r="AL11" s="412" t="s">
        <v>31</v>
      </c>
      <c r="AM11" s="16" t="s">
        <v>30</v>
      </c>
      <c r="AN11" s="412" t="s">
        <v>31</v>
      </c>
      <c r="AO11" s="2069"/>
      <c r="AP11" s="2072"/>
      <c r="AQ11" s="2072"/>
      <c r="AR11" s="2063"/>
      <c r="AS11" s="2063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W11" s="3"/>
      <c r="BY11" s="4"/>
      <c r="CZ11" s="2"/>
    </row>
    <row r="12" spans="1:104" ht="16.149999999999999" customHeight="1" x14ac:dyDescent="0.2">
      <c r="A12" s="18" t="s">
        <v>32</v>
      </c>
      <c r="B12" s="19">
        <f>+B13+B14+B15+B16+B17+B18+B21+B22+B23+B24+B25+B26</f>
        <v>0</v>
      </c>
      <c r="C12" s="20">
        <f>+C13+C14+C15+C16+C17+C18+C21+C22+C23+C24+C25+C26</f>
        <v>0</v>
      </c>
      <c r="D12" s="21">
        <f>SUM(D13:D26)</f>
        <v>0</v>
      </c>
      <c r="E12" s="16">
        <f>SUM(E13:E26)</f>
        <v>0</v>
      </c>
      <c r="F12" s="22">
        <f t="shared" ref="F12:AO12" si="0">SUM(F13:F26)</f>
        <v>0</v>
      </c>
      <c r="G12" s="23">
        <f>SUM(G13:G26)</f>
        <v>0</v>
      </c>
      <c r="H12" s="22">
        <f t="shared" si="0"/>
        <v>0</v>
      </c>
      <c r="I12" s="16">
        <f t="shared" si="0"/>
        <v>0</v>
      </c>
      <c r="J12" s="22">
        <f t="shared" si="0"/>
        <v>0</v>
      </c>
      <c r="K12" s="16">
        <f t="shared" si="0"/>
        <v>0</v>
      </c>
      <c r="L12" s="22">
        <f t="shared" si="0"/>
        <v>0</v>
      </c>
      <c r="M12" s="16">
        <f t="shared" si="0"/>
        <v>0</v>
      </c>
      <c r="N12" s="22">
        <f t="shared" si="0"/>
        <v>0</v>
      </c>
      <c r="O12" s="16">
        <f t="shared" si="0"/>
        <v>0</v>
      </c>
      <c r="P12" s="22">
        <f t="shared" si="0"/>
        <v>0</v>
      </c>
      <c r="Q12" s="16">
        <f t="shared" si="0"/>
        <v>0</v>
      </c>
      <c r="R12" s="22">
        <f t="shared" si="0"/>
        <v>0</v>
      </c>
      <c r="S12" s="16">
        <f t="shared" si="0"/>
        <v>0</v>
      </c>
      <c r="T12" s="22">
        <f t="shared" si="0"/>
        <v>0</v>
      </c>
      <c r="U12" s="16">
        <f>SUM(U13:U26)</f>
        <v>0</v>
      </c>
      <c r="V12" s="22">
        <f>SUM(V13:V26)</f>
        <v>0</v>
      </c>
      <c r="W12" s="16">
        <f t="shared" si="0"/>
        <v>0</v>
      </c>
      <c r="X12" s="22">
        <f t="shared" si="0"/>
        <v>0</v>
      </c>
      <c r="Y12" s="16">
        <f t="shared" si="0"/>
        <v>0</v>
      </c>
      <c r="Z12" s="22">
        <f t="shared" si="0"/>
        <v>0</v>
      </c>
      <c r="AA12" s="16">
        <f t="shared" si="0"/>
        <v>0</v>
      </c>
      <c r="AB12" s="22">
        <f t="shared" si="0"/>
        <v>0</v>
      </c>
      <c r="AC12" s="16">
        <f t="shared" si="0"/>
        <v>0</v>
      </c>
      <c r="AD12" s="22">
        <f t="shared" si="0"/>
        <v>0</v>
      </c>
      <c r="AE12" s="16">
        <f t="shared" si="0"/>
        <v>0</v>
      </c>
      <c r="AF12" s="22">
        <f t="shared" si="0"/>
        <v>0</v>
      </c>
      <c r="AG12" s="23">
        <f t="shared" si="0"/>
        <v>0</v>
      </c>
      <c r="AH12" s="23">
        <f t="shared" si="0"/>
        <v>0</v>
      </c>
      <c r="AI12" s="23">
        <f t="shared" si="0"/>
        <v>0</v>
      </c>
      <c r="AJ12" s="23">
        <f t="shared" si="0"/>
        <v>0</v>
      </c>
      <c r="AK12" s="23">
        <f t="shared" si="0"/>
        <v>0</v>
      </c>
      <c r="AL12" s="23">
        <f t="shared" si="0"/>
        <v>0</v>
      </c>
      <c r="AM12" s="23">
        <f t="shared" si="0"/>
        <v>0</v>
      </c>
      <c r="AN12" s="23">
        <f t="shared" si="0"/>
        <v>0</v>
      </c>
      <c r="AO12" s="24">
        <f t="shared" si="0"/>
        <v>0</v>
      </c>
      <c r="AP12" s="25">
        <f>SUM(AP13:AP26)</f>
        <v>0</v>
      </c>
      <c r="AQ12" s="26">
        <f>SUM(AQ13:AQ26)</f>
        <v>0</v>
      </c>
      <c r="AR12" s="412">
        <f>SUM(AR13:AR26)</f>
        <v>0</v>
      </c>
      <c r="AS12" s="412">
        <f>SUM(AS13:AS26)</f>
        <v>0</v>
      </c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W12" s="3"/>
      <c r="BY12" s="4"/>
      <c r="CZ12" s="2"/>
    </row>
    <row r="13" spans="1:104" ht="16.149999999999999" customHeight="1" x14ac:dyDescent="0.2">
      <c r="A13" s="27" t="s">
        <v>33</v>
      </c>
      <c r="B13" s="28">
        <f t="shared" ref="B13:B26" si="1">SUM(C13:D13)</f>
        <v>0</v>
      </c>
      <c r="C13" s="29">
        <f>SUM(E13+G13+I13+K13+M13+O13+Q13+S13+U13+W13+Y13+AA13+AC13+AE13+AG13+AI13+AK13+AM13)</f>
        <v>0</v>
      </c>
      <c r="D13" s="30">
        <f>SUM(F13+H13+J13+L13+N13+P13+R13+T13+V13+X13+Z13+AB13+AD13+AF13+AH13+AJ13+AL13+AN13)</f>
        <v>0</v>
      </c>
      <c r="E13" s="31"/>
      <c r="F13" s="32"/>
      <c r="G13" s="31"/>
      <c r="H13" s="32"/>
      <c r="I13" s="31"/>
      <c r="J13" s="33"/>
      <c r="K13" s="31"/>
      <c r="L13" s="33"/>
      <c r="M13" s="31"/>
      <c r="N13" s="33"/>
      <c r="O13" s="31"/>
      <c r="P13" s="33"/>
      <c r="Q13" s="31"/>
      <c r="R13" s="33"/>
      <c r="S13" s="31"/>
      <c r="T13" s="33"/>
      <c r="U13" s="31"/>
      <c r="V13" s="33"/>
      <c r="W13" s="31"/>
      <c r="X13" s="33"/>
      <c r="Y13" s="31"/>
      <c r="Z13" s="33"/>
      <c r="AA13" s="31"/>
      <c r="AB13" s="33"/>
      <c r="AC13" s="31"/>
      <c r="AD13" s="33"/>
      <c r="AE13" s="31"/>
      <c r="AF13" s="33"/>
      <c r="AG13" s="31"/>
      <c r="AH13" s="33"/>
      <c r="AI13" s="31"/>
      <c r="AJ13" s="33"/>
      <c r="AK13" s="31"/>
      <c r="AL13" s="33"/>
      <c r="AM13" s="34"/>
      <c r="AN13" s="33"/>
      <c r="AO13" s="35"/>
      <c r="AP13" s="36"/>
      <c r="AQ13" s="36"/>
      <c r="AR13" s="37"/>
      <c r="AS13" s="37"/>
      <c r="AT13" s="38"/>
      <c r="AU13" s="39"/>
      <c r="AV13" s="39"/>
      <c r="AW13" s="39"/>
      <c r="AX13" s="39"/>
      <c r="AY13" s="39"/>
      <c r="AZ13" s="39"/>
      <c r="BA13" s="39"/>
      <c r="BB13" s="39"/>
      <c r="BC13" s="39"/>
      <c r="BD13" s="9"/>
      <c r="BE13" s="9"/>
      <c r="BF13" s="9"/>
      <c r="BW13" s="3"/>
      <c r="BY13" s="4"/>
      <c r="CA13" s="40"/>
      <c r="CF13" s="41">
        <v>0</v>
      </c>
      <c r="CG13" s="41">
        <v>0</v>
      </c>
      <c r="CH13" s="41">
        <v>0</v>
      </c>
      <c r="CI13" s="41">
        <v>0</v>
      </c>
      <c r="CJ13" s="5">
        <v>0</v>
      </c>
      <c r="CZ13" s="2"/>
    </row>
    <row r="14" spans="1:104" ht="16.149999999999999" customHeight="1" x14ac:dyDescent="0.2">
      <c r="A14" s="42" t="s">
        <v>34</v>
      </c>
      <c r="B14" s="43">
        <f t="shared" si="1"/>
        <v>0</v>
      </c>
      <c r="C14" s="44">
        <f>SUM(E14+G14+I14)</f>
        <v>0</v>
      </c>
      <c r="D14" s="45">
        <f>SUM(F14+H14+J14)</f>
        <v>0</v>
      </c>
      <c r="E14" s="46"/>
      <c r="F14" s="47"/>
      <c r="G14" s="46"/>
      <c r="H14" s="47"/>
      <c r="I14" s="46"/>
      <c r="J14" s="48"/>
      <c r="K14" s="49"/>
      <c r="L14" s="50"/>
      <c r="M14" s="49"/>
      <c r="N14" s="50"/>
      <c r="O14" s="49"/>
      <c r="P14" s="50"/>
      <c r="Q14" s="49"/>
      <c r="R14" s="50"/>
      <c r="S14" s="49"/>
      <c r="T14" s="50"/>
      <c r="U14" s="49"/>
      <c r="V14" s="50"/>
      <c r="W14" s="49"/>
      <c r="X14" s="50"/>
      <c r="Y14" s="49"/>
      <c r="Z14" s="50"/>
      <c r="AA14" s="49"/>
      <c r="AB14" s="50"/>
      <c r="AC14" s="49"/>
      <c r="AD14" s="50"/>
      <c r="AE14" s="49"/>
      <c r="AF14" s="50"/>
      <c r="AG14" s="49"/>
      <c r="AH14" s="50"/>
      <c r="AI14" s="49"/>
      <c r="AJ14" s="50"/>
      <c r="AK14" s="49"/>
      <c r="AL14" s="50"/>
      <c r="AM14" s="49"/>
      <c r="AN14" s="50"/>
      <c r="AO14" s="51"/>
      <c r="AP14" s="52"/>
      <c r="AQ14" s="52"/>
      <c r="AR14" s="53"/>
      <c r="AS14" s="53"/>
      <c r="AT14" s="38"/>
      <c r="AU14" s="39"/>
      <c r="AV14" s="39"/>
      <c r="AW14" s="39"/>
      <c r="AX14" s="39"/>
      <c r="AY14" s="39"/>
      <c r="AZ14" s="39"/>
      <c r="BA14" s="39"/>
      <c r="BB14" s="39"/>
      <c r="BC14" s="39"/>
      <c r="BD14" s="9"/>
      <c r="BE14" s="9"/>
      <c r="BF14" s="9"/>
      <c r="BW14" s="3"/>
      <c r="BY14" s="4"/>
      <c r="CA14" s="40"/>
      <c r="CF14" s="41">
        <v>0</v>
      </c>
      <c r="CG14" s="41">
        <v>0</v>
      </c>
      <c r="CH14" s="41">
        <v>0</v>
      </c>
      <c r="CI14" s="41">
        <v>0</v>
      </c>
      <c r="CJ14" s="5">
        <v>0</v>
      </c>
      <c r="CZ14" s="2"/>
    </row>
    <row r="15" spans="1:104" ht="16.149999999999999" customHeight="1" x14ac:dyDescent="0.2">
      <c r="A15" s="54" t="s">
        <v>35</v>
      </c>
      <c r="B15" s="43">
        <f t="shared" si="1"/>
        <v>0</v>
      </c>
      <c r="C15" s="44">
        <f>SUM(E15+G15+I15+K15+M15+O15+Q15+S15+U15+W15+Y15+AA15+AC15+AE15+AG15+AI15+AK15+AM15)</f>
        <v>0</v>
      </c>
      <c r="D15" s="45">
        <f>SUM(F15+H15+J15+L15+N15+P15+R15+T15+V15+X15+Z15+AB15+AD15+AF15+AH15+AJ15+AL15+AN15)</f>
        <v>0</v>
      </c>
      <c r="E15" s="46"/>
      <c r="F15" s="47"/>
      <c r="G15" s="46"/>
      <c r="H15" s="47"/>
      <c r="I15" s="46"/>
      <c r="J15" s="48"/>
      <c r="K15" s="46"/>
      <c r="L15" s="48"/>
      <c r="M15" s="46"/>
      <c r="N15" s="48"/>
      <c r="O15" s="46"/>
      <c r="P15" s="48"/>
      <c r="Q15" s="46"/>
      <c r="R15" s="48"/>
      <c r="S15" s="46"/>
      <c r="T15" s="48"/>
      <c r="U15" s="46"/>
      <c r="V15" s="48"/>
      <c r="W15" s="46"/>
      <c r="X15" s="48"/>
      <c r="Y15" s="46"/>
      <c r="Z15" s="48"/>
      <c r="AA15" s="46"/>
      <c r="AB15" s="48"/>
      <c r="AC15" s="46"/>
      <c r="AD15" s="48"/>
      <c r="AE15" s="46"/>
      <c r="AF15" s="48"/>
      <c r="AG15" s="46"/>
      <c r="AH15" s="48"/>
      <c r="AI15" s="46"/>
      <c r="AJ15" s="48"/>
      <c r="AK15" s="46"/>
      <c r="AL15" s="48"/>
      <c r="AM15" s="55"/>
      <c r="AN15" s="48"/>
      <c r="AO15" s="51"/>
      <c r="AP15" s="52"/>
      <c r="AQ15" s="52"/>
      <c r="AR15" s="53"/>
      <c r="AS15" s="53"/>
      <c r="AT15" s="38"/>
      <c r="AU15" s="39"/>
      <c r="AV15" s="39"/>
      <c r="AW15" s="39"/>
      <c r="AX15" s="39"/>
      <c r="AY15" s="39"/>
      <c r="AZ15" s="39"/>
      <c r="BA15" s="39"/>
      <c r="BB15" s="39"/>
      <c r="BC15" s="39"/>
      <c r="BD15" s="9"/>
      <c r="BE15" s="9"/>
      <c r="BF15" s="9"/>
      <c r="BW15" s="3"/>
      <c r="BY15" s="4"/>
      <c r="CA15" s="40"/>
      <c r="CF15" s="41">
        <v>0</v>
      </c>
      <c r="CG15" s="41">
        <v>0</v>
      </c>
      <c r="CH15" s="41">
        <v>0</v>
      </c>
      <c r="CI15" s="41">
        <v>0</v>
      </c>
      <c r="CJ15" s="5">
        <v>0</v>
      </c>
      <c r="CZ15" s="2"/>
    </row>
    <row r="16" spans="1:104" ht="16.149999999999999" customHeight="1" x14ac:dyDescent="0.2">
      <c r="A16" s="56" t="s">
        <v>36</v>
      </c>
      <c r="B16" s="57">
        <f t="shared" si="1"/>
        <v>0</v>
      </c>
      <c r="C16" s="58">
        <f>SUM(I16+K16+M16+O16+Q16+S16+U16+W16+Y16+AA16+AC16+AE16+AG16+AI16+AK16+AM16)</f>
        <v>0</v>
      </c>
      <c r="D16" s="59">
        <f>SUM(J16+L16+N16+P16+R16+T16+V16+X16+Z16+AB16+AD16+AF16+AH16+AJ16+AL16+AN16)</f>
        <v>0</v>
      </c>
      <c r="E16" s="49"/>
      <c r="F16" s="50"/>
      <c r="G16" s="60"/>
      <c r="H16" s="61"/>
      <c r="I16" s="46"/>
      <c r="J16" s="48"/>
      <c r="K16" s="46"/>
      <c r="L16" s="48"/>
      <c r="M16" s="46"/>
      <c r="N16" s="48"/>
      <c r="O16" s="46"/>
      <c r="P16" s="48"/>
      <c r="Q16" s="46"/>
      <c r="R16" s="48"/>
      <c r="S16" s="46"/>
      <c r="T16" s="48"/>
      <c r="U16" s="46"/>
      <c r="V16" s="48"/>
      <c r="W16" s="46"/>
      <c r="X16" s="48"/>
      <c r="Y16" s="46"/>
      <c r="Z16" s="48"/>
      <c r="AA16" s="46"/>
      <c r="AB16" s="48"/>
      <c r="AC16" s="46"/>
      <c r="AD16" s="48"/>
      <c r="AE16" s="46"/>
      <c r="AF16" s="48"/>
      <c r="AG16" s="46"/>
      <c r="AH16" s="48"/>
      <c r="AI16" s="46"/>
      <c r="AJ16" s="48"/>
      <c r="AK16" s="46"/>
      <c r="AL16" s="48"/>
      <c r="AM16" s="55"/>
      <c r="AN16" s="48"/>
      <c r="AO16" s="51"/>
      <c r="AP16" s="52"/>
      <c r="AQ16" s="52"/>
      <c r="AR16" s="53"/>
      <c r="AS16" s="53"/>
      <c r="AT16" s="38"/>
      <c r="AU16" s="39"/>
      <c r="AV16" s="39"/>
      <c r="AW16" s="39"/>
      <c r="AX16" s="39"/>
      <c r="AY16" s="39"/>
      <c r="AZ16" s="39"/>
      <c r="BA16" s="39"/>
      <c r="BB16" s="39"/>
      <c r="BC16" s="39"/>
      <c r="BD16" s="9"/>
      <c r="BE16" s="9"/>
      <c r="BF16" s="9"/>
      <c r="BW16" s="3"/>
      <c r="BY16" s="4"/>
      <c r="CA16" s="40"/>
      <c r="CF16" s="41">
        <v>0</v>
      </c>
      <c r="CG16" s="41">
        <v>0</v>
      </c>
      <c r="CH16" s="41">
        <v>0</v>
      </c>
      <c r="CI16" s="41">
        <v>0</v>
      </c>
      <c r="CJ16" s="5">
        <v>0</v>
      </c>
      <c r="CZ16" s="2"/>
    </row>
    <row r="17" spans="1:104" ht="16.149999999999999" customHeight="1" x14ac:dyDescent="0.2">
      <c r="A17" s="62" t="s">
        <v>37</v>
      </c>
      <c r="B17" s="43">
        <f t="shared" si="1"/>
        <v>0</v>
      </c>
      <c r="C17" s="44">
        <f>SUM(U17+W17+Y17+AA17+AC17+AE17+AG17+AI17+AK17+AM17)</f>
        <v>0</v>
      </c>
      <c r="D17" s="45">
        <f>SUM(V17+X17+Z17+AB17+AD17+AF17+AH17+AJ17+AL17+AN17)</f>
        <v>0</v>
      </c>
      <c r="E17" s="49"/>
      <c r="F17" s="63"/>
      <c r="G17" s="49"/>
      <c r="H17" s="63"/>
      <c r="I17" s="49"/>
      <c r="J17" s="50"/>
      <c r="K17" s="49"/>
      <c r="L17" s="50"/>
      <c r="M17" s="49"/>
      <c r="N17" s="50"/>
      <c r="O17" s="49"/>
      <c r="P17" s="50"/>
      <c r="Q17" s="49"/>
      <c r="R17" s="50"/>
      <c r="S17" s="49"/>
      <c r="T17" s="50"/>
      <c r="U17" s="46"/>
      <c r="V17" s="48"/>
      <c r="W17" s="46"/>
      <c r="X17" s="48"/>
      <c r="Y17" s="46"/>
      <c r="Z17" s="48"/>
      <c r="AA17" s="46"/>
      <c r="AB17" s="48"/>
      <c r="AC17" s="46"/>
      <c r="AD17" s="48"/>
      <c r="AE17" s="46"/>
      <c r="AF17" s="48"/>
      <c r="AG17" s="46"/>
      <c r="AH17" s="48"/>
      <c r="AI17" s="46"/>
      <c r="AJ17" s="48"/>
      <c r="AK17" s="46"/>
      <c r="AL17" s="48"/>
      <c r="AM17" s="55"/>
      <c r="AN17" s="48"/>
      <c r="AO17" s="51"/>
      <c r="AP17" s="52"/>
      <c r="AQ17" s="52"/>
      <c r="AR17" s="53"/>
      <c r="AS17" s="53"/>
      <c r="AT17" s="38"/>
      <c r="AU17" s="39"/>
      <c r="AV17" s="39"/>
      <c r="AW17" s="39"/>
      <c r="AX17" s="39"/>
      <c r="AY17" s="39"/>
      <c r="AZ17" s="39"/>
      <c r="BA17" s="39"/>
      <c r="BB17" s="39"/>
      <c r="BC17" s="39"/>
      <c r="BD17" s="9"/>
      <c r="BE17" s="9"/>
      <c r="BF17" s="9"/>
      <c r="BW17" s="3"/>
      <c r="BY17" s="4"/>
      <c r="CA17" s="40"/>
      <c r="CF17" s="41">
        <v>0</v>
      </c>
      <c r="CG17" s="41">
        <v>0</v>
      </c>
      <c r="CH17" s="41">
        <v>0</v>
      </c>
      <c r="CI17" s="41">
        <v>0</v>
      </c>
      <c r="CJ17" s="5">
        <v>0</v>
      </c>
      <c r="CZ17" s="2"/>
    </row>
    <row r="18" spans="1:104" ht="16.149999999999999" customHeight="1" x14ac:dyDescent="0.2">
      <c r="A18" s="64" t="s">
        <v>38</v>
      </c>
      <c r="B18" s="43">
        <f t="shared" si="1"/>
        <v>0</v>
      </c>
      <c r="C18" s="44">
        <f>SUM(E18+G18+I18+K18+M18+O18+Q18+S18+U18+W18+Y18+AA18+AC18+AE18+AG18+AI18+AK18+AM18)</f>
        <v>0</v>
      </c>
      <c r="D18" s="45">
        <f>SUM(F18+H18+J18+L18+N18+P18+R18+T18+V18+X18+Z18+AB18+AD18+AF18+AH18+AJ18+AL18+AN18)</f>
        <v>0</v>
      </c>
      <c r="E18" s="46"/>
      <c r="F18" s="47"/>
      <c r="G18" s="46"/>
      <c r="H18" s="47"/>
      <c r="I18" s="46"/>
      <c r="J18" s="48"/>
      <c r="K18" s="65"/>
      <c r="L18" s="48"/>
      <c r="M18" s="46"/>
      <c r="N18" s="48"/>
      <c r="O18" s="46"/>
      <c r="P18" s="48"/>
      <c r="Q18" s="46"/>
      <c r="R18" s="48"/>
      <c r="S18" s="46"/>
      <c r="T18" s="48"/>
      <c r="U18" s="46"/>
      <c r="V18" s="48"/>
      <c r="W18" s="46"/>
      <c r="X18" s="48"/>
      <c r="Y18" s="46"/>
      <c r="Z18" s="48"/>
      <c r="AA18" s="46"/>
      <c r="AB18" s="48"/>
      <c r="AC18" s="46"/>
      <c r="AD18" s="48"/>
      <c r="AE18" s="46"/>
      <c r="AF18" s="48"/>
      <c r="AG18" s="46"/>
      <c r="AH18" s="48"/>
      <c r="AI18" s="46"/>
      <c r="AJ18" s="48"/>
      <c r="AK18" s="46"/>
      <c r="AL18" s="48"/>
      <c r="AM18" s="55"/>
      <c r="AN18" s="48"/>
      <c r="AO18" s="51"/>
      <c r="AP18" s="52"/>
      <c r="AQ18" s="52"/>
      <c r="AR18" s="53"/>
      <c r="AS18" s="53"/>
      <c r="AT18" s="38"/>
      <c r="AU18" s="39"/>
      <c r="AV18" s="39"/>
      <c r="AW18" s="39"/>
      <c r="AX18" s="39"/>
      <c r="AY18" s="39"/>
      <c r="AZ18" s="39"/>
      <c r="BA18" s="39"/>
      <c r="BB18" s="39"/>
      <c r="BC18" s="39"/>
      <c r="BD18" s="9"/>
      <c r="BE18" s="9"/>
      <c r="BF18" s="9"/>
      <c r="BW18" s="3"/>
      <c r="BY18" s="4"/>
      <c r="CA18" s="40"/>
      <c r="CF18" s="41">
        <v>0</v>
      </c>
      <c r="CG18" s="41">
        <v>0</v>
      </c>
      <c r="CH18" s="41">
        <v>0</v>
      </c>
      <c r="CI18" s="41">
        <v>0</v>
      </c>
      <c r="CJ18" s="5">
        <v>0</v>
      </c>
      <c r="CZ18" s="2"/>
    </row>
    <row r="19" spans="1:104" ht="16.149999999999999" customHeight="1" x14ac:dyDescent="0.2">
      <c r="A19" s="66" t="s">
        <v>39</v>
      </c>
      <c r="B19" s="67">
        <f t="shared" ref="B19:B20" si="2">C19+D19</f>
        <v>0</v>
      </c>
      <c r="C19" s="68"/>
      <c r="D19" s="69">
        <f>SUM(L19+N19+P19+R19+T19+V19+X19+Z19+AB19+AD19+AF19)</f>
        <v>0</v>
      </c>
      <c r="E19" s="60"/>
      <c r="F19" s="61"/>
      <c r="G19" s="60"/>
      <c r="H19" s="61"/>
      <c r="I19" s="60"/>
      <c r="J19" s="70"/>
      <c r="K19" s="49"/>
      <c r="L19" s="71"/>
      <c r="M19" s="72"/>
      <c r="N19" s="71"/>
      <c r="O19" s="72"/>
      <c r="P19" s="71"/>
      <c r="Q19" s="72"/>
      <c r="R19" s="71"/>
      <c r="S19" s="72"/>
      <c r="T19" s="71"/>
      <c r="U19" s="72"/>
      <c r="V19" s="71"/>
      <c r="W19" s="72"/>
      <c r="X19" s="71"/>
      <c r="Y19" s="72"/>
      <c r="Z19" s="71"/>
      <c r="AA19" s="72"/>
      <c r="AB19" s="71"/>
      <c r="AC19" s="72"/>
      <c r="AD19" s="71"/>
      <c r="AE19" s="72"/>
      <c r="AF19" s="71"/>
      <c r="AG19" s="60"/>
      <c r="AH19" s="70"/>
      <c r="AI19" s="60"/>
      <c r="AJ19" s="70"/>
      <c r="AK19" s="60"/>
      <c r="AL19" s="70"/>
      <c r="AM19" s="73"/>
      <c r="AN19" s="50"/>
      <c r="AO19" s="74"/>
      <c r="AP19" s="75"/>
      <c r="AQ19" s="75"/>
      <c r="AR19" s="76"/>
      <c r="AS19" s="76"/>
      <c r="AT19" s="38"/>
      <c r="AU19" s="39"/>
      <c r="AV19" s="39"/>
      <c r="AW19" s="39"/>
      <c r="AX19" s="39"/>
      <c r="AY19" s="39"/>
      <c r="AZ19" s="39"/>
      <c r="BA19" s="39"/>
      <c r="BB19" s="39"/>
      <c r="BC19" s="39"/>
      <c r="BD19" s="9"/>
      <c r="BE19" s="9"/>
      <c r="BF19" s="9"/>
      <c r="BW19" s="3"/>
      <c r="BY19" s="4"/>
      <c r="CA19" s="40"/>
      <c r="CF19" s="41">
        <v>0</v>
      </c>
      <c r="CG19" s="41">
        <v>0</v>
      </c>
      <c r="CH19" s="41">
        <v>0</v>
      </c>
      <c r="CI19" s="41">
        <v>0</v>
      </c>
      <c r="CJ19" s="5">
        <v>0</v>
      </c>
      <c r="CZ19" s="2"/>
    </row>
    <row r="20" spans="1:104" ht="16.149999999999999" customHeight="1" x14ac:dyDescent="0.2">
      <c r="A20" s="66" t="s">
        <v>40</v>
      </c>
      <c r="B20" s="67">
        <f t="shared" si="2"/>
        <v>0</v>
      </c>
      <c r="C20" s="68"/>
      <c r="D20" s="45">
        <f>SUM(F20+H20+J20+L20+N20+P20+R20+T20+V20+X20+Z20+AB20+AD20+AF20+AH20+AJ20+AL20+AN20)</f>
        <v>0</v>
      </c>
      <c r="E20" s="60"/>
      <c r="F20" s="47"/>
      <c r="G20" s="60"/>
      <c r="H20" s="47"/>
      <c r="I20" s="60"/>
      <c r="J20" s="71"/>
      <c r="K20" s="60"/>
      <c r="L20" s="71"/>
      <c r="M20" s="72"/>
      <c r="N20" s="71"/>
      <c r="O20" s="72"/>
      <c r="P20" s="71"/>
      <c r="Q20" s="72"/>
      <c r="R20" s="71"/>
      <c r="S20" s="72"/>
      <c r="T20" s="71"/>
      <c r="U20" s="72"/>
      <c r="V20" s="71"/>
      <c r="W20" s="72"/>
      <c r="X20" s="71"/>
      <c r="Y20" s="72"/>
      <c r="Z20" s="71"/>
      <c r="AA20" s="72"/>
      <c r="AB20" s="71"/>
      <c r="AC20" s="72"/>
      <c r="AD20" s="71"/>
      <c r="AE20" s="72"/>
      <c r="AF20" s="71"/>
      <c r="AG20" s="72"/>
      <c r="AH20" s="71"/>
      <c r="AI20" s="72"/>
      <c r="AJ20" s="71"/>
      <c r="AK20" s="72"/>
      <c r="AL20" s="71"/>
      <c r="AM20" s="72"/>
      <c r="AN20" s="71"/>
      <c r="AO20" s="74"/>
      <c r="AP20" s="75"/>
      <c r="AQ20" s="75"/>
      <c r="AR20" s="76"/>
      <c r="AS20" s="76"/>
      <c r="AT20" s="38"/>
      <c r="AU20" s="39"/>
      <c r="AV20" s="39"/>
      <c r="AW20" s="39"/>
      <c r="AX20" s="39"/>
      <c r="AY20" s="39"/>
      <c r="AZ20" s="39"/>
      <c r="BA20" s="39"/>
      <c r="BB20" s="39"/>
      <c r="BC20" s="39"/>
      <c r="BD20" s="9"/>
      <c r="BE20" s="9"/>
      <c r="BF20" s="9"/>
      <c r="BW20" s="3"/>
      <c r="BY20" s="4"/>
      <c r="CA20" s="40"/>
      <c r="CF20" s="41">
        <v>0</v>
      </c>
      <c r="CG20" s="41">
        <v>0</v>
      </c>
      <c r="CH20" s="41">
        <v>0</v>
      </c>
      <c r="CI20" s="41">
        <v>0</v>
      </c>
      <c r="CJ20" s="5">
        <v>0</v>
      </c>
      <c r="CZ20" s="2"/>
    </row>
    <row r="21" spans="1:104" ht="16.149999999999999" customHeight="1" x14ac:dyDescent="0.2">
      <c r="A21" s="66" t="s">
        <v>41</v>
      </c>
      <c r="B21" s="77">
        <f t="shared" si="1"/>
        <v>0</v>
      </c>
      <c r="C21" s="78">
        <f>SUM(O21+Q21+S21+U21+W21+Y21+AA21)</f>
        <v>0</v>
      </c>
      <c r="D21" s="45">
        <f>SUM(P21+R21+T21+V21+X21+Z21+AB21)</f>
        <v>0</v>
      </c>
      <c r="E21" s="60"/>
      <c r="F21" s="61"/>
      <c r="G21" s="60"/>
      <c r="H21" s="61"/>
      <c r="I21" s="60"/>
      <c r="J21" s="70"/>
      <c r="K21" s="49"/>
      <c r="L21" s="70"/>
      <c r="M21" s="60"/>
      <c r="N21" s="70"/>
      <c r="O21" s="79"/>
      <c r="P21" s="71"/>
      <c r="Q21" s="79"/>
      <c r="R21" s="71"/>
      <c r="S21" s="79"/>
      <c r="T21" s="71"/>
      <c r="U21" s="79"/>
      <c r="V21" s="71"/>
      <c r="W21" s="79"/>
      <c r="X21" s="71"/>
      <c r="Y21" s="79"/>
      <c r="Z21" s="71"/>
      <c r="AA21" s="79"/>
      <c r="AB21" s="71"/>
      <c r="AC21" s="60"/>
      <c r="AD21" s="70"/>
      <c r="AE21" s="60"/>
      <c r="AF21" s="70"/>
      <c r="AG21" s="72"/>
      <c r="AH21" s="70"/>
      <c r="AI21" s="60"/>
      <c r="AJ21" s="70"/>
      <c r="AK21" s="60"/>
      <c r="AL21" s="70"/>
      <c r="AM21" s="73"/>
      <c r="AN21" s="50"/>
      <c r="AO21" s="74"/>
      <c r="AP21" s="75"/>
      <c r="AQ21" s="75"/>
      <c r="AR21" s="76"/>
      <c r="AS21" s="76"/>
      <c r="AT21" s="38"/>
      <c r="AU21" s="39"/>
      <c r="AV21" s="39"/>
      <c r="AW21" s="39"/>
      <c r="AX21" s="39"/>
      <c r="AY21" s="39"/>
      <c r="AZ21" s="39"/>
      <c r="BA21" s="39"/>
      <c r="BB21" s="39"/>
      <c r="BC21" s="39"/>
      <c r="BD21" s="9"/>
      <c r="BE21" s="9"/>
      <c r="BF21" s="9"/>
      <c r="BW21" s="3"/>
      <c r="BY21" s="4"/>
      <c r="CA21" s="40"/>
      <c r="CF21" s="41">
        <v>0</v>
      </c>
      <c r="CG21" s="41">
        <v>0</v>
      </c>
      <c r="CH21" s="41">
        <v>0</v>
      </c>
      <c r="CI21" s="41">
        <v>0</v>
      </c>
      <c r="CJ21" s="5">
        <v>0</v>
      </c>
      <c r="CZ21" s="2"/>
    </row>
    <row r="22" spans="1:104" ht="16.149999999999999" customHeight="1" x14ac:dyDescent="0.2">
      <c r="A22" s="66" t="s">
        <v>42</v>
      </c>
      <c r="B22" s="77">
        <f t="shared" si="1"/>
        <v>0</v>
      </c>
      <c r="C22" s="78">
        <f>SUM(E22+G22+I22+K22+M22+O22+Q22+S22+U22+W22+Y22+AA22+AC22+AE22+AG22+AI22+AK22+AM22)</f>
        <v>0</v>
      </c>
      <c r="D22" s="69">
        <f>SUM(F22+H22+J22+L22+N22+P22+R22+T22+V22+X22+Z22+AB22+AD22+AF22+AH22+AJ22+AL22+AN22)</f>
        <v>0</v>
      </c>
      <c r="E22" s="79"/>
      <c r="F22" s="80"/>
      <c r="G22" s="79"/>
      <c r="H22" s="80"/>
      <c r="I22" s="79"/>
      <c r="J22" s="71"/>
      <c r="K22" s="65"/>
      <c r="L22" s="71"/>
      <c r="M22" s="79"/>
      <c r="N22" s="71"/>
      <c r="O22" s="79"/>
      <c r="P22" s="71"/>
      <c r="Q22" s="79"/>
      <c r="R22" s="71"/>
      <c r="S22" s="79"/>
      <c r="T22" s="71"/>
      <c r="U22" s="79"/>
      <c r="V22" s="71"/>
      <c r="W22" s="79"/>
      <c r="X22" s="71"/>
      <c r="Y22" s="79"/>
      <c r="Z22" s="71"/>
      <c r="AA22" s="79"/>
      <c r="AB22" s="71"/>
      <c r="AC22" s="79"/>
      <c r="AD22" s="71"/>
      <c r="AE22" s="79"/>
      <c r="AF22" s="71"/>
      <c r="AG22" s="79"/>
      <c r="AH22" s="71"/>
      <c r="AI22" s="79"/>
      <c r="AJ22" s="71"/>
      <c r="AK22" s="79"/>
      <c r="AL22" s="71"/>
      <c r="AM22" s="81"/>
      <c r="AN22" s="71"/>
      <c r="AO22" s="74"/>
      <c r="AP22" s="75"/>
      <c r="AQ22" s="75"/>
      <c r="AR22" s="76"/>
      <c r="AS22" s="76"/>
      <c r="AT22" s="38"/>
      <c r="AU22" s="39"/>
      <c r="AV22" s="39"/>
      <c r="AW22" s="39"/>
      <c r="AX22" s="39"/>
      <c r="AY22" s="39"/>
      <c r="AZ22" s="39"/>
      <c r="BA22" s="39"/>
      <c r="BB22" s="39"/>
      <c r="BC22" s="39"/>
      <c r="BD22" s="9"/>
      <c r="BE22" s="9"/>
      <c r="BF22" s="9"/>
      <c r="BW22" s="3"/>
      <c r="BY22" s="4"/>
      <c r="CF22" s="41">
        <v>0</v>
      </c>
      <c r="CG22" s="41">
        <v>0</v>
      </c>
      <c r="CH22" s="41">
        <v>0</v>
      </c>
      <c r="CI22" s="41">
        <v>0</v>
      </c>
      <c r="CJ22" s="5">
        <v>0</v>
      </c>
      <c r="CZ22" s="2"/>
    </row>
    <row r="23" spans="1:104" ht="16.149999999999999" customHeight="1" x14ac:dyDescent="0.2">
      <c r="A23" s="62" t="s">
        <v>43</v>
      </c>
      <c r="B23" s="77">
        <f t="shared" si="1"/>
        <v>0</v>
      </c>
      <c r="C23" s="78">
        <f>SUM(E23+G23+I23+K23+M23+O23+Q23+S23+U23+W23+Y23+AA23+AC23+AE23+AG23+AI23+AK23+AM23)</f>
        <v>0</v>
      </c>
      <c r="D23" s="69">
        <f>SUM(F23+H23+J23+L23+N23+P23+R23+T23+V23+X23+Z23+AB23+AD23+AF23+AH23+AJ23+AL23+AN23)</f>
        <v>0</v>
      </c>
      <c r="E23" s="79"/>
      <c r="F23" s="80"/>
      <c r="G23" s="79"/>
      <c r="H23" s="80"/>
      <c r="I23" s="79"/>
      <c r="J23" s="71"/>
      <c r="K23" s="65"/>
      <c r="L23" s="71"/>
      <c r="M23" s="79"/>
      <c r="N23" s="71"/>
      <c r="O23" s="79"/>
      <c r="P23" s="71"/>
      <c r="Q23" s="79"/>
      <c r="R23" s="71"/>
      <c r="S23" s="79"/>
      <c r="T23" s="71"/>
      <c r="U23" s="79"/>
      <c r="V23" s="71"/>
      <c r="W23" s="79"/>
      <c r="X23" s="71"/>
      <c r="Y23" s="79"/>
      <c r="Z23" s="71"/>
      <c r="AA23" s="79"/>
      <c r="AB23" s="71"/>
      <c r="AC23" s="79"/>
      <c r="AD23" s="71"/>
      <c r="AE23" s="79"/>
      <c r="AF23" s="71"/>
      <c r="AG23" s="79"/>
      <c r="AH23" s="71"/>
      <c r="AI23" s="79"/>
      <c r="AJ23" s="71"/>
      <c r="AK23" s="79"/>
      <c r="AL23" s="71"/>
      <c r="AM23" s="81"/>
      <c r="AN23" s="71"/>
      <c r="AO23" s="74"/>
      <c r="AP23" s="75"/>
      <c r="AQ23" s="75"/>
      <c r="AR23" s="76"/>
      <c r="AS23" s="76"/>
      <c r="AT23" s="38"/>
      <c r="AU23" s="39"/>
      <c r="AV23" s="39"/>
      <c r="AW23" s="39"/>
      <c r="AX23" s="39"/>
      <c r="AY23" s="39"/>
      <c r="AZ23" s="39"/>
      <c r="BA23" s="39"/>
      <c r="BB23" s="39"/>
      <c r="BC23" s="39"/>
      <c r="BD23" s="9"/>
      <c r="BE23" s="9"/>
      <c r="BF23" s="9"/>
      <c r="BW23" s="3"/>
      <c r="BY23" s="4"/>
      <c r="CF23" s="41">
        <v>0</v>
      </c>
      <c r="CG23" s="41">
        <v>0</v>
      </c>
      <c r="CH23" s="41">
        <v>0</v>
      </c>
      <c r="CI23" s="41">
        <v>0</v>
      </c>
      <c r="CJ23" s="5">
        <v>0</v>
      </c>
      <c r="CZ23" s="2"/>
    </row>
    <row r="24" spans="1:104" ht="16.149999999999999" customHeight="1" x14ac:dyDescent="0.2">
      <c r="A24" s="62" t="s">
        <v>44</v>
      </c>
      <c r="B24" s="43">
        <f t="shared" si="1"/>
        <v>0</v>
      </c>
      <c r="C24" s="44">
        <f>SUM(G24+I24+K24+M24+O24+Q24+S24+U24+W24+Y24+AA24+AC24+AE24+AG24+AI24+AK24+AM24)</f>
        <v>0</v>
      </c>
      <c r="D24" s="45">
        <f>SUM(H24+J24+L24+N24+P24+R24+T24+V24+X24+Z24+AB24+AD24+AF24+AH24+AJ24+AL24+AN24)</f>
        <v>0</v>
      </c>
      <c r="E24" s="49"/>
      <c r="F24" s="50"/>
      <c r="G24" s="79"/>
      <c r="H24" s="80"/>
      <c r="I24" s="79"/>
      <c r="J24" s="71"/>
      <c r="K24" s="65"/>
      <c r="L24" s="71"/>
      <c r="M24" s="79"/>
      <c r="N24" s="71"/>
      <c r="O24" s="79"/>
      <c r="P24" s="71"/>
      <c r="Q24" s="79"/>
      <c r="R24" s="71"/>
      <c r="S24" s="79"/>
      <c r="T24" s="71"/>
      <c r="U24" s="79"/>
      <c r="V24" s="71"/>
      <c r="W24" s="79"/>
      <c r="X24" s="71"/>
      <c r="Y24" s="79"/>
      <c r="Z24" s="71"/>
      <c r="AA24" s="79"/>
      <c r="AB24" s="71"/>
      <c r="AC24" s="79"/>
      <c r="AD24" s="71"/>
      <c r="AE24" s="79"/>
      <c r="AF24" s="71"/>
      <c r="AG24" s="79"/>
      <c r="AH24" s="71"/>
      <c r="AI24" s="79"/>
      <c r="AJ24" s="71"/>
      <c r="AK24" s="79"/>
      <c r="AL24" s="71"/>
      <c r="AM24" s="81"/>
      <c r="AN24" s="71"/>
      <c r="AO24" s="74"/>
      <c r="AP24" s="75"/>
      <c r="AQ24" s="75"/>
      <c r="AR24" s="76"/>
      <c r="AS24" s="76"/>
      <c r="AT24" s="38"/>
      <c r="AU24" s="39"/>
      <c r="AV24" s="39"/>
      <c r="AW24" s="39"/>
      <c r="AX24" s="39"/>
      <c r="AY24" s="39"/>
      <c r="AZ24" s="39"/>
      <c r="BA24" s="39"/>
      <c r="BB24" s="39"/>
      <c r="BC24" s="39"/>
      <c r="BD24" s="9"/>
      <c r="BE24" s="9"/>
      <c r="BF24" s="9"/>
      <c r="BW24" s="3"/>
      <c r="BY24" s="4"/>
      <c r="CF24" s="41">
        <v>0</v>
      </c>
      <c r="CG24" s="41">
        <v>0</v>
      </c>
      <c r="CH24" s="41">
        <v>0</v>
      </c>
      <c r="CI24" s="41">
        <v>0</v>
      </c>
      <c r="CJ24" s="5">
        <v>0</v>
      </c>
      <c r="CZ24" s="2"/>
    </row>
    <row r="25" spans="1:104" ht="16.149999999999999" customHeight="1" x14ac:dyDescent="0.2">
      <c r="A25" s="62" t="s">
        <v>45</v>
      </c>
      <c r="B25" s="43">
        <f t="shared" si="1"/>
        <v>0</v>
      </c>
      <c r="C25" s="44">
        <f>SUM(M25+O25+Q25+S25+U25+W25+Y25+AA25+AC25+AE25+AG25+AI25+AK25+AM25)</f>
        <v>0</v>
      </c>
      <c r="D25" s="45">
        <f>SUM(N25+P25+R25+T25+V25+X25+Z25+AB25+AD25+AF25+AH25+AJ25+AL25+AN25)</f>
        <v>0</v>
      </c>
      <c r="E25" s="82"/>
      <c r="F25" s="70"/>
      <c r="G25" s="60"/>
      <c r="H25" s="61"/>
      <c r="I25" s="60"/>
      <c r="J25" s="61"/>
      <c r="K25" s="60"/>
      <c r="L25" s="61"/>
      <c r="M25" s="79"/>
      <c r="N25" s="71"/>
      <c r="O25" s="79"/>
      <c r="P25" s="71"/>
      <c r="Q25" s="79"/>
      <c r="R25" s="71"/>
      <c r="S25" s="79"/>
      <c r="T25" s="71"/>
      <c r="U25" s="79"/>
      <c r="V25" s="71"/>
      <c r="W25" s="79"/>
      <c r="X25" s="71"/>
      <c r="Y25" s="79"/>
      <c r="Z25" s="71"/>
      <c r="AA25" s="79"/>
      <c r="AB25" s="71"/>
      <c r="AC25" s="79"/>
      <c r="AD25" s="71"/>
      <c r="AE25" s="79"/>
      <c r="AF25" s="71"/>
      <c r="AG25" s="79"/>
      <c r="AH25" s="71"/>
      <c r="AI25" s="79"/>
      <c r="AJ25" s="71"/>
      <c r="AK25" s="79"/>
      <c r="AL25" s="71"/>
      <c r="AM25" s="81"/>
      <c r="AN25" s="71"/>
      <c r="AO25" s="74"/>
      <c r="AP25" s="75"/>
      <c r="AQ25" s="75"/>
      <c r="AR25" s="76"/>
      <c r="AS25" s="76"/>
      <c r="AT25" s="38"/>
      <c r="AU25" s="39"/>
      <c r="AV25" s="39"/>
      <c r="AW25" s="39"/>
      <c r="AX25" s="39"/>
      <c r="AY25" s="39"/>
      <c r="AZ25" s="39"/>
      <c r="BA25" s="39"/>
      <c r="BB25" s="39"/>
      <c r="BC25" s="39"/>
      <c r="BD25" s="9"/>
      <c r="BE25" s="9"/>
      <c r="BF25" s="9"/>
      <c r="BW25" s="3"/>
      <c r="BY25" s="4"/>
      <c r="CF25" s="41">
        <v>0</v>
      </c>
      <c r="CG25" s="41">
        <v>0</v>
      </c>
      <c r="CH25" s="41">
        <v>0</v>
      </c>
      <c r="CI25" s="41">
        <v>0</v>
      </c>
      <c r="CJ25" s="5">
        <v>0</v>
      </c>
      <c r="CZ25" s="2"/>
    </row>
    <row r="26" spans="1:104" ht="16.149999999999999" customHeight="1" x14ac:dyDescent="0.2">
      <c r="A26" s="83" t="s">
        <v>46</v>
      </c>
      <c r="B26" s="413">
        <f t="shared" si="1"/>
        <v>0</v>
      </c>
      <c r="C26" s="85">
        <f>SUM(E26+G26+I26+K26+M26+O26+Q26+S26+U26+W26+Y26+AA26+AC26+AE26+AG26+AI26+AK26+AM26)</f>
        <v>0</v>
      </c>
      <c r="D26" s="414">
        <f>SUM(F26+H26+J26+L26+N26+P26+R26+T26+V26+X26+Z26+AB26+AD26+AF26+AH26+AJ26+AL26+AN26)</f>
        <v>0</v>
      </c>
      <c r="E26" s="415"/>
      <c r="F26" s="88"/>
      <c r="G26" s="89"/>
      <c r="H26" s="90"/>
      <c r="I26" s="89"/>
      <c r="J26" s="88"/>
      <c r="K26" s="416"/>
      <c r="L26" s="88"/>
      <c r="M26" s="89"/>
      <c r="N26" s="88"/>
      <c r="O26" s="89"/>
      <c r="P26" s="88"/>
      <c r="Q26" s="89"/>
      <c r="R26" s="88"/>
      <c r="S26" s="89"/>
      <c r="T26" s="88"/>
      <c r="U26" s="89"/>
      <c r="V26" s="88"/>
      <c r="W26" s="89"/>
      <c r="X26" s="88"/>
      <c r="Y26" s="89"/>
      <c r="Z26" s="88"/>
      <c r="AA26" s="89"/>
      <c r="AB26" s="88"/>
      <c r="AC26" s="89"/>
      <c r="AD26" s="88"/>
      <c r="AE26" s="89"/>
      <c r="AF26" s="88"/>
      <c r="AG26" s="89"/>
      <c r="AH26" s="88"/>
      <c r="AI26" s="89"/>
      <c r="AJ26" s="88"/>
      <c r="AK26" s="89"/>
      <c r="AL26" s="88"/>
      <c r="AM26" s="92"/>
      <c r="AN26" s="88"/>
      <c r="AO26" s="93"/>
      <c r="AP26" s="94"/>
      <c r="AQ26" s="94"/>
      <c r="AR26" s="95"/>
      <c r="AS26" s="95"/>
      <c r="AT26" s="38"/>
      <c r="AU26" s="39"/>
      <c r="AV26" s="39"/>
      <c r="AW26" s="39"/>
      <c r="AX26" s="39"/>
      <c r="AY26" s="39"/>
      <c r="AZ26" s="39"/>
      <c r="BA26" s="39"/>
      <c r="BB26" s="39"/>
      <c r="BC26" s="39"/>
      <c r="BD26" s="9"/>
      <c r="BE26" s="9"/>
      <c r="BF26" s="9"/>
      <c r="BW26" s="3"/>
      <c r="BY26" s="4"/>
      <c r="CF26" s="41">
        <v>0</v>
      </c>
      <c r="CG26" s="41">
        <v>0</v>
      </c>
      <c r="CH26" s="41">
        <v>0</v>
      </c>
      <c r="CI26" s="41">
        <v>0</v>
      </c>
      <c r="CJ26" s="5">
        <v>0</v>
      </c>
      <c r="CZ26" s="2"/>
    </row>
    <row r="27" spans="1:104" ht="31.15" customHeight="1" x14ac:dyDescent="0.2">
      <c r="A27" s="10" t="s">
        <v>47</v>
      </c>
      <c r="B27" s="11"/>
      <c r="C27" s="11"/>
      <c r="D27" s="11"/>
      <c r="E27" s="11"/>
      <c r="F27" s="417"/>
      <c r="G27" s="417" t="s">
        <v>48</v>
      </c>
      <c r="H27" s="418"/>
      <c r="I27" s="418"/>
      <c r="J27" s="417"/>
      <c r="K27" s="417"/>
      <c r="L27" s="417"/>
      <c r="M27" s="417"/>
      <c r="N27" s="417"/>
      <c r="O27" s="417"/>
      <c r="P27" s="417"/>
      <c r="Q27" s="417"/>
      <c r="R27" s="417"/>
      <c r="S27" s="417"/>
      <c r="T27" s="417"/>
      <c r="U27" s="417"/>
      <c r="V27" s="417"/>
      <c r="W27" s="417"/>
      <c r="X27" s="417"/>
      <c r="Y27" s="419"/>
      <c r="Z27" s="419"/>
      <c r="AA27" s="419"/>
      <c r="AB27" s="419"/>
      <c r="AC27" s="419"/>
      <c r="AD27" s="419"/>
      <c r="AE27" s="419"/>
      <c r="AF27" s="419"/>
      <c r="AG27" s="419"/>
      <c r="AH27" s="419"/>
      <c r="AI27" s="419"/>
      <c r="AJ27" s="419"/>
      <c r="AK27" s="419"/>
      <c r="AL27" s="419"/>
      <c r="AM27" s="419"/>
      <c r="AN27" s="419"/>
      <c r="AO27" s="419"/>
      <c r="AP27" s="420"/>
      <c r="AQ27" s="421"/>
      <c r="AR27" s="101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CG27" s="41"/>
      <c r="CH27" s="41"/>
      <c r="CI27" s="41"/>
      <c r="CJ27" s="41"/>
    </row>
    <row r="28" spans="1:104" ht="19.899999999999999" customHeight="1" x14ac:dyDescent="0.2">
      <c r="A28" s="2046" t="s">
        <v>49</v>
      </c>
      <c r="B28" s="2047" t="s">
        <v>4</v>
      </c>
      <c r="C28" s="2048"/>
      <c r="D28" s="2049"/>
      <c r="E28" s="2050" t="s">
        <v>5</v>
      </c>
      <c r="F28" s="2051"/>
      <c r="G28" s="2051"/>
      <c r="H28" s="2051"/>
      <c r="I28" s="2051"/>
      <c r="J28" s="2051"/>
      <c r="K28" s="2051"/>
      <c r="L28" s="2051"/>
      <c r="M28" s="2051"/>
      <c r="N28" s="2051"/>
      <c r="O28" s="2051"/>
      <c r="P28" s="2051"/>
      <c r="Q28" s="2051"/>
      <c r="R28" s="2051"/>
      <c r="S28" s="2051"/>
      <c r="T28" s="2051"/>
      <c r="U28" s="2051"/>
      <c r="V28" s="2051"/>
      <c r="W28" s="2051"/>
      <c r="X28" s="2051"/>
      <c r="Y28" s="2051"/>
      <c r="Z28" s="2051"/>
      <c r="AA28" s="2051"/>
      <c r="AB28" s="2051"/>
      <c r="AC28" s="2051"/>
      <c r="AD28" s="2051"/>
      <c r="AE28" s="2051"/>
      <c r="AF28" s="2051"/>
      <c r="AG28" s="2051"/>
      <c r="AH28" s="2051"/>
      <c r="AI28" s="2051"/>
      <c r="AJ28" s="2051"/>
      <c r="AK28" s="2051"/>
      <c r="AL28" s="2051"/>
      <c r="AM28" s="2051"/>
      <c r="AN28" s="2052"/>
      <c r="AO28" s="2068" t="s">
        <v>6</v>
      </c>
      <c r="AP28" s="2060" t="s">
        <v>7</v>
      </c>
      <c r="AQ28" s="2060" t="s">
        <v>8</v>
      </c>
      <c r="AR28" s="2060" t="s">
        <v>50</v>
      </c>
      <c r="AS28" s="2062" t="s">
        <v>9</v>
      </c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X28" s="2"/>
      <c r="CG28" s="41"/>
      <c r="CH28" s="41"/>
      <c r="CI28" s="41"/>
      <c r="CJ28" s="41"/>
    </row>
    <row r="29" spans="1:104" ht="19.899999999999999" customHeight="1" x14ac:dyDescent="0.2">
      <c r="A29" s="1909"/>
      <c r="B29" s="2065"/>
      <c r="C29" s="2066"/>
      <c r="D29" s="2067"/>
      <c r="E29" s="2050" t="s">
        <v>11</v>
      </c>
      <c r="F29" s="2052"/>
      <c r="G29" s="2050" t="s">
        <v>12</v>
      </c>
      <c r="H29" s="2052"/>
      <c r="I29" s="2050" t="s">
        <v>13</v>
      </c>
      <c r="J29" s="2052"/>
      <c r="K29" s="2050" t="s">
        <v>14</v>
      </c>
      <c r="L29" s="2052"/>
      <c r="M29" s="2050" t="s">
        <v>15</v>
      </c>
      <c r="N29" s="2052"/>
      <c r="O29" s="2050" t="s">
        <v>16</v>
      </c>
      <c r="P29" s="2052"/>
      <c r="Q29" s="2051" t="s">
        <v>17</v>
      </c>
      <c r="R29" s="2052"/>
      <c r="S29" s="2050" t="s">
        <v>18</v>
      </c>
      <c r="T29" s="2052"/>
      <c r="U29" s="2051" t="s">
        <v>19</v>
      </c>
      <c r="V29" s="2070"/>
      <c r="W29" s="1978" t="s">
        <v>20</v>
      </c>
      <c r="X29" s="2070"/>
      <c r="Y29" s="1978" t="s">
        <v>21</v>
      </c>
      <c r="Z29" s="2051"/>
      <c r="AA29" s="2050" t="s">
        <v>22</v>
      </c>
      <c r="AB29" s="2052"/>
      <c r="AC29" s="2051" t="s">
        <v>23</v>
      </c>
      <c r="AD29" s="2051"/>
      <c r="AE29" s="2050" t="s">
        <v>24</v>
      </c>
      <c r="AF29" s="2052"/>
      <c r="AG29" s="2050" t="s">
        <v>25</v>
      </c>
      <c r="AH29" s="2052"/>
      <c r="AI29" s="2050" t="s">
        <v>26</v>
      </c>
      <c r="AJ29" s="2052"/>
      <c r="AK29" s="2050" t="s">
        <v>27</v>
      </c>
      <c r="AL29" s="2052"/>
      <c r="AM29" s="2051" t="s">
        <v>28</v>
      </c>
      <c r="AN29" s="2052"/>
      <c r="AO29" s="1975"/>
      <c r="AP29" s="1972"/>
      <c r="AQ29" s="1972"/>
      <c r="AR29" s="1972"/>
      <c r="AS29" s="1944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X29" s="2"/>
      <c r="CG29" s="41"/>
      <c r="CH29" s="41"/>
      <c r="CI29" s="41"/>
      <c r="CJ29" s="41"/>
    </row>
    <row r="30" spans="1:104" ht="19.899999999999999" customHeight="1" x14ac:dyDescent="0.2">
      <c r="A30" s="2064"/>
      <c r="B30" s="13" t="s">
        <v>29</v>
      </c>
      <c r="C30" s="14" t="s">
        <v>30</v>
      </c>
      <c r="D30" s="422" t="s">
        <v>31</v>
      </c>
      <c r="E30" s="423" t="s">
        <v>30</v>
      </c>
      <c r="F30" s="424" t="s">
        <v>31</v>
      </c>
      <c r="G30" s="423" t="s">
        <v>30</v>
      </c>
      <c r="H30" s="424" t="s">
        <v>31</v>
      </c>
      <c r="I30" s="423" t="s">
        <v>30</v>
      </c>
      <c r="J30" s="424" t="s">
        <v>31</v>
      </c>
      <c r="K30" s="423" t="s">
        <v>30</v>
      </c>
      <c r="L30" s="424" t="s">
        <v>31</v>
      </c>
      <c r="M30" s="423" t="s">
        <v>30</v>
      </c>
      <c r="N30" s="424" t="s">
        <v>31</v>
      </c>
      <c r="O30" s="423" t="s">
        <v>30</v>
      </c>
      <c r="P30" s="424" t="s">
        <v>31</v>
      </c>
      <c r="Q30" s="425" t="s">
        <v>30</v>
      </c>
      <c r="R30" s="424" t="s">
        <v>31</v>
      </c>
      <c r="S30" s="423" t="s">
        <v>30</v>
      </c>
      <c r="T30" s="424" t="s">
        <v>31</v>
      </c>
      <c r="U30" s="425" t="s">
        <v>30</v>
      </c>
      <c r="V30" s="426" t="s">
        <v>31</v>
      </c>
      <c r="W30" s="423" t="s">
        <v>30</v>
      </c>
      <c r="X30" s="426" t="s">
        <v>31</v>
      </c>
      <c r="Y30" s="423" t="s">
        <v>30</v>
      </c>
      <c r="Z30" s="426" t="s">
        <v>31</v>
      </c>
      <c r="AA30" s="423" t="s">
        <v>30</v>
      </c>
      <c r="AB30" s="426" t="s">
        <v>31</v>
      </c>
      <c r="AC30" s="423" t="s">
        <v>30</v>
      </c>
      <c r="AD30" s="426" t="s">
        <v>31</v>
      </c>
      <c r="AE30" s="423" t="s">
        <v>30</v>
      </c>
      <c r="AF30" s="426" t="s">
        <v>31</v>
      </c>
      <c r="AG30" s="423" t="s">
        <v>30</v>
      </c>
      <c r="AH30" s="426" t="s">
        <v>31</v>
      </c>
      <c r="AI30" s="423" t="s">
        <v>30</v>
      </c>
      <c r="AJ30" s="426" t="s">
        <v>31</v>
      </c>
      <c r="AK30" s="423" t="s">
        <v>30</v>
      </c>
      <c r="AL30" s="426" t="s">
        <v>31</v>
      </c>
      <c r="AM30" s="423" t="s">
        <v>30</v>
      </c>
      <c r="AN30" s="424" t="s">
        <v>31</v>
      </c>
      <c r="AO30" s="2069"/>
      <c r="AP30" s="2061"/>
      <c r="AQ30" s="2061"/>
      <c r="AR30" s="2061"/>
      <c r="AS30" s="2063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X30" s="2"/>
      <c r="CG30" s="41"/>
      <c r="CH30" s="41"/>
      <c r="CI30" s="41"/>
      <c r="CJ30" s="41"/>
    </row>
    <row r="31" spans="1:104" ht="16.149999999999999" customHeight="1" x14ac:dyDescent="0.2">
      <c r="A31" s="427" t="s">
        <v>51</v>
      </c>
      <c r="B31" s="108">
        <f t="shared" ref="B31:B44" si="3">SUM(C31:D31)</f>
        <v>0</v>
      </c>
      <c r="C31" s="29">
        <f t="shared" ref="C31:D33" si="4">SUM(E31+G31+I31+K31+M31+O31+Q31+S31+U31+W31+Y31+AA31+AC31+AE31+AG31+AI31+AK31+AM31)</f>
        <v>0</v>
      </c>
      <c r="D31" s="30">
        <f t="shared" si="4"/>
        <v>0</v>
      </c>
      <c r="E31" s="31"/>
      <c r="F31" s="32"/>
      <c r="G31" s="31"/>
      <c r="H31" s="33"/>
      <c r="I31" s="31"/>
      <c r="J31" s="33"/>
      <c r="K31" s="31"/>
      <c r="L31" s="33"/>
      <c r="M31" s="31"/>
      <c r="N31" s="33"/>
      <c r="O31" s="31"/>
      <c r="P31" s="33"/>
      <c r="Q31" s="109"/>
      <c r="R31" s="33"/>
      <c r="S31" s="31"/>
      <c r="T31" s="33"/>
      <c r="U31" s="109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1"/>
      <c r="AM31" s="111"/>
      <c r="AN31" s="33"/>
      <c r="AO31" s="112"/>
      <c r="AP31" s="36"/>
      <c r="AQ31" s="36"/>
      <c r="AR31" s="36"/>
      <c r="AS31" s="37"/>
      <c r="AT31" s="38"/>
      <c r="AU31" s="39"/>
      <c r="AV31" s="39"/>
      <c r="AW31" s="39"/>
      <c r="AX31" s="39"/>
      <c r="AY31" s="39"/>
      <c r="AZ31" s="39"/>
      <c r="BA31" s="39"/>
      <c r="BB31" s="39"/>
      <c r="BC31" s="9"/>
      <c r="BD31" s="9"/>
      <c r="BE31" s="9"/>
      <c r="BF31" s="9"/>
      <c r="BG31" s="9"/>
      <c r="BX31" s="2"/>
      <c r="CA31" s="40"/>
      <c r="CB31" s="40"/>
      <c r="CG31" s="41">
        <v>0</v>
      </c>
      <c r="CH31" s="41">
        <v>0</v>
      </c>
      <c r="CI31" s="41"/>
      <c r="CJ31" s="41"/>
    </row>
    <row r="32" spans="1:104" ht="16.149999999999999" customHeight="1" x14ac:dyDescent="0.2">
      <c r="A32" s="113" t="s">
        <v>52</v>
      </c>
      <c r="B32" s="43">
        <f t="shared" si="3"/>
        <v>0</v>
      </c>
      <c r="C32" s="44">
        <f t="shared" si="4"/>
        <v>0</v>
      </c>
      <c r="D32" s="45">
        <f t="shared" si="4"/>
        <v>0</v>
      </c>
      <c r="E32" s="46"/>
      <c r="F32" s="47"/>
      <c r="G32" s="46"/>
      <c r="H32" s="48"/>
      <c r="I32" s="46"/>
      <c r="J32" s="48"/>
      <c r="K32" s="46"/>
      <c r="L32" s="48"/>
      <c r="M32" s="46"/>
      <c r="N32" s="48"/>
      <c r="O32" s="46"/>
      <c r="P32" s="48"/>
      <c r="Q32" s="114"/>
      <c r="R32" s="48"/>
      <c r="S32" s="46"/>
      <c r="T32" s="48"/>
      <c r="U32" s="114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6"/>
      <c r="AM32" s="116"/>
      <c r="AN32" s="48"/>
      <c r="AO32" s="117"/>
      <c r="AP32" s="118"/>
      <c r="AQ32" s="118"/>
      <c r="AR32" s="118"/>
      <c r="AS32" s="119"/>
      <c r="AT32" s="38"/>
      <c r="AU32" s="39"/>
      <c r="AV32" s="39"/>
      <c r="AW32" s="39"/>
      <c r="AX32" s="39"/>
      <c r="AY32" s="39"/>
      <c r="AZ32" s="39"/>
      <c r="BA32" s="39"/>
      <c r="BB32" s="39"/>
      <c r="BC32" s="9"/>
      <c r="BD32" s="9"/>
      <c r="BE32" s="9"/>
      <c r="BF32" s="9"/>
      <c r="BG32" s="9"/>
      <c r="BX32" s="2"/>
      <c r="CB32" s="40"/>
      <c r="CG32" s="41">
        <v>0</v>
      </c>
      <c r="CH32" s="41">
        <v>0</v>
      </c>
      <c r="CI32" s="41"/>
      <c r="CJ32" s="41"/>
    </row>
    <row r="33" spans="1:88" ht="16.149999999999999" customHeight="1" x14ac:dyDescent="0.2">
      <c r="A33" s="120" t="s">
        <v>53</v>
      </c>
      <c r="B33" s="43">
        <f t="shared" si="3"/>
        <v>0</v>
      </c>
      <c r="C33" s="44">
        <f t="shared" si="4"/>
        <v>0</v>
      </c>
      <c r="D33" s="69">
        <f t="shared" si="4"/>
        <v>0</v>
      </c>
      <c r="E33" s="46"/>
      <c r="F33" s="47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114"/>
      <c r="R33" s="48"/>
      <c r="S33" s="46"/>
      <c r="T33" s="48"/>
      <c r="U33" s="114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6"/>
      <c r="AM33" s="116"/>
      <c r="AN33" s="48"/>
      <c r="AO33" s="121"/>
      <c r="AP33" s="52"/>
      <c r="AQ33" s="52"/>
      <c r="AR33" s="52"/>
      <c r="AS33" s="53"/>
      <c r="AT33" s="38"/>
      <c r="AU33" s="39"/>
      <c r="AV33" s="39"/>
      <c r="AW33" s="39"/>
      <c r="AX33" s="39"/>
      <c r="AY33" s="39"/>
      <c r="AZ33" s="39"/>
      <c r="BA33" s="39"/>
      <c r="BB33" s="39"/>
      <c r="BC33" s="9"/>
      <c r="BD33" s="9"/>
      <c r="BE33" s="9"/>
      <c r="BF33" s="9"/>
      <c r="BG33" s="9"/>
      <c r="BX33" s="2"/>
      <c r="CB33" s="40"/>
      <c r="CG33" s="41">
        <v>0</v>
      </c>
      <c r="CH33" s="41">
        <v>0</v>
      </c>
      <c r="CI33" s="41"/>
      <c r="CJ33" s="41"/>
    </row>
    <row r="34" spans="1:88" ht="16.149999999999999" customHeight="1" x14ac:dyDescent="0.2">
      <c r="A34" s="120" t="s">
        <v>54</v>
      </c>
      <c r="B34" s="43">
        <f t="shared" si="3"/>
        <v>0</v>
      </c>
      <c r="C34" s="44">
        <f>SUM(O34+Q34+S34+U34+W34+Y34+AA34)</f>
        <v>0</v>
      </c>
      <c r="D34" s="69">
        <f>SUM(P34+R34+T34+V34+X34+Z34+AB34)</f>
        <v>0</v>
      </c>
      <c r="E34" s="60"/>
      <c r="F34" s="61"/>
      <c r="G34" s="60"/>
      <c r="H34" s="70"/>
      <c r="I34" s="60"/>
      <c r="J34" s="70"/>
      <c r="K34" s="60"/>
      <c r="L34" s="70"/>
      <c r="M34" s="60"/>
      <c r="N34" s="70"/>
      <c r="O34" s="46"/>
      <c r="P34" s="48"/>
      <c r="Q34" s="114"/>
      <c r="R34" s="48"/>
      <c r="S34" s="46"/>
      <c r="T34" s="48"/>
      <c r="U34" s="114"/>
      <c r="V34" s="115"/>
      <c r="W34" s="115"/>
      <c r="X34" s="115"/>
      <c r="Y34" s="115"/>
      <c r="Z34" s="115"/>
      <c r="AA34" s="115"/>
      <c r="AB34" s="122"/>
      <c r="AC34" s="72"/>
      <c r="AD34" s="72"/>
      <c r="AE34" s="72"/>
      <c r="AF34" s="72"/>
      <c r="AG34" s="72"/>
      <c r="AH34" s="72"/>
      <c r="AI34" s="72"/>
      <c r="AJ34" s="72"/>
      <c r="AK34" s="72"/>
      <c r="AL34" s="123"/>
      <c r="AM34" s="123"/>
      <c r="AN34" s="50"/>
      <c r="AO34" s="121"/>
      <c r="AP34" s="52"/>
      <c r="AQ34" s="52"/>
      <c r="AR34" s="52"/>
      <c r="AS34" s="53"/>
      <c r="AT34" s="38"/>
      <c r="AU34" s="39"/>
      <c r="AV34" s="39"/>
      <c r="AW34" s="39"/>
      <c r="AX34" s="39"/>
      <c r="AY34" s="39"/>
      <c r="AZ34" s="39"/>
      <c r="BA34" s="39"/>
      <c r="BB34" s="39"/>
      <c r="BC34" s="9"/>
      <c r="BD34" s="9"/>
      <c r="BE34" s="9"/>
      <c r="BF34" s="9"/>
      <c r="BG34" s="9"/>
      <c r="BX34" s="2"/>
      <c r="CB34" s="40"/>
      <c r="CG34" s="41">
        <v>0</v>
      </c>
      <c r="CH34" s="41">
        <v>0</v>
      </c>
      <c r="CI34" s="41"/>
      <c r="CJ34" s="41"/>
    </row>
    <row r="35" spans="1:88" ht="16.149999999999999" customHeight="1" x14ac:dyDescent="0.2">
      <c r="A35" s="120" t="s">
        <v>55</v>
      </c>
      <c r="B35" s="124">
        <f>SUM(C35:D35)</f>
        <v>0</v>
      </c>
      <c r="C35" s="125">
        <f>SUM(E35+G35+I35+K35+M35+O35+Q35+S35+U35+W35+Y35+AA35+AC35+AE35+AG35+AI35+AK35+AM35)</f>
        <v>0</v>
      </c>
      <c r="D35" s="69">
        <f t="shared" ref="C35:D44" si="5">SUM(F35+H35+J35+L35+N35+P35+R35+T35+V35+X35+Z35+AB35+AD35+AF35+AH35+AJ35+AL35+AN35)</f>
        <v>0</v>
      </c>
      <c r="E35" s="46"/>
      <c r="F35" s="47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114"/>
      <c r="R35" s="48"/>
      <c r="S35" s="46"/>
      <c r="T35" s="48"/>
      <c r="U35" s="114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6"/>
      <c r="AM35" s="116"/>
      <c r="AN35" s="48"/>
      <c r="AO35" s="117"/>
      <c r="AP35" s="118"/>
      <c r="AQ35" s="118"/>
      <c r="AR35" s="118"/>
      <c r="AS35" s="119"/>
      <c r="AT35" s="38"/>
      <c r="AU35" s="39"/>
      <c r="AV35" s="39"/>
      <c r="AW35" s="39"/>
      <c r="AX35" s="39"/>
      <c r="AY35" s="39"/>
      <c r="AZ35" s="39"/>
      <c r="BA35" s="39"/>
      <c r="BB35" s="39"/>
      <c r="BC35" s="9"/>
      <c r="BD35" s="9"/>
      <c r="BE35" s="9"/>
      <c r="BF35" s="9"/>
      <c r="BG35" s="9"/>
      <c r="BX35" s="2"/>
      <c r="CB35" s="40"/>
      <c r="CG35" s="41">
        <v>0</v>
      </c>
      <c r="CH35" s="41">
        <v>0</v>
      </c>
      <c r="CI35" s="41"/>
      <c r="CJ35" s="41"/>
    </row>
    <row r="36" spans="1:88" ht="16.149999999999999" customHeight="1" x14ac:dyDescent="0.2">
      <c r="A36" s="126" t="s">
        <v>56</v>
      </c>
      <c r="B36" s="124">
        <f>SUM(C36:D36)</f>
        <v>0</v>
      </c>
      <c r="C36" s="125">
        <f>SUM(K36+M36+O36+Q36+S36+U36+W36+Y36+AA36+AC36+AE36+AG36+AI36+AK36+AM36)</f>
        <v>0</v>
      </c>
      <c r="D36" s="69">
        <f>SUM(L36+N36+P36+R36+T36+V36+X36+Z36+AB36+AD36+AF36+AH36+AJ36+AL36+AN36)</f>
        <v>0</v>
      </c>
      <c r="E36" s="127"/>
      <c r="F36" s="128"/>
      <c r="G36" s="127"/>
      <c r="H36" s="129"/>
      <c r="I36" s="127"/>
      <c r="J36" s="129"/>
      <c r="K36" s="46"/>
      <c r="L36" s="48"/>
      <c r="M36" s="46"/>
      <c r="N36" s="48"/>
      <c r="O36" s="46"/>
      <c r="P36" s="48"/>
      <c r="Q36" s="114"/>
      <c r="R36" s="48"/>
      <c r="S36" s="46"/>
      <c r="T36" s="48"/>
      <c r="U36" s="114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6"/>
      <c r="AM36" s="116"/>
      <c r="AN36" s="48"/>
      <c r="AO36" s="117"/>
      <c r="AP36" s="118"/>
      <c r="AQ36" s="118"/>
      <c r="AR36" s="118"/>
      <c r="AS36" s="119"/>
      <c r="AT36" s="38"/>
      <c r="AU36" s="39"/>
      <c r="AV36" s="39"/>
      <c r="AW36" s="39"/>
      <c r="AX36" s="39"/>
      <c r="AY36" s="39"/>
      <c r="AZ36" s="39"/>
      <c r="BA36" s="39"/>
      <c r="BB36" s="39"/>
      <c r="BC36" s="9"/>
      <c r="BD36" s="9"/>
      <c r="BE36" s="9"/>
      <c r="BF36" s="9"/>
      <c r="BG36" s="9"/>
      <c r="BX36" s="2"/>
      <c r="CB36" s="40"/>
      <c r="CG36" s="41">
        <v>0</v>
      </c>
      <c r="CH36" s="41">
        <v>0</v>
      </c>
      <c r="CI36" s="41"/>
      <c r="CJ36" s="41"/>
    </row>
    <row r="37" spans="1:88" ht="16.149999999999999" customHeight="1" x14ac:dyDescent="0.2">
      <c r="A37" s="130" t="s">
        <v>57</v>
      </c>
      <c r="B37" s="43">
        <f t="shared" si="3"/>
        <v>0</v>
      </c>
      <c r="C37" s="44">
        <f t="shared" si="5"/>
        <v>0</v>
      </c>
      <c r="D37" s="45">
        <f t="shared" si="5"/>
        <v>0</v>
      </c>
      <c r="E37" s="46"/>
      <c r="F37" s="47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114"/>
      <c r="R37" s="48"/>
      <c r="S37" s="46"/>
      <c r="T37" s="48"/>
      <c r="U37" s="114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6"/>
      <c r="AM37" s="116"/>
      <c r="AN37" s="48"/>
      <c r="AO37" s="121"/>
      <c r="AP37" s="52"/>
      <c r="AQ37" s="52"/>
      <c r="AR37" s="52"/>
      <c r="AS37" s="53"/>
      <c r="AT37" s="38"/>
      <c r="AU37" s="39"/>
      <c r="AV37" s="39"/>
      <c r="AW37" s="39"/>
      <c r="AX37" s="39"/>
      <c r="AY37" s="39"/>
      <c r="AZ37" s="39"/>
      <c r="BA37" s="39"/>
      <c r="BB37" s="39"/>
      <c r="BC37" s="9"/>
      <c r="BD37" s="9"/>
      <c r="BE37" s="9"/>
      <c r="BF37" s="9"/>
      <c r="BG37" s="9"/>
      <c r="BX37" s="2"/>
      <c r="CG37" s="41">
        <v>0</v>
      </c>
      <c r="CH37" s="41">
        <v>0</v>
      </c>
      <c r="CI37" s="41"/>
      <c r="CJ37" s="41"/>
    </row>
    <row r="38" spans="1:88" ht="16.149999999999999" customHeight="1" x14ac:dyDescent="0.2">
      <c r="A38" s="130" t="s">
        <v>58</v>
      </c>
      <c r="B38" s="43">
        <f>SUM(C38:D38)</f>
        <v>0</v>
      </c>
      <c r="C38" s="44">
        <f>SUM(E38+G38+I38+K38+M38+O38+Q38+S38+U38+W38+Y38+AA38+AC38+AE38+AG38+AI38+AK38+AM38)</f>
        <v>0</v>
      </c>
      <c r="D38" s="45">
        <f>SUM(F38+H38+J38+L38+N38+P38+R38+T38+V38+X38+Z38+AB38+AD38+AF38+AH38+AJ38+AL38+AN38)</f>
        <v>0</v>
      </c>
      <c r="E38" s="46"/>
      <c r="F38" s="47"/>
      <c r="G38" s="46"/>
      <c r="H38" s="48"/>
      <c r="I38" s="46"/>
      <c r="J38" s="48"/>
      <c r="K38" s="46"/>
      <c r="L38" s="48"/>
      <c r="M38" s="46"/>
      <c r="N38" s="48"/>
      <c r="O38" s="46"/>
      <c r="P38" s="48"/>
      <c r="Q38" s="114"/>
      <c r="R38" s="48"/>
      <c r="S38" s="46"/>
      <c r="T38" s="48"/>
      <c r="U38" s="114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6"/>
      <c r="AM38" s="116"/>
      <c r="AN38" s="48"/>
      <c r="AO38" s="121"/>
      <c r="AP38" s="52"/>
      <c r="AQ38" s="52"/>
      <c r="AR38" s="52"/>
      <c r="AS38" s="53"/>
      <c r="AT38" s="38"/>
      <c r="AU38" s="39"/>
      <c r="AV38" s="39"/>
      <c r="AW38" s="39"/>
      <c r="AX38" s="39"/>
      <c r="AY38" s="39"/>
      <c r="AZ38" s="39"/>
      <c r="BA38" s="39"/>
      <c r="BB38" s="39"/>
      <c r="BC38" s="9"/>
      <c r="BD38" s="9"/>
      <c r="BE38" s="9"/>
      <c r="BF38" s="9"/>
      <c r="BG38" s="9"/>
      <c r="BX38" s="2"/>
      <c r="CG38" s="41">
        <v>0</v>
      </c>
      <c r="CH38" s="41">
        <v>0</v>
      </c>
      <c r="CI38" s="41"/>
      <c r="CJ38" s="41"/>
    </row>
    <row r="39" spans="1:88" ht="16.149999999999999" customHeight="1" x14ac:dyDescent="0.2">
      <c r="A39" s="130" t="s">
        <v>59</v>
      </c>
      <c r="B39" s="43">
        <f>SUM(C39:D39)</f>
        <v>0</v>
      </c>
      <c r="C39" s="44">
        <f>SUM(E39+G39+I39+K39+M39+O39+Q39+S39+U39+W39+Y39+AA39+AC39+AE39+AG39+AI39+AK39+AM39)</f>
        <v>0</v>
      </c>
      <c r="D39" s="45">
        <f>SUM(F39+H39+J39+L39+N39+P39+R39+T39+V39+X39+Z39+AB39+AD39+AF39+AH39+AJ39+AL39+AN39)</f>
        <v>0</v>
      </c>
      <c r="E39" s="46"/>
      <c r="F39" s="47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114"/>
      <c r="R39" s="48"/>
      <c r="S39" s="46"/>
      <c r="T39" s="48"/>
      <c r="U39" s="114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6"/>
      <c r="AM39" s="116"/>
      <c r="AN39" s="48"/>
      <c r="AO39" s="121"/>
      <c r="AP39" s="52"/>
      <c r="AQ39" s="52"/>
      <c r="AR39" s="52"/>
      <c r="AS39" s="53"/>
      <c r="AT39" s="38"/>
      <c r="AU39" s="39"/>
      <c r="AV39" s="39"/>
      <c r="AW39" s="39"/>
      <c r="AX39" s="39"/>
      <c r="AY39" s="39"/>
      <c r="AZ39" s="39"/>
      <c r="BA39" s="39"/>
      <c r="BB39" s="39"/>
      <c r="BC39" s="9"/>
      <c r="BD39" s="9"/>
      <c r="BE39" s="9"/>
      <c r="BF39" s="9"/>
      <c r="BG39" s="9"/>
      <c r="BX39" s="2"/>
      <c r="CG39" s="41">
        <v>0</v>
      </c>
      <c r="CH39" s="41">
        <v>0</v>
      </c>
      <c r="CI39" s="41"/>
      <c r="CJ39" s="41"/>
    </row>
    <row r="40" spans="1:88" ht="16.149999999999999" customHeight="1" x14ac:dyDescent="0.2">
      <c r="A40" s="62" t="s">
        <v>60</v>
      </c>
      <c r="B40" s="43">
        <f t="shared" si="3"/>
        <v>0</v>
      </c>
      <c r="C40" s="44">
        <f t="shared" si="5"/>
        <v>0</v>
      </c>
      <c r="D40" s="45">
        <f t="shared" si="5"/>
        <v>0</v>
      </c>
      <c r="E40" s="46"/>
      <c r="F40" s="47"/>
      <c r="G40" s="46"/>
      <c r="H40" s="48"/>
      <c r="I40" s="46"/>
      <c r="J40" s="48"/>
      <c r="K40" s="46"/>
      <c r="L40" s="48"/>
      <c r="M40" s="46"/>
      <c r="N40" s="48"/>
      <c r="O40" s="46"/>
      <c r="P40" s="48"/>
      <c r="Q40" s="114"/>
      <c r="R40" s="48"/>
      <c r="S40" s="46"/>
      <c r="T40" s="48"/>
      <c r="U40" s="114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6"/>
      <c r="AM40" s="116"/>
      <c r="AN40" s="48"/>
      <c r="AO40" s="121"/>
      <c r="AP40" s="52"/>
      <c r="AQ40" s="52"/>
      <c r="AR40" s="52"/>
      <c r="AS40" s="53"/>
      <c r="AT40" s="38"/>
      <c r="AU40" s="39"/>
      <c r="AV40" s="39"/>
      <c r="AW40" s="39"/>
      <c r="AX40" s="39"/>
      <c r="AY40" s="39"/>
      <c r="AZ40" s="39"/>
      <c r="BA40" s="39"/>
      <c r="BB40" s="39"/>
      <c r="BC40" s="9"/>
      <c r="BD40" s="9"/>
      <c r="BE40" s="9"/>
      <c r="BF40" s="9"/>
      <c r="BG40" s="9"/>
      <c r="BX40" s="2"/>
      <c r="CG40" s="41">
        <v>0</v>
      </c>
      <c r="CH40" s="41">
        <v>0</v>
      </c>
      <c r="CI40" s="41"/>
      <c r="CJ40" s="41"/>
    </row>
    <row r="41" spans="1:88" ht="16.149999999999999" customHeight="1" x14ac:dyDescent="0.2">
      <c r="A41" s="62" t="s">
        <v>61</v>
      </c>
      <c r="B41" s="43">
        <f t="shared" si="3"/>
        <v>0</v>
      </c>
      <c r="C41" s="44">
        <f t="shared" si="5"/>
        <v>0</v>
      </c>
      <c r="D41" s="45">
        <f t="shared" si="5"/>
        <v>0</v>
      </c>
      <c r="E41" s="46"/>
      <c r="F41" s="47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114"/>
      <c r="R41" s="48"/>
      <c r="S41" s="46"/>
      <c r="T41" s="48"/>
      <c r="U41" s="114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6"/>
      <c r="AM41" s="116"/>
      <c r="AN41" s="48"/>
      <c r="AO41" s="131"/>
      <c r="AP41" s="75"/>
      <c r="AQ41" s="75"/>
      <c r="AR41" s="75"/>
      <c r="AS41" s="76"/>
      <c r="AT41" s="38"/>
      <c r="AU41" s="39"/>
      <c r="AV41" s="39"/>
      <c r="AW41" s="39"/>
      <c r="AX41" s="39"/>
      <c r="AY41" s="39"/>
      <c r="AZ41" s="39"/>
      <c r="BA41" s="39"/>
      <c r="BB41" s="39"/>
      <c r="BC41" s="9"/>
      <c r="BD41" s="9"/>
      <c r="BE41" s="9"/>
      <c r="BF41" s="9"/>
      <c r="BG41" s="9"/>
      <c r="BX41" s="2"/>
      <c r="CG41" s="41">
        <v>0</v>
      </c>
      <c r="CH41" s="41">
        <v>0</v>
      </c>
      <c r="CI41" s="41"/>
      <c r="CJ41" s="41"/>
    </row>
    <row r="42" spans="1:88" ht="16.149999999999999" customHeight="1" x14ac:dyDescent="0.2">
      <c r="A42" s="62" t="s">
        <v>62</v>
      </c>
      <c r="B42" s="43">
        <f t="shared" si="3"/>
        <v>0</v>
      </c>
      <c r="C42" s="44">
        <f t="shared" si="5"/>
        <v>0</v>
      </c>
      <c r="D42" s="45">
        <f t="shared" si="5"/>
        <v>0</v>
      </c>
      <c r="E42" s="46"/>
      <c r="F42" s="47"/>
      <c r="G42" s="46"/>
      <c r="H42" s="48"/>
      <c r="I42" s="46"/>
      <c r="J42" s="48"/>
      <c r="K42" s="46"/>
      <c r="L42" s="48"/>
      <c r="M42" s="46"/>
      <c r="N42" s="48"/>
      <c r="O42" s="46"/>
      <c r="P42" s="48"/>
      <c r="Q42" s="114"/>
      <c r="R42" s="48"/>
      <c r="S42" s="46"/>
      <c r="T42" s="48"/>
      <c r="U42" s="114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6"/>
      <c r="AM42" s="116"/>
      <c r="AN42" s="48"/>
      <c r="AO42" s="131"/>
      <c r="AP42" s="75"/>
      <c r="AQ42" s="75"/>
      <c r="AR42" s="75"/>
      <c r="AS42" s="76"/>
      <c r="AT42" s="38"/>
      <c r="AU42" s="39"/>
      <c r="AV42" s="39"/>
      <c r="AW42" s="39"/>
      <c r="AX42" s="39"/>
      <c r="AY42" s="39"/>
      <c r="AZ42" s="39"/>
      <c r="BA42" s="39"/>
      <c r="BB42" s="39"/>
      <c r="BC42" s="9"/>
      <c r="BD42" s="9"/>
      <c r="BE42" s="9"/>
      <c r="BF42" s="9"/>
      <c r="BG42" s="9"/>
      <c r="BX42" s="2"/>
      <c r="CG42" s="41">
        <v>0</v>
      </c>
      <c r="CH42" s="41">
        <v>0</v>
      </c>
      <c r="CI42" s="41"/>
      <c r="CJ42" s="41"/>
    </row>
    <row r="43" spans="1:88" ht="16.149999999999999" customHeight="1" x14ac:dyDescent="0.2">
      <c r="A43" s="62" t="s">
        <v>63</v>
      </c>
      <c r="B43" s="43">
        <f t="shared" si="3"/>
        <v>0</v>
      </c>
      <c r="C43" s="44">
        <f t="shared" si="5"/>
        <v>0</v>
      </c>
      <c r="D43" s="45">
        <f t="shared" si="5"/>
        <v>0</v>
      </c>
      <c r="E43" s="46"/>
      <c r="F43" s="47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114"/>
      <c r="R43" s="48"/>
      <c r="S43" s="46"/>
      <c r="T43" s="48"/>
      <c r="U43" s="114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6"/>
      <c r="AM43" s="116"/>
      <c r="AN43" s="48"/>
      <c r="AO43" s="131"/>
      <c r="AP43" s="75"/>
      <c r="AQ43" s="75"/>
      <c r="AR43" s="75"/>
      <c r="AS43" s="76"/>
      <c r="AT43" s="38"/>
      <c r="AU43" s="39"/>
      <c r="AV43" s="39"/>
      <c r="AW43" s="39"/>
      <c r="AX43" s="39"/>
      <c r="AY43" s="39"/>
      <c r="AZ43" s="39"/>
      <c r="BA43" s="39"/>
      <c r="BB43" s="39"/>
      <c r="BC43" s="9"/>
      <c r="BD43" s="9"/>
      <c r="BE43" s="9"/>
      <c r="BF43" s="9"/>
      <c r="BG43" s="9"/>
      <c r="BX43" s="2"/>
      <c r="CG43" s="41">
        <v>0</v>
      </c>
      <c r="CH43" s="41">
        <v>0</v>
      </c>
      <c r="CI43" s="41"/>
      <c r="CJ43" s="41"/>
    </row>
    <row r="44" spans="1:88" ht="16.149999999999999" customHeight="1" x14ac:dyDescent="0.2">
      <c r="A44" s="132" t="s">
        <v>64</v>
      </c>
      <c r="B44" s="133">
        <f t="shared" si="3"/>
        <v>0</v>
      </c>
      <c r="C44" s="134">
        <f t="shared" si="5"/>
        <v>0</v>
      </c>
      <c r="D44" s="135">
        <f t="shared" si="5"/>
        <v>0</v>
      </c>
      <c r="E44" s="89"/>
      <c r="F44" s="90"/>
      <c r="G44" s="89"/>
      <c r="H44" s="88"/>
      <c r="I44" s="89"/>
      <c r="J44" s="88"/>
      <c r="K44" s="89"/>
      <c r="L44" s="88"/>
      <c r="M44" s="89"/>
      <c r="N44" s="88"/>
      <c r="O44" s="89"/>
      <c r="P44" s="88"/>
      <c r="Q44" s="136"/>
      <c r="R44" s="88"/>
      <c r="S44" s="89"/>
      <c r="T44" s="88"/>
      <c r="U44" s="136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8"/>
      <c r="AM44" s="138"/>
      <c r="AN44" s="88"/>
      <c r="AO44" s="139"/>
      <c r="AP44" s="94"/>
      <c r="AQ44" s="94"/>
      <c r="AR44" s="94"/>
      <c r="AS44" s="95"/>
      <c r="AT44" s="38"/>
      <c r="AU44" s="39"/>
      <c r="AV44" s="39"/>
      <c r="AW44" s="39"/>
      <c r="AX44" s="39"/>
      <c r="AY44" s="39"/>
      <c r="AZ44" s="39"/>
      <c r="BA44" s="39"/>
      <c r="BB44" s="39"/>
      <c r="BC44" s="9"/>
      <c r="BD44" s="9"/>
      <c r="BE44" s="9"/>
      <c r="BF44" s="9"/>
      <c r="BG44" s="9"/>
      <c r="BX44" s="2"/>
      <c r="CG44" s="41">
        <v>0</v>
      </c>
      <c r="CH44" s="41">
        <v>0</v>
      </c>
      <c r="CI44" s="41"/>
      <c r="CJ44" s="41"/>
    </row>
    <row r="45" spans="1:88" ht="31.15" customHeight="1" x14ac:dyDescent="0.2">
      <c r="A45" s="140" t="s">
        <v>65</v>
      </c>
      <c r="B45" s="140"/>
      <c r="C45" s="140"/>
      <c r="D45" s="140"/>
      <c r="E45" s="140"/>
      <c r="F45" s="140"/>
      <c r="G45" s="140"/>
      <c r="H45" s="140"/>
      <c r="I45" s="11"/>
      <c r="J45" s="11"/>
      <c r="K45" s="11"/>
      <c r="L45" s="11"/>
      <c r="M45" s="11"/>
      <c r="N45" s="7"/>
      <c r="O45" s="7"/>
      <c r="P45" s="7"/>
      <c r="Q45" s="7"/>
      <c r="R45" s="7"/>
      <c r="S45" s="7"/>
      <c r="T45" s="7"/>
      <c r="U45" s="7"/>
      <c r="V45" s="7"/>
      <c r="W45" s="7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41"/>
      <c r="AP45" s="142"/>
      <c r="AQ45" s="428"/>
      <c r="AR45" s="42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CG45" s="41"/>
      <c r="CH45" s="41"/>
      <c r="CI45" s="41"/>
      <c r="CJ45" s="41"/>
    </row>
    <row r="46" spans="1:88" ht="16.149999999999999" customHeight="1" x14ac:dyDescent="0.25">
      <c r="A46" s="2046" t="s">
        <v>49</v>
      </c>
      <c r="B46" s="2045" t="s">
        <v>4</v>
      </c>
      <c r="C46" s="2057" t="s">
        <v>66</v>
      </c>
      <c r="D46" s="2058"/>
      <c r="E46" s="2058"/>
      <c r="F46" s="2059"/>
      <c r="G46" s="2057" t="s">
        <v>67</v>
      </c>
      <c r="H46" s="2058"/>
      <c r="I46" s="2058"/>
      <c r="J46" s="2059"/>
      <c r="K46" s="7"/>
      <c r="L46" s="1970"/>
      <c r="M46" s="1970"/>
      <c r="N46" s="1970"/>
      <c r="O46" s="1970"/>
      <c r="P46" s="1970"/>
      <c r="Q46" s="1970"/>
      <c r="R46" s="1970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430"/>
      <c r="AR46" s="146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CG46" s="41"/>
      <c r="CH46" s="41"/>
      <c r="CI46" s="41"/>
      <c r="CJ46" s="41"/>
    </row>
    <row r="47" spans="1:88" ht="27.75" customHeight="1" x14ac:dyDescent="0.2">
      <c r="A47" s="2006"/>
      <c r="B47" s="1998"/>
      <c r="C47" s="147" t="s">
        <v>68</v>
      </c>
      <c r="D47" s="147" t="s">
        <v>69</v>
      </c>
      <c r="E47" s="14" t="s">
        <v>70</v>
      </c>
      <c r="F47" s="411" t="s">
        <v>71</v>
      </c>
      <c r="G47" s="147" t="s">
        <v>68</v>
      </c>
      <c r="H47" s="147" t="s">
        <v>69</v>
      </c>
      <c r="I47" s="14" t="s">
        <v>70</v>
      </c>
      <c r="J47" s="411" t="s">
        <v>71</v>
      </c>
      <c r="K47" s="7"/>
      <c r="L47" s="431"/>
      <c r="M47" s="431"/>
      <c r="N47" s="432"/>
      <c r="O47" s="431"/>
      <c r="P47" s="431"/>
      <c r="Q47" s="431"/>
      <c r="R47" s="431"/>
      <c r="S47" s="431"/>
      <c r="T47" s="431"/>
      <c r="U47" s="431"/>
      <c r="V47" s="431"/>
      <c r="W47" s="431"/>
      <c r="X47" s="431"/>
      <c r="Y47" s="431"/>
      <c r="Z47" s="431"/>
      <c r="AA47" s="431"/>
      <c r="AB47" s="431"/>
      <c r="AC47" s="431"/>
      <c r="AD47" s="431"/>
      <c r="AE47" s="431"/>
      <c r="AF47" s="431"/>
      <c r="AG47" s="431"/>
      <c r="AH47" s="431"/>
      <c r="AI47" s="431"/>
      <c r="AJ47" s="431"/>
      <c r="AK47" s="431"/>
      <c r="AL47" s="431"/>
      <c r="AM47" s="431"/>
      <c r="AN47" s="431"/>
      <c r="AO47" s="431"/>
      <c r="AP47" s="431"/>
      <c r="AQ47" s="433"/>
      <c r="AR47" s="433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CG47" s="41"/>
      <c r="CH47" s="41"/>
      <c r="CI47" s="41"/>
      <c r="CJ47" s="41"/>
    </row>
    <row r="48" spans="1:88" ht="16.149999999999999" customHeight="1" x14ac:dyDescent="0.2">
      <c r="A48" s="151" t="s">
        <v>72</v>
      </c>
      <c r="B48" s="152">
        <f>SUM(C48:J48)</f>
        <v>0</v>
      </c>
      <c r="C48" s="31"/>
      <c r="D48" s="110"/>
      <c r="E48" s="110"/>
      <c r="F48" s="32"/>
      <c r="G48" s="31"/>
      <c r="H48" s="110"/>
      <c r="I48" s="110"/>
      <c r="J48" s="33"/>
      <c r="K48" s="153"/>
      <c r="L48" s="431"/>
      <c r="M48" s="431"/>
      <c r="N48" s="434"/>
      <c r="O48" s="431"/>
      <c r="P48" s="431"/>
      <c r="Q48" s="431"/>
      <c r="R48" s="431"/>
      <c r="S48" s="431"/>
      <c r="T48" s="431"/>
      <c r="U48" s="431"/>
      <c r="V48" s="431"/>
      <c r="W48" s="431"/>
      <c r="X48" s="435"/>
      <c r="Y48" s="436"/>
      <c r="Z48" s="436"/>
      <c r="AA48" s="436"/>
      <c r="AB48" s="436"/>
      <c r="AC48" s="436"/>
      <c r="AD48" s="436"/>
      <c r="AE48" s="436"/>
      <c r="AF48" s="436"/>
      <c r="AG48" s="436"/>
      <c r="AH48" s="436"/>
      <c r="AI48" s="436"/>
      <c r="AJ48" s="436"/>
      <c r="AK48" s="436"/>
      <c r="AL48" s="436"/>
      <c r="AM48" s="436"/>
      <c r="AN48" s="436"/>
      <c r="AO48" s="436"/>
      <c r="AP48" s="436"/>
      <c r="AQ48" s="433"/>
      <c r="AR48" s="433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CG48" s="41"/>
      <c r="CH48" s="41"/>
      <c r="CI48" s="41"/>
      <c r="CJ48" s="41"/>
    </row>
    <row r="49" spans="1:88" ht="16.149999999999999" customHeight="1" x14ac:dyDescent="0.2">
      <c r="A49" s="83" t="s">
        <v>73</v>
      </c>
      <c r="B49" s="157">
        <f>SUM(C49:J49)</f>
        <v>0</v>
      </c>
      <c r="C49" s="89"/>
      <c r="D49" s="137"/>
      <c r="E49" s="137"/>
      <c r="F49" s="90"/>
      <c r="G49" s="89"/>
      <c r="H49" s="137"/>
      <c r="I49" s="137"/>
      <c r="J49" s="88"/>
      <c r="K49" s="153"/>
      <c r="L49" s="431"/>
      <c r="M49" s="431"/>
      <c r="N49" s="437"/>
      <c r="O49" s="431"/>
      <c r="P49" s="431"/>
      <c r="Q49" s="431"/>
      <c r="R49" s="431"/>
      <c r="S49" s="431"/>
      <c r="T49" s="431"/>
      <c r="U49" s="431"/>
      <c r="V49" s="431"/>
      <c r="W49" s="431"/>
      <c r="X49" s="435"/>
      <c r="Y49" s="436"/>
      <c r="Z49" s="436"/>
      <c r="AA49" s="436"/>
      <c r="AB49" s="436"/>
      <c r="AC49" s="436"/>
      <c r="AD49" s="436"/>
      <c r="AE49" s="436"/>
      <c r="AF49" s="436"/>
      <c r="AG49" s="436"/>
      <c r="AH49" s="436"/>
      <c r="AI49" s="436"/>
      <c r="AJ49" s="436"/>
      <c r="AK49" s="436"/>
      <c r="AL49" s="436"/>
      <c r="AM49" s="436"/>
      <c r="AN49" s="436"/>
      <c r="AO49" s="436"/>
      <c r="AP49" s="436"/>
      <c r="AQ49" s="433"/>
      <c r="AR49" s="433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CG49" s="41"/>
      <c r="CH49" s="41"/>
      <c r="CI49" s="41"/>
      <c r="CJ49" s="41"/>
    </row>
    <row r="50" spans="1:88" ht="31.15" customHeight="1" x14ac:dyDescent="0.2">
      <c r="A50" s="438" t="s">
        <v>74</v>
      </c>
      <c r="B50" s="438"/>
      <c r="C50" s="438"/>
      <c r="D50" s="438"/>
      <c r="E50" s="438"/>
      <c r="F50" s="438"/>
      <c r="G50" s="439"/>
      <c r="H50" s="439"/>
      <c r="I50" s="439"/>
      <c r="J50" s="439"/>
      <c r="K50" s="439"/>
      <c r="L50" s="439"/>
      <c r="M50" s="439"/>
      <c r="N50" s="439"/>
      <c r="O50" s="440"/>
      <c r="P50" s="438"/>
      <c r="Q50" s="439"/>
      <c r="R50" s="439"/>
      <c r="S50" s="440"/>
      <c r="T50" s="438"/>
      <c r="U50" s="439"/>
      <c r="V50" s="440"/>
      <c r="W50" s="438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436"/>
      <c r="AM50" s="441"/>
      <c r="AN50" s="441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CG50" s="41"/>
      <c r="CH50" s="41"/>
      <c r="CI50" s="41"/>
      <c r="CJ50" s="41"/>
    </row>
    <row r="51" spans="1:88" ht="16.149999999999999" customHeight="1" x14ac:dyDescent="0.2">
      <c r="A51" s="2046" t="s">
        <v>75</v>
      </c>
      <c r="B51" s="2047" t="s">
        <v>32</v>
      </c>
      <c r="C51" s="2048"/>
      <c r="D51" s="2049"/>
      <c r="E51" s="2050" t="s">
        <v>5</v>
      </c>
      <c r="F51" s="2051"/>
      <c r="G51" s="2051"/>
      <c r="H51" s="2051"/>
      <c r="I51" s="2051"/>
      <c r="J51" s="2051"/>
      <c r="K51" s="2051"/>
      <c r="L51" s="2051"/>
      <c r="M51" s="2051"/>
      <c r="N51" s="2051"/>
      <c r="O51" s="2051"/>
      <c r="P51" s="2051"/>
      <c r="Q51" s="2051"/>
      <c r="R51" s="2051"/>
      <c r="S51" s="2051"/>
      <c r="T51" s="2051"/>
      <c r="U51" s="2051"/>
      <c r="V51" s="2052"/>
      <c r="W51" s="2045" t="s">
        <v>6</v>
      </c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CG51" s="41"/>
      <c r="CH51" s="41"/>
      <c r="CI51" s="41"/>
      <c r="CJ51" s="41"/>
    </row>
    <row r="52" spans="1:88" ht="16.149999999999999" customHeight="1" x14ac:dyDescent="0.2">
      <c r="A52" s="1909"/>
      <c r="B52" s="2007"/>
      <c r="C52" s="2008"/>
      <c r="D52" s="1997"/>
      <c r="E52" s="2045" t="s">
        <v>11</v>
      </c>
      <c r="F52" s="2048" t="s">
        <v>12</v>
      </c>
      <c r="G52" s="2045" t="s">
        <v>13</v>
      </c>
      <c r="H52" s="2048" t="s">
        <v>14</v>
      </c>
      <c r="I52" s="2045" t="s">
        <v>15</v>
      </c>
      <c r="J52" s="2048" t="s">
        <v>16</v>
      </c>
      <c r="K52" s="2045" t="s">
        <v>17</v>
      </c>
      <c r="L52" s="2048" t="s">
        <v>18</v>
      </c>
      <c r="M52" s="2045" t="s">
        <v>19</v>
      </c>
      <c r="N52" s="2048" t="s">
        <v>20</v>
      </c>
      <c r="O52" s="2045" t="s">
        <v>21</v>
      </c>
      <c r="P52" s="2048" t="s">
        <v>22</v>
      </c>
      <c r="Q52" s="2045" t="s">
        <v>23</v>
      </c>
      <c r="R52" s="2048" t="s">
        <v>24</v>
      </c>
      <c r="S52" s="2045" t="s">
        <v>25</v>
      </c>
      <c r="T52" s="2048" t="s">
        <v>26</v>
      </c>
      <c r="U52" s="2045" t="s">
        <v>27</v>
      </c>
      <c r="V52" s="2049" t="s">
        <v>28</v>
      </c>
      <c r="W52" s="1900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CG52" s="41"/>
      <c r="CH52" s="41"/>
      <c r="CI52" s="41"/>
      <c r="CJ52" s="41"/>
    </row>
    <row r="53" spans="1:88" ht="16.149999999999999" customHeight="1" x14ac:dyDescent="0.2">
      <c r="A53" s="2006"/>
      <c r="B53" s="163" t="s">
        <v>29</v>
      </c>
      <c r="C53" s="442" t="s">
        <v>30</v>
      </c>
      <c r="D53" s="163" t="s">
        <v>31</v>
      </c>
      <c r="E53" s="1998"/>
      <c r="F53" s="2008"/>
      <c r="G53" s="1998"/>
      <c r="H53" s="2008"/>
      <c r="I53" s="1998"/>
      <c r="J53" s="2008"/>
      <c r="K53" s="1998"/>
      <c r="L53" s="2008"/>
      <c r="M53" s="1998"/>
      <c r="N53" s="2008"/>
      <c r="O53" s="1998"/>
      <c r="P53" s="2008"/>
      <c r="Q53" s="1998"/>
      <c r="R53" s="2008"/>
      <c r="S53" s="1998"/>
      <c r="T53" s="2008"/>
      <c r="U53" s="1998"/>
      <c r="V53" s="1997"/>
      <c r="W53" s="1998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CG53" s="41"/>
      <c r="CH53" s="41"/>
      <c r="CI53" s="41"/>
      <c r="CJ53" s="41"/>
    </row>
    <row r="54" spans="1:88" ht="16.149999999999999" customHeight="1" x14ac:dyDescent="0.2">
      <c r="A54" s="165" t="s">
        <v>76</v>
      </c>
      <c r="B54" s="166">
        <f>SUM(B55:B56)</f>
        <v>0</v>
      </c>
      <c r="C54" s="443">
        <f>SUM(C55:C56)</f>
        <v>0</v>
      </c>
      <c r="D54" s="168">
        <f t="shared" ref="D54:W54" si="6">SUM(D55:D56)</f>
        <v>0</v>
      </c>
      <c r="E54" s="427">
        <f t="shared" si="6"/>
        <v>0</v>
      </c>
      <c r="F54" s="169">
        <f t="shared" si="6"/>
        <v>0</v>
      </c>
      <c r="G54" s="427">
        <f t="shared" si="6"/>
        <v>0</v>
      </c>
      <c r="H54" s="169">
        <f t="shared" si="6"/>
        <v>0</v>
      </c>
      <c r="I54" s="427">
        <f t="shared" si="6"/>
        <v>0</v>
      </c>
      <c r="J54" s="169">
        <f t="shared" si="6"/>
        <v>0</v>
      </c>
      <c r="K54" s="427">
        <f t="shared" si="6"/>
        <v>0</v>
      </c>
      <c r="L54" s="169">
        <f t="shared" si="6"/>
        <v>0</v>
      </c>
      <c r="M54" s="427">
        <f t="shared" si="6"/>
        <v>0</v>
      </c>
      <c r="N54" s="169">
        <f t="shared" si="6"/>
        <v>0</v>
      </c>
      <c r="O54" s="427">
        <f t="shared" si="6"/>
        <v>0</v>
      </c>
      <c r="P54" s="169">
        <f t="shared" si="6"/>
        <v>0</v>
      </c>
      <c r="Q54" s="427">
        <f t="shared" si="6"/>
        <v>0</v>
      </c>
      <c r="R54" s="169">
        <f t="shared" si="6"/>
        <v>0</v>
      </c>
      <c r="S54" s="427">
        <f t="shared" si="6"/>
        <v>0</v>
      </c>
      <c r="T54" s="169">
        <f t="shared" si="6"/>
        <v>0</v>
      </c>
      <c r="U54" s="427">
        <f t="shared" si="6"/>
        <v>0</v>
      </c>
      <c r="V54" s="169">
        <f t="shared" si="6"/>
        <v>0</v>
      </c>
      <c r="W54" s="427">
        <f t="shared" si="6"/>
        <v>0</v>
      </c>
      <c r="X54" s="170" t="s">
        <v>77</v>
      </c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CG54" s="41"/>
      <c r="CH54" s="41"/>
      <c r="CI54" s="41"/>
      <c r="CJ54" s="41"/>
    </row>
    <row r="55" spans="1:88" ht="16.149999999999999" customHeight="1" x14ac:dyDescent="0.2">
      <c r="A55" s="54" t="s">
        <v>72</v>
      </c>
      <c r="B55" s="171">
        <f>SUM(E55:V55)</f>
        <v>0</v>
      </c>
      <c r="C55" s="444"/>
      <c r="D55" s="445"/>
      <c r="E55" s="174"/>
      <c r="F55" s="175"/>
      <c r="G55" s="174"/>
      <c r="H55" s="175"/>
      <c r="I55" s="174"/>
      <c r="J55" s="175"/>
      <c r="K55" s="174"/>
      <c r="L55" s="175"/>
      <c r="M55" s="174"/>
      <c r="N55" s="175"/>
      <c r="O55" s="174"/>
      <c r="P55" s="175"/>
      <c r="Q55" s="174"/>
      <c r="R55" s="175"/>
      <c r="S55" s="174"/>
      <c r="T55" s="175"/>
      <c r="U55" s="174"/>
      <c r="V55" s="175"/>
      <c r="W55" s="174"/>
      <c r="X55" s="176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9"/>
      <c r="AK55" s="9"/>
      <c r="CA55" s="40"/>
      <c r="CC55" s="40"/>
      <c r="CG55" s="41">
        <v>0</v>
      </c>
      <c r="CH55" s="41">
        <v>0</v>
      </c>
      <c r="CI55" s="41">
        <v>0</v>
      </c>
      <c r="CJ55" s="41"/>
    </row>
    <row r="56" spans="1:88" ht="16.149999999999999" customHeight="1" x14ac:dyDescent="0.2">
      <c r="A56" s="177" t="s">
        <v>78</v>
      </c>
      <c r="B56" s="178">
        <f>SUM(E56:V56)</f>
        <v>0</v>
      </c>
      <c r="C56" s="446"/>
      <c r="D56" s="447"/>
      <c r="E56" s="181"/>
      <c r="F56" s="182"/>
      <c r="G56" s="181"/>
      <c r="H56" s="182"/>
      <c r="I56" s="181"/>
      <c r="J56" s="182"/>
      <c r="K56" s="181"/>
      <c r="L56" s="182"/>
      <c r="M56" s="181"/>
      <c r="N56" s="182"/>
      <c r="O56" s="181"/>
      <c r="P56" s="182"/>
      <c r="Q56" s="181"/>
      <c r="R56" s="182"/>
      <c r="S56" s="181"/>
      <c r="T56" s="182"/>
      <c r="U56" s="181"/>
      <c r="V56" s="182"/>
      <c r="W56" s="181"/>
      <c r="X56" s="176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9"/>
      <c r="AK56" s="9"/>
      <c r="CG56" s="41">
        <v>0</v>
      </c>
      <c r="CH56" s="41">
        <v>0</v>
      </c>
      <c r="CI56" s="41">
        <v>0</v>
      </c>
      <c r="CJ56" s="41"/>
    </row>
    <row r="57" spans="1:88" ht="16.149999999999999" customHeight="1" x14ac:dyDescent="0.2">
      <c r="A57" s="183" t="s">
        <v>79</v>
      </c>
      <c r="B57" s="184">
        <f t="shared" ref="B57:W57" si="7">SUM(B58:B59)</f>
        <v>0</v>
      </c>
      <c r="C57" s="185">
        <f t="shared" si="7"/>
        <v>0</v>
      </c>
      <c r="D57" s="186">
        <f t="shared" si="7"/>
        <v>0</v>
      </c>
      <c r="E57" s="120">
        <f t="shared" si="7"/>
        <v>0</v>
      </c>
      <c r="F57" s="187">
        <f t="shared" si="7"/>
        <v>0</v>
      </c>
      <c r="G57" s="120">
        <f t="shared" si="7"/>
        <v>0</v>
      </c>
      <c r="H57" s="187">
        <f t="shared" si="7"/>
        <v>0</v>
      </c>
      <c r="I57" s="120">
        <f t="shared" si="7"/>
        <v>0</v>
      </c>
      <c r="J57" s="187">
        <f t="shared" si="7"/>
        <v>0</v>
      </c>
      <c r="K57" s="120">
        <f t="shared" si="7"/>
        <v>0</v>
      </c>
      <c r="L57" s="187">
        <f t="shared" si="7"/>
        <v>0</v>
      </c>
      <c r="M57" s="120">
        <f t="shared" si="7"/>
        <v>0</v>
      </c>
      <c r="N57" s="187">
        <f t="shared" si="7"/>
        <v>0</v>
      </c>
      <c r="O57" s="120">
        <f t="shared" si="7"/>
        <v>0</v>
      </c>
      <c r="P57" s="187">
        <f t="shared" si="7"/>
        <v>0</v>
      </c>
      <c r="Q57" s="120">
        <f t="shared" si="7"/>
        <v>0</v>
      </c>
      <c r="R57" s="187">
        <f t="shared" si="7"/>
        <v>0</v>
      </c>
      <c r="S57" s="120">
        <f t="shared" si="7"/>
        <v>0</v>
      </c>
      <c r="T57" s="187">
        <f t="shared" si="7"/>
        <v>0</v>
      </c>
      <c r="U57" s="120">
        <f t="shared" si="7"/>
        <v>0</v>
      </c>
      <c r="V57" s="187">
        <f t="shared" si="7"/>
        <v>0</v>
      </c>
      <c r="W57" s="448">
        <f t="shared" si="7"/>
        <v>0</v>
      </c>
      <c r="X57" s="170" t="s">
        <v>77</v>
      </c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CG57" s="41"/>
      <c r="CH57" s="41"/>
      <c r="CI57" s="41"/>
      <c r="CJ57" s="41"/>
    </row>
    <row r="58" spans="1:88" ht="16.149999999999999" customHeight="1" x14ac:dyDescent="0.2">
      <c r="A58" s="54" t="s">
        <v>72</v>
      </c>
      <c r="B58" s="171">
        <f>SUM(E58:V58)</f>
        <v>0</v>
      </c>
      <c r="C58" s="449"/>
      <c r="D58" s="450"/>
      <c r="E58" s="174"/>
      <c r="F58" s="175"/>
      <c r="G58" s="174"/>
      <c r="H58" s="175"/>
      <c r="I58" s="174"/>
      <c r="J58" s="175"/>
      <c r="K58" s="174"/>
      <c r="L58" s="175"/>
      <c r="M58" s="174"/>
      <c r="N58" s="175"/>
      <c r="O58" s="174"/>
      <c r="P58" s="175"/>
      <c r="Q58" s="174"/>
      <c r="R58" s="175"/>
      <c r="S58" s="174"/>
      <c r="T58" s="175"/>
      <c r="U58" s="174"/>
      <c r="V58" s="175"/>
      <c r="W58" s="174"/>
      <c r="X58" s="176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9"/>
      <c r="AK58" s="9"/>
      <c r="CG58" s="41">
        <v>0</v>
      </c>
      <c r="CH58" s="41">
        <v>0</v>
      </c>
      <c r="CI58" s="41">
        <v>0</v>
      </c>
      <c r="CJ58" s="41"/>
    </row>
    <row r="59" spans="1:88" ht="16.149999999999999" customHeight="1" x14ac:dyDescent="0.2">
      <c r="A59" s="177" t="s">
        <v>78</v>
      </c>
      <c r="B59" s="178">
        <f>SUM(E59:V59)</f>
        <v>0</v>
      </c>
      <c r="C59" s="446"/>
      <c r="D59" s="446"/>
      <c r="E59" s="181"/>
      <c r="F59" s="182"/>
      <c r="G59" s="181"/>
      <c r="H59" s="182"/>
      <c r="I59" s="181"/>
      <c r="J59" s="182"/>
      <c r="K59" s="181"/>
      <c r="L59" s="182"/>
      <c r="M59" s="181"/>
      <c r="N59" s="182"/>
      <c r="O59" s="181"/>
      <c r="P59" s="182"/>
      <c r="Q59" s="181"/>
      <c r="R59" s="182"/>
      <c r="S59" s="181"/>
      <c r="T59" s="182"/>
      <c r="U59" s="181"/>
      <c r="V59" s="182"/>
      <c r="W59" s="181"/>
      <c r="X59" s="176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9"/>
      <c r="AK59" s="9"/>
      <c r="CG59" s="41">
        <v>0</v>
      </c>
      <c r="CH59" s="41">
        <v>0</v>
      </c>
      <c r="CI59" s="41">
        <v>0</v>
      </c>
      <c r="CJ59" s="41"/>
    </row>
    <row r="60" spans="1:88" ht="31.15" customHeight="1" x14ac:dyDescent="0.2">
      <c r="A60" s="438" t="s">
        <v>80</v>
      </c>
      <c r="B60" s="438"/>
      <c r="C60" s="438"/>
      <c r="D60" s="438"/>
      <c r="E60" s="438"/>
      <c r="F60" s="140"/>
      <c r="G60" s="140"/>
      <c r="H60" s="188"/>
      <c r="I60" s="188"/>
      <c r="J60" s="451"/>
      <c r="K60" s="452"/>
      <c r="L60" s="453"/>
      <c r="M60" s="452"/>
      <c r="N60" s="7"/>
      <c r="O60" s="7"/>
      <c r="P60" s="7"/>
      <c r="Q60" s="7"/>
      <c r="R60" s="7"/>
      <c r="S60" s="7"/>
      <c r="T60" s="7"/>
      <c r="U60" s="7"/>
      <c r="V60" s="7"/>
      <c r="W60" s="7"/>
      <c r="X60" s="192"/>
      <c r="Y60" s="192"/>
      <c r="Z60" s="192"/>
      <c r="AA60" s="454"/>
      <c r="AB60" s="455"/>
      <c r="AC60" s="454"/>
      <c r="AD60" s="192"/>
      <c r="AE60" s="455"/>
      <c r="AF60" s="454"/>
      <c r="AG60" s="454"/>
      <c r="AH60" s="454"/>
      <c r="AI60" s="455"/>
      <c r="AJ60" s="101"/>
      <c r="AK60" s="195"/>
      <c r="AL60" s="436"/>
      <c r="AM60" s="441"/>
      <c r="AN60" s="441"/>
      <c r="CG60" s="41"/>
      <c r="CH60" s="41"/>
      <c r="CI60" s="41"/>
      <c r="CJ60" s="41"/>
    </row>
    <row r="61" spans="1:88" ht="16.149999999999999" customHeight="1" x14ac:dyDescent="0.2">
      <c r="A61" s="2040" t="s">
        <v>75</v>
      </c>
      <c r="B61" s="2053" t="s">
        <v>81</v>
      </c>
      <c r="C61" s="2054"/>
      <c r="D61" s="2053" t="s">
        <v>82</v>
      </c>
      <c r="E61" s="2055"/>
      <c r="F61" s="2056" t="s">
        <v>83</v>
      </c>
      <c r="G61" s="2056"/>
      <c r="H61" s="101"/>
      <c r="I61" s="101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141"/>
      <c r="V61" s="456"/>
      <c r="W61" s="141"/>
      <c r="X61" s="457"/>
      <c r="Y61" s="457"/>
      <c r="Z61" s="457"/>
      <c r="AA61" s="454"/>
      <c r="AB61" s="457"/>
      <c r="AC61" s="454"/>
      <c r="AD61" s="457"/>
      <c r="AE61" s="454"/>
      <c r="AF61" s="454"/>
      <c r="AG61" s="458"/>
      <c r="AH61" s="454"/>
      <c r="AI61" s="458"/>
      <c r="AJ61" s="457"/>
      <c r="AK61" s="458"/>
      <c r="AL61" s="459"/>
      <c r="AM61" s="460"/>
      <c r="AN61" s="460"/>
      <c r="CG61" s="41"/>
      <c r="CH61" s="41"/>
      <c r="CI61" s="41"/>
      <c r="CJ61" s="41"/>
    </row>
    <row r="62" spans="1:88" ht="36" customHeight="1" x14ac:dyDescent="0.2">
      <c r="A62" s="1998"/>
      <c r="B62" s="461" t="s">
        <v>84</v>
      </c>
      <c r="C62" s="462" t="s">
        <v>85</v>
      </c>
      <c r="D62" s="461" t="s">
        <v>84</v>
      </c>
      <c r="E62" s="463" t="s">
        <v>85</v>
      </c>
      <c r="F62" s="464" t="s">
        <v>84</v>
      </c>
      <c r="G62" s="465" t="s">
        <v>85</v>
      </c>
      <c r="H62" s="7" t="s">
        <v>77</v>
      </c>
      <c r="I62" s="7"/>
      <c r="J62" s="466"/>
      <c r="K62" s="431"/>
      <c r="L62" s="431"/>
      <c r="M62" s="431"/>
      <c r="N62" s="431"/>
      <c r="O62" s="431"/>
      <c r="P62" s="431"/>
      <c r="Q62" s="436"/>
      <c r="R62" s="436"/>
      <c r="S62" s="436"/>
      <c r="T62" s="436"/>
      <c r="U62" s="436"/>
      <c r="V62" s="436"/>
      <c r="W62" s="436"/>
      <c r="X62" s="435"/>
      <c r="Y62" s="436"/>
      <c r="Z62" s="436"/>
      <c r="AA62" s="436"/>
      <c r="AB62" s="436"/>
      <c r="AC62" s="436"/>
      <c r="AD62" s="436"/>
      <c r="AE62" s="436"/>
      <c r="AF62" s="436"/>
      <c r="AG62" s="436"/>
      <c r="AH62" s="436"/>
      <c r="AI62" s="436"/>
      <c r="AJ62" s="436"/>
      <c r="AK62" s="436"/>
      <c r="AL62" s="436"/>
      <c r="AM62" s="436"/>
      <c r="AN62" s="436"/>
      <c r="AO62" s="436"/>
      <c r="AP62" s="431"/>
      <c r="AQ62" s="441"/>
      <c r="AR62" s="441"/>
      <c r="CG62" s="41"/>
      <c r="CH62" s="41"/>
      <c r="CI62" s="41"/>
      <c r="CJ62" s="41"/>
    </row>
    <row r="63" spans="1:88" ht="16.149999999999999" customHeight="1" x14ac:dyDescent="0.2">
      <c r="A63" s="467" t="s">
        <v>86</v>
      </c>
      <c r="B63" s="31"/>
      <c r="C63" s="33"/>
      <c r="D63" s="31"/>
      <c r="E63" s="33"/>
      <c r="F63" s="65"/>
      <c r="G63" s="206"/>
      <c r="H63" s="176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458"/>
      <c r="U63" s="458"/>
      <c r="V63" s="436"/>
      <c r="W63" s="436"/>
      <c r="X63" s="435"/>
      <c r="Y63" s="436"/>
      <c r="Z63" s="436"/>
      <c r="AA63" s="436"/>
      <c r="AB63" s="436"/>
      <c r="AC63" s="436"/>
      <c r="AD63" s="436"/>
      <c r="AE63" s="436"/>
      <c r="AF63" s="436"/>
      <c r="AG63" s="436"/>
      <c r="AH63" s="436"/>
      <c r="AI63" s="436"/>
      <c r="AJ63" s="436"/>
      <c r="AK63" s="436"/>
      <c r="AL63" s="436"/>
      <c r="AM63" s="436"/>
      <c r="AN63" s="436"/>
      <c r="AO63" s="436"/>
      <c r="AP63" s="441"/>
      <c r="AQ63" s="441"/>
      <c r="AR63" s="441"/>
      <c r="CA63" s="40"/>
      <c r="CB63" s="40"/>
      <c r="CC63" s="40"/>
      <c r="CG63" s="41">
        <f>IF(B63&lt;C63,1,0)</f>
        <v>0</v>
      </c>
      <c r="CH63" s="41">
        <f>IF(D63&lt;E63,1,0)</f>
        <v>0</v>
      </c>
      <c r="CI63" s="41">
        <f>IF(F63&lt;G63,1,0)</f>
        <v>0</v>
      </c>
      <c r="CJ63" s="41"/>
    </row>
    <row r="64" spans="1:88" ht="25.15" customHeight="1" x14ac:dyDescent="0.2">
      <c r="A64" s="468" t="s">
        <v>87</v>
      </c>
      <c r="B64" s="469"/>
      <c r="C64" s="470"/>
      <c r="D64" s="469"/>
      <c r="E64" s="470"/>
      <c r="F64" s="469"/>
      <c r="G64" s="471"/>
      <c r="H64" s="176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458"/>
      <c r="U64" s="458"/>
      <c r="V64" s="436"/>
      <c r="W64" s="436"/>
      <c r="X64" s="435"/>
      <c r="Y64" s="436"/>
      <c r="Z64" s="436"/>
      <c r="AA64" s="436"/>
      <c r="AB64" s="436"/>
      <c r="AC64" s="436"/>
      <c r="AD64" s="436"/>
      <c r="AE64" s="436"/>
      <c r="AF64" s="436"/>
      <c r="AG64" s="436"/>
      <c r="AH64" s="436"/>
      <c r="AI64" s="436"/>
      <c r="AJ64" s="436"/>
      <c r="AK64" s="436"/>
      <c r="AL64" s="436"/>
      <c r="AM64" s="436"/>
      <c r="AN64" s="436"/>
      <c r="AO64" s="436"/>
      <c r="AP64" s="441"/>
      <c r="AQ64" s="441"/>
      <c r="AR64" s="441"/>
      <c r="CA64" s="40"/>
      <c r="CB64" s="40"/>
      <c r="CC64" s="40"/>
      <c r="CG64" s="41">
        <f>IF(B64&lt;C64,1,0)</f>
        <v>0</v>
      </c>
      <c r="CH64" s="41">
        <f>IF(D64&lt;E64,1,0)</f>
        <v>0</v>
      </c>
      <c r="CI64" s="41">
        <f>IF(F64&lt;G64,1,0)</f>
        <v>0</v>
      </c>
      <c r="CJ64" s="41"/>
    </row>
    <row r="65" spans="1:106" ht="31.15" customHeight="1" x14ac:dyDescent="0.2">
      <c r="A65" s="438" t="s">
        <v>88</v>
      </c>
      <c r="B65" s="472"/>
      <c r="C65" s="472"/>
      <c r="D65" s="472"/>
      <c r="E65" s="211"/>
      <c r="F65" s="211"/>
      <c r="G65" s="211"/>
      <c r="H65" s="101"/>
      <c r="I65" s="101"/>
      <c r="J65" s="458"/>
      <c r="K65" s="458"/>
      <c r="L65" s="458"/>
      <c r="M65" s="458"/>
      <c r="N65" s="458"/>
      <c r="O65" s="458"/>
      <c r="P65" s="458"/>
      <c r="Q65" s="458"/>
      <c r="R65" s="458"/>
      <c r="S65" s="458"/>
      <c r="T65" s="458"/>
      <c r="U65" s="458"/>
      <c r="V65" s="431"/>
      <c r="W65" s="431"/>
      <c r="X65" s="435"/>
      <c r="Y65" s="436"/>
      <c r="Z65" s="436"/>
      <c r="AA65" s="436"/>
      <c r="AB65" s="436"/>
      <c r="AC65" s="436"/>
      <c r="AD65" s="436"/>
      <c r="AE65" s="436"/>
      <c r="AF65" s="436"/>
      <c r="AG65" s="436"/>
      <c r="AH65" s="436"/>
      <c r="AI65" s="436"/>
      <c r="AJ65" s="436"/>
      <c r="AK65" s="436"/>
      <c r="AL65" s="436"/>
      <c r="AM65" s="436"/>
      <c r="AN65" s="436"/>
      <c r="AO65" s="436"/>
      <c r="AP65" s="441"/>
      <c r="AQ65" s="441"/>
      <c r="AR65" s="441"/>
      <c r="CG65" s="41"/>
      <c r="CH65" s="41"/>
      <c r="CI65" s="41"/>
      <c r="CJ65" s="41"/>
    </row>
    <row r="66" spans="1:106" ht="16.149999999999999" customHeight="1" x14ac:dyDescent="0.2">
      <c r="A66" s="473" t="s">
        <v>49</v>
      </c>
      <c r="B66" s="473" t="s">
        <v>32</v>
      </c>
      <c r="C66" s="213"/>
      <c r="D66" s="214"/>
      <c r="E66" s="214"/>
      <c r="F66" s="214"/>
      <c r="G66" s="214"/>
      <c r="H66" s="101"/>
      <c r="I66" s="101"/>
      <c r="J66" s="458"/>
      <c r="K66" s="458"/>
      <c r="L66" s="474"/>
      <c r="M66" s="474"/>
      <c r="N66" s="458"/>
      <c r="O66" s="458"/>
      <c r="P66" s="458"/>
      <c r="Q66" s="458"/>
      <c r="R66" s="458"/>
      <c r="S66" s="458"/>
      <c r="T66" s="458"/>
      <c r="U66" s="458"/>
      <c r="V66" s="431"/>
      <c r="W66" s="431"/>
      <c r="X66" s="435"/>
      <c r="Y66" s="436"/>
      <c r="Z66" s="436"/>
      <c r="AA66" s="436"/>
      <c r="AB66" s="436"/>
      <c r="AC66" s="436"/>
      <c r="AD66" s="436"/>
      <c r="AE66" s="436"/>
      <c r="AF66" s="436"/>
      <c r="AG66" s="436"/>
      <c r="AH66" s="436"/>
      <c r="AI66" s="436"/>
      <c r="AJ66" s="436"/>
      <c r="AK66" s="436"/>
      <c r="AL66" s="436"/>
      <c r="AM66" s="436"/>
      <c r="AN66" s="436"/>
      <c r="AO66" s="436"/>
      <c r="AP66" s="441"/>
      <c r="AQ66" s="441"/>
      <c r="AR66" s="441"/>
      <c r="CG66" s="41"/>
      <c r="CH66" s="41"/>
      <c r="CI66" s="41"/>
      <c r="CJ66" s="41"/>
    </row>
    <row r="67" spans="1:106" ht="16.149999999999999" customHeight="1" x14ac:dyDescent="0.2">
      <c r="A67" s="475" t="s">
        <v>72</v>
      </c>
      <c r="B67" s="476"/>
      <c r="C67" s="213"/>
      <c r="D67" s="214"/>
      <c r="E67" s="214"/>
      <c r="F67" s="214"/>
      <c r="G67" s="214"/>
      <c r="H67" s="7"/>
      <c r="I67" s="141"/>
      <c r="J67" s="431"/>
      <c r="K67" s="431"/>
      <c r="L67" s="477"/>
      <c r="M67" s="477"/>
      <c r="N67" s="431"/>
      <c r="O67" s="431"/>
      <c r="P67" s="431"/>
      <c r="Q67" s="431"/>
      <c r="R67" s="431"/>
      <c r="S67" s="431"/>
      <c r="T67" s="431"/>
      <c r="U67" s="431"/>
      <c r="V67" s="431"/>
      <c r="W67" s="431"/>
      <c r="X67" s="435"/>
      <c r="Y67" s="436"/>
      <c r="Z67" s="436"/>
      <c r="AA67" s="436"/>
      <c r="AB67" s="436"/>
      <c r="AC67" s="436"/>
      <c r="AD67" s="436"/>
      <c r="AE67" s="436"/>
      <c r="AF67" s="436"/>
      <c r="AG67" s="436"/>
      <c r="AH67" s="436"/>
      <c r="AI67" s="436"/>
      <c r="AJ67" s="436"/>
      <c r="AK67" s="436"/>
      <c r="AL67" s="436"/>
      <c r="AM67" s="436"/>
      <c r="AN67" s="436"/>
      <c r="AO67" s="436"/>
      <c r="AP67" s="441"/>
      <c r="AQ67" s="441"/>
      <c r="AR67" s="441"/>
      <c r="CG67" s="41"/>
      <c r="CH67" s="41"/>
      <c r="CI67" s="41"/>
      <c r="CJ67" s="41"/>
    </row>
    <row r="68" spans="1:106" ht="16.149999999999999" customHeight="1" x14ac:dyDescent="0.2">
      <c r="A68" s="83" t="s">
        <v>89</v>
      </c>
      <c r="B68" s="219"/>
      <c r="C68" s="140"/>
      <c r="D68" s="220"/>
      <c r="E68" s="140"/>
      <c r="F68" s="478"/>
      <c r="G68" s="222"/>
      <c r="H68" s="7"/>
      <c r="I68" s="7"/>
      <c r="J68" s="431"/>
      <c r="K68" s="431"/>
      <c r="L68" s="431"/>
      <c r="M68" s="431"/>
      <c r="N68" s="431"/>
      <c r="O68" s="431"/>
      <c r="P68" s="431"/>
      <c r="Q68" s="431"/>
      <c r="R68" s="431"/>
      <c r="S68" s="431"/>
      <c r="T68" s="431"/>
      <c r="U68" s="431"/>
      <c r="V68" s="431"/>
      <c r="W68" s="431"/>
      <c r="X68" s="435"/>
      <c r="Y68" s="436"/>
      <c r="Z68" s="436"/>
      <c r="AA68" s="436"/>
      <c r="AB68" s="436"/>
      <c r="AC68" s="436"/>
      <c r="AD68" s="436"/>
      <c r="AE68" s="436"/>
      <c r="AF68" s="436"/>
      <c r="AG68" s="436"/>
      <c r="AH68" s="436"/>
      <c r="AI68" s="436"/>
      <c r="AJ68" s="436"/>
      <c r="AK68" s="436"/>
      <c r="AL68" s="436"/>
      <c r="AM68" s="436"/>
      <c r="AN68" s="436"/>
      <c r="AO68" s="436"/>
      <c r="AP68" s="441"/>
      <c r="AQ68" s="441"/>
      <c r="AR68" s="441"/>
      <c r="CG68" s="41"/>
      <c r="CH68" s="41"/>
      <c r="CI68" s="41"/>
      <c r="CJ68" s="41"/>
    </row>
    <row r="69" spans="1:106" ht="31.15" customHeight="1" x14ac:dyDescent="0.2">
      <c r="A69" s="140" t="s">
        <v>90</v>
      </c>
      <c r="B69" s="140"/>
      <c r="C69" s="479"/>
      <c r="D69" s="479"/>
      <c r="E69" s="7"/>
      <c r="F69" s="7"/>
      <c r="G69" s="7"/>
      <c r="H69" s="7"/>
      <c r="I69" s="7"/>
      <c r="J69" s="431"/>
      <c r="K69" s="431"/>
      <c r="L69" s="431"/>
      <c r="M69" s="431"/>
      <c r="N69" s="431"/>
      <c r="O69" s="431"/>
      <c r="P69" s="431"/>
      <c r="Q69" s="431"/>
      <c r="R69" s="431"/>
      <c r="S69" s="431"/>
      <c r="T69" s="431"/>
      <c r="U69" s="431"/>
      <c r="V69" s="431"/>
      <c r="W69" s="480"/>
      <c r="X69" s="435"/>
      <c r="Y69" s="436"/>
      <c r="Z69" s="436"/>
      <c r="AA69" s="436"/>
      <c r="AB69" s="436"/>
      <c r="AC69" s="436"/>
      <c r="AD69" s="436"/>
      <c r="AE69" s="436"/>
      <c r="AF69" s="459"/>
      <c r="AG69" s="436"/>
      <c r="AH69" s="481"/>
      <c r="AI69" s="436"/>
      <c r="AJ69" s="436"/>
      <c r="AK69" s="436"/>
      <c r="AL69" s="436"/>
      <c r="AM69" s="436"/>
      <c r="AN69" s="436"/>
      <c r="AO69" s="436"/>
      <c r="AP69" s="441"/>
      <c r="AQ69" s="441"/>
      <c r="AR69" s="441"/>
      <c r="CG69" s="41"/>
      <c r="CH69" s="41"/>
      <c r="CI69" s="41"/>
      <c r="CJ69" s="41"/>
    </row>
    <row r="70" spans="1:106" ht="16.149999999999999" customHeight="1" x14ac:dyDescent="0.2">
      <c r="A70" s="2039" t="s">
        <v>91</v>
      </c>
      <c r="B70" s="2040" t="s">
        <v>32</v>
      </c>
      <c r="C70" s="2041" t="s">
        <v>92</v>
      </c>
      <c r="D70" s="2043" t="s">
        <v>93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435"/>
      <c r="Y70" s="436"/>
      <c r="Z70" s="436"/>
      <c r="AA70" s="436"/>
      <c r="AB70" s="436"/>
      <c r="AC70" s="436"/>
      <c r="AD70" s="436"/>
      <c r="AE70" s="436"/>
      <c r="AF70" s="459"/>
      <c r="AG70" s="436"/>
      <c r="AH70" s="436"/>
      <c r="AI70" s="436"/>
      <c r="AJ70" s="436"/>
      <c r="AK70" s="436"/>
      <c r="AL70" s="436"/>
      <c r="AM70" s="436"/>
      <c r="AN70" s="436"/>
      <c r="AO70" s="436"/>
      <c r="AP70" s="441"/>
      <c r="AQ70" s="441"/>
      <c r="AR70" s="441"/>
      <c r="CG70" s="41"/>
      <c r="CH70" s="41"/>
      <c r="CI70" s="41"/>
      <c r="CJ70" s="41"/>
    </row>
    <row r="71" spans="1:106" ht="16.149999999999999" customHeight="1" x14ac:dyDescent="0.2">
      <c r="A71" s="2006"/>
      <c r="B71" s="1998"/>
      <c r="C71" s="2042"/>
      <c r="D71" s="2044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435"/>
      <c r="Y71" s="436"/>
      <c r="Z71" s="436"/>
      <c r="AA71" s="436"/>
      <c r="AB71" s="436"/>
      <c r="AC71" s="436"/>
      <c r="AD71" s="436"/>
      <c r="AE71" s="436"/>
      <c r="AF71" s="482"/>
      <c r="AG71" s="483"/>
      <c r="AH71" s="483"/>
      <c r="AI71" s="436"/>
      <c r="AJ71" s="436"/>
      <c r="AK71" s="436"/>
      <c r="AL71" s="436"/>
      <c r="AM71" s="436"/>
      <c r="AN71" s="436"/>
      <c r="AO71" s="436"/>
      <c r="AP71" s="441"/>
      <c r="AQ71" s="441"/>
      <c r="AR71" s="441"/>
      <c r="CG71" s="41"/>
      <c r="CH71" s="41"/>
      <c r="CI71" s="41"/>
      <c r="CJ71" s="41"/>
    </row>
    <row r="72" spans="1:106" ht="25.5" customHeight="1" x14ac:dyDescent="0.2">
      <c r="A72" s="484" t="s">
        <v>94</v>
      </c>
      <c r="B72" s="229">
        <f>SUM(C72:D72)</f>
        <v>0</v>
      </c>
      <c r="C72" s="485"/>
      <c r="D72" s="486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6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431"/>
      <c r="AJ72" s="431"/>
      <c r="AK72" s="431"/>
      <c r="AL72" s="431"/>
      <c r="AM72" s="431"/>
      <c r="AN72" s="431"/>
      <c r="AO72" s="431"/>
      <c r="AP72" s="441"/>
      <c r="AQ72" s="441"/>
      <c r="AR72" s="441"/>
      <c r="CG72" s="41"/>
      <c r="CH72" s="41"/>
      <c r="CI72" s="41"/>
      <c r="CJ72" s="41"/>
    </row>
    <row r="73" spans="1:106" ht="31.15" customHeight="1" x14ac:dyDescent="0.2">
      <c r="A73" s="1962" t="s">
        <v>95</v>
      </c>
      <c r="B73" s="1962"/>
      <c r="C73" s="1962"/>
      <c r="D73" s="1962"/>
      <c r="E73" s="1962"/>
      <c r="F73" s="1962"/>
      <c r="G73" s="1962"/>
      <c r="H73" s="232"/>
      <c r="I73" s="232"/>
      <c r="J73" s="232"/>
      <c r="K73" s="232"/>
      <c r="L73" s="232"/>
      <c r="M73" s="232"/>
      <c r="N73" s="233"/>
      <c r="O73" s="233"/>
      <c r="P73" s="233"/>
      <c r="Q73" s="234"/>
      <c r="R73" s="234"/>
      <c r="S73" s="234"/>
      <c r="T73" s="234"/>
      <c r="U73" s="234"/>
      <c r="V73" s="234"/>
      <c r="W73" s="233"/>
      <c r="X73" s="234"/>
      <c r="Y73" s="234"/>
      <c r="Z73" s="235"/>
      <c r="AA73" s="487"/>
      <c r="AB73" s="487"/>
      <c r="AC73" s="487"/>
      <c r="AD73" s="487"/>
      <c r="AE73" s="488"/>
      <c r="AF73" s="488"/>
      <c r="AG73" s="488"/>
      <c r="AH73" s="489"/>
      <c r="AI73" s="490"/>
      <c r="AJ73" s="441"/>
      <c r="AK73" s="441"/>
      <c r="AL73" s="441"/>
      <c r="AM73" s="441"/>
      <c r="AN73" s="441"/>
      <c r="AO73" s="441"/>
      <c r="AP73" s="441"/>
      <c r="AQ73" s="441"/>
      <c r="AR73" s="441"/>
      <c r="CG73" s="41"/>
      <c r="CH73" s="41"/>
      <c r="CI73" s="41"/>
      <c r="CJ73" s="41"/>
    </row>
    <row r="74" spans="1:106" ht="16.149999999999999" customHeight="1" x14ac:dyDescent="0.2">
      <c r="A74" s="2026" t="s">
        <v>49</v>
      </c>
      <c r="B74" s="2028" t="s">
        <v>96</v>
      </c>
      <c r="C74" s="2028" t="s">
        <v>32</v>
      </c>
      <c r="D74" s="2030"/>
      <c r="E74" s="2031"/>
      <c r="F74" s="2034" t="s">
        <v>5</v>
      </c>
      <c r="G74" s="2035"/>
      <c r="H74" s="2035"/>
      <c r="I74" s="2035"/>
      <c r="J74" s="2035"/>
      <c r="K74" s="2035"/>
      <c r="L74" s="2035"/>
      <c r="M74" s="2035"/>
      <c r="N74" s="2035"/>
      <c r="O74" s="2035"/>
      <c r="P74" s="2035"/>
      <c r="Q74" s="2035"/>
      <c r="R74" s="2035"/>
      <c r="S74" s="2035"/>
      <c r="T74" s="2035"/>
      <c r="U74" s="2035"/>
      <c r="V74" s="2035"/>
      <c r="W74" s="2035"/>
      <c r="X74" s="2035"/>
      <c r="Y74" s="2035"/>
      <c r="Z74" s="2035"/>
      <c r="AA74" s="2035"/>
      <c r="AB74" s="2035"/>
      <c r="AC74" s="2035"/>
      <c r="AD74" s="2035"/>
      <c r="AE74" s="2035"/>
      <c r="AF74" s="2035"/>
      <c r="AG74" s="2035"/>
      <c r="AH74" s="2035"/>
      <c r="AI74" s="2036"/>
      <c r="AJ74" s="2037" t="s">
        <v>97</v>
      </c>
      <c r="AK74" s="2031" t="s">
        <v>98</v>
      </c>
      <c r="AL74" s="436"/>
      <c r="AM74" s="436"/>
      <c r="AN74" s="436"/>
      <c r="AO74" s="436"/>
      <c r="AP74" s="436"/>
      <c r="AQ74" s="436"/>
      <c r="AR74" s="436"/>
      <c r="AS74" s="441"/>
      <c r="AT74" s="441"/>
      <c r="BX74" s="2"/>
      <c r="BY74" s="2"/>
      <c r="BZ74" s="3"/>
      <c r="CA74" s="3"/>
      <c r="CB74" s="4"/>
      <c r="CI74" s="41"/>
      <c r="CJ74" s="41"/>
      <c r="CK74" s="41"/>
      <c r="CL74" s="41"/>
      <c r="DA74" s="5"/>
      <c r="DB74" s="5"/>
    </row>
    <row r="75" spans="1:106" ht="16.149999999999999" customHeight="1" x14ac:dyDescent="0.2">
      <c r="A75" s="1935"/>
      <c r="B75" s="1938"/>
      <c r="C75" s="2029"/>
      <c r="D75" s="2032"/>
      <c r="E75" s="2033"/>
      <c r="F75" s="2021" t="s">
        <v>99</v>
      </c>
      <c r="G75" s="2022"/>
      <c r="H75" s="2021" t="s">
        <v>100</v>
      </c>
      <c r="I75" s="2022"/>
      <c r="J75" s="2021" t="s">
        <v>13</v>
      </c>
      <c r="K75" s="2022"/>
      <c r="L75" s="2021" t="s">
        <v>14</v>
      </c>
      <c r="M75" s="2022"/>
      <c r="N75" s="2021" t="s">
        <v>101</v>
      </c>
      <c r="O75" s="2022"/>
      <c r="P75" s="2021">
        <v>19</v>
      </c>
      <c r="Q75" s="2022"/>
      <c r="R75" s="2021" t="s">
        <v>16</v>
      </c>
      <c r="S75" s="2022"/>
      <c r="T75" s="2021" t="s">
        <v>17</v>
      </c>
      <c r="U75" s="2022"/>
      <c r="V75" s="2021" t="s">
        <v>18</v>
      </c>
      <c r="W75" s="2022"/>
      <c r="X75" s="2021" t="s">
        <v>19</v>
      </c>
      <c r="Y75" s="2022"/>
      <c r="Z75" s="2021" t="s">
        <v>20</v>
      </c>
      <c r="AA75" s="2022"/>
      <c r="AB75" s="2021" t="s">
        <v>21</v>
      </c>
      <c r="AC75" s="2022"/>
      <c r="AD75" s="2021" t="s">
        <v>22</v>
      </c>
      <c r="AE75" s="2022"/>
      <c r="AF75" s="2021" t="s">
        <v>23</v>
      </c>
      <c r="AG75" s="2022"/>
      <c r="AH75" s="2021" t="s">
        <v>24</v>
      </c>
      <c r="AI75" s="2023"/>
      <c r="AJ75" s="1949"/>
      <c r="AK75" s="1944"/>
      <c r="AL75" s="491"/>
      <c r="AM75" s="492"/>
      <c r="AN75" s="491"/>
      <c r="AO75" s="491"/>
      <c r="AP75" s="491"/>
      <c r="AQ75" s="491"/>
      <c r="AR75" s="491"/>
      <c r="AS75" s="493"/>
      <c r="AT75" s="493"/>
      <c r="BX75" s="2"/>
      <c r="BY75" s="2"/>
      <c r="BZ75" s="3"/>
      <c r="CA75" s="3"/>
      <c r="CB75" s="4"/>
      <c r="CI75" s="41"/>
      <c r="CJ75" s="41"/>
      <c r="CK75" s="41"/>
      <c r="CL75" s="41"/>
      <c r="DA75" s="5"/>
      <c r="DB75" s="5"/>
    </row>
    <row r="76" spans="1:106" ht="16.149999999999999" customHeight="1" x14ac:dyDescent="0.2">
      <c r="A76" s="2027"/>
      <c r="B76" s="2029"/>
      <c r="C76" s="494" t="s">
        <v>29</v>
      </c>
      <c r="D76" s="495" t="s">
        <v>30</v>
      </c>
      <c r="E76" s="496" t="s">
        <v>31</v>
      </c>
      <c r="F76" s="494" t="s">
        <v>30</v>
      </c>
      <c r="G76" s="496" t="s">
        <v>31</v>
      </c>
      <c r="H76" s="497" t="s">
        <v>30</v>
      </c>
      <c r="I76" s="496" t="s">
        <v>31</v>
      </c>
      <c r="J76" s="494" t="s">
        <v>30</v>
      </c>
      <c r="K76" s="496" t="s">
        <v>31</v>
      </c>
      <c r="L76" s="494" t="s">
        <v>30</v>
      </c>
      <c r="M76" s="496" t="s">
        <v>31</v>
      </c>
      <c r="N76" s="494" t="s">
        <v>30</v>
      </c>
      <c r="O76" s="496" t="s">
        <v>31</v>
      </c>
      <c r="P76" s="494" t="s">
        <v>30</v>
      </c>
      <c r="Q76" s="496" t="s">
        <v>31</v>
      </c>
      <c r="R76" s="494" t="s">
        <v>30</v>
      </c>
      <c r="S76" s="496" t="s">
        <v>31</v>
      </c>
      <c r="T76" s="494" t="s">
        <v>30</v>
      </c>
      <c r="U76" s="496" t="s">
        <v>31</v>
      </c>
      <c r="V76" s="494" t="s">
        <v>30</v>
      </c>
      <c r="W76" s="496" t="s">
        <v>31</v>
      </c>
      <c r="X76" s="494" t="s">
        <v>30</v>
      </c>
      <c r="Y76" s="496" t="s">
        <v>31</v>
      </c>
      <c r="Z76" s="494" t="s">
        <v>30</v>
      </c>
      <c r="AA76" s="496" t="s">
        <v>31</v>
      </c>
      <c r="AB76" s="494" t="s">
        <v>30</v>
      </c>
      <c r="AC76" s="496" t="s">
        <v>31</v>
      </c>
      <c r="AD76" s="494" t="s">
        <v>30</v>
      </c>
      <c r="AE76" s="496" t="s">
        <v>31</v>
      </c>
      <c r="AF76" s="494" t="s">
        <v>30</v>
      </c>
      <c r="AG76" s="496" t="s">
        <v>31</v>
      </c>
      <c r="AH76" s="494" t="s">
        <v>30</v>
      </c>
      <c r="AI76" s="498" t="s">
        <v>31</v>
      </c>
      <c r="AJ76" s="2038"/>
      <c r="AK76" s="2033"/>
      <c r="AL76" s="491"/>
      <c r="AM76" s="492"/>
      <c r="AN76" s="491"/>
      <c r="AO76" s="491"/>
      <c r="AP76" s="491"/>
      <c r="AQ76" s="491"/>
      <c r="AR76" s="491"/>
      <c r="AS76" s="493"/>
      <c r="AT76" s="493"/>
      <c r="BX76" s="2"/>
      <c r="BY76" s="2"/>
      <c r="BZ76" s="3"/>
      <c r="CA76" s="3"/>
      <c r="CB76" s="4"/>
      <c r="CI76" s="41"/>
      <c r="CJ76" s="41"/>
      <c r="CK76" s="41"/>
      <c r="CL76" s="41"/>
      <c r="DA76" s="5"/>
      <c r="DB76" s="5"/>
    </row>
    <row r="77" spans="1:106" ht="16.149999999999999" customHeight="1" x14ac:dyDescent="0.2">
      <c r="A77" s="499" t="s">
        <v>102</v>
      </c>
      <c r="B77" s="500" t="s">
        <v>103</v>
      </c>
      <c r="C77" s="501">
        <f>SUM(D77:E77)</f>
        <v>0</v>
      </c>
      <c r="D77" s="502">
        <f t="shared" ref="D77:E80" si="8">SUM(F77,H77,J77,L77,N77,P77,R77,T77,V77,X77,Z77,AB77,AD77,AF77,AH77)</f>
        <v>0</v>
      </c>
      <c r="E77" s="503">
        <f t="shared" si="8"/>
        <v>0</v>
      </c>
      <c r="F77" s="504"/>
      <c r="G77" s="505"/>
      <c r="H77" s="506"/>
      <c r="I77" s="505"/>
      <c r="J77" s="504"/>
      <c r="K77" s="507"/>
      <c r="L77" s="504"/>
      <c r="M77" s="507"/>
      <c r="N77" s="504"/>
      <c r="O77" s="507"/>
      <c r="P77" s="504"/>
      <c r="Q77" s="507"/>
      <c r="R77" s="504"/>
      <c r="S77" s="507"/>
      <c r="T77" s="504"/>
      <c r="U77" s="507"/>
      <c r="V77" s="504"/>
      <c r="W77" s="507"/>
      <c r="X77" s="504"/>
      <c r="Y77" s="507"/>
      <c r="Z77" s="504"/>
      <c r="AA77" s="507"/>
      <c r="AB77" s="504"/>
      <c r="AC77" s="507"/>
      <c r="AD77" s="504"/>
      <c r="AE77" s="507"/>
      <c r="AF77" s="504"/>
      <c r="AG77" s="507"/>
      <c r="AH77" s="504"/>
      <c r="AI77" s="508"/>
      <c r="AJ77" s="509"/>
      <c r="AK77" s="510"/>
      <c r="AL77" s="511"/>
      <c r="AM77" s="492"/>
      <c r="AN77" s="491"/>
      <c r="AO77" s="491"/>
      <c r="AP77" s="491"/>
      <c r="AQ77" s="491"/>
      <c r="AR77" s="491"/>
      <c r="AS77" s="493"/>
      <c r="AT77" s="493"/>
      <c r="BX77" s="2"/>
      <c r="BY77" s="2"/>
      <c r="BZ77" s="3"/>
      <c r="CA77" s="3"/>
      <c r="CB77" s="4"/>
      <c r="CG77" s="5">
        <v>0</v>
      </c>
      <c r="CH77" s="5">
        <v>0</v>
      </c>
      <c r="CI77" s="41"/>
      <c r="CJ77" s="41"/>
      <c r="CK77" s="41"/>
      <c r="CL77" s="41"/>
      <c r="DA77" s="5"/>
      <c r="DB77" s="5"/>
    </row>
    <row r="78" spans="1:106" ht="16.149999999999999" customHeight="1" x14ac:dyDescent="0.2">
      <c r="A78" s="2024" t="s">
        <v>104</v>
      </c>
      <c r="B78" s="512" t="s">
        <v>105</v>
      </c>
      <c r="C78" s="262">
        <f>SUM(D78:E78)</f>
        <v>0</v>
      </c>
      <c r="D78" s="263">
        <f t="shared" si="8"/>
        <v>0</v>
      </c>
      <c r="E78" s="263">
        <f t="shared" si="8"/>
        <v>0</v>
      </c>
      <c r="F78" s="264"/>
      <c r="G78" s="265"/>
      <c r="H78" s="266"/>
      <c r="I78" s="265"/>
      <c r="J78" s="264"/>
      <c r="K78" s="267"/>
      <c r="L78" s="264"/>
      <c r="M78" s="267"/>
      <c r="N78" s="264"/>
      <c r="O78" s="267"/>
      <c r="P78" s="264"/>
      <c r="Q78" s="267"/>
      <c r="R78" s="264"/>
      <c r="S78" s="267"/>
      <c r="T78" s="264"/>
      <c r="U78" s="267"/>
      <c r="V78" s="264"/>
      <c r="W78" s="267"/>
      <c r="X78" s="264"/>
      <c r="Y78" s="267"/>
      <c r="Z78" s="264"/>
      <c r="AA78" s="267"/>
      <c r="AB78" s="264"/>
      <c r="AC78" s="267"/>
      <c r="AD78" s="264"/>
      <c r="AE78" s="267"/>
      <c r="AF78" s="264"/>
      <c r="AG78" s="267"/>
      <c r="AH78" s="264"/>
      <c r="AI78" s="268"/>
      <c r="AJ78" s="269"/>
      <c r="AK78" s="270"/>
      <c r="AL78" s="511"/>
      <c r="AM78" s="492"/>
      <c r="AN78" s="491"/>
      <c r="AO78" s="491"/>
      <c r="AP78" s="491"/>
      <c r="AQ78" s="491"/>
      <c r="AR78" s="491"/>
      <c r="AS78" s="493"/>
      <c r="AT78" s="493"/>
      <c r="BX78" s="2"/>
      <c r="BY78" s="2"/>
      <c r="BZ78" s="3"/>
      <c r="CA78" s="3"/>
      <c r="CB78" s="4"/>
      <c r="CG78" s="5">
        <v>0</v>
      </c>
      <c r="CH78" s="5">
        <v>0</v>
      </c>
      <c r="CI78" s="41"/>
      <c r="CJ78" s="41"/>
      <c r="CK78" s="41"/>
      <c r="CL78" s="41"/>
      <c r="DA78" s="5"/>
      <c r="DB78" s="5"/>
    </row>
    <row r="79" spans="1:106" ht="25.15" customHeight="1" x14ac:dyDescent="0.2">
      <c r="A79" s="2024"/>
      <c r="B79" s="271" t="s">
        <v>106</v>
      </c>
      <c r="C79" s="272">
        <f>SUM(D79:E79)</f>
        <v>0</v>
      </c>
      <c r="D79" s="263">
        <f t="shared" si="8"/>
        <v>0</v>
      </c>
      <c r="E79" s="263">
        <f t="shared" si="8"/>
        <v>0</v>
      </c>
      <c r="F79" s="273"/>
      <c r="G79" s="274"/>
      <c r="H79" s="275"/>
      <c r="I79" s="274"/>
      <c r="J79" s="273"/>
      <c r="K79" s="276"/>
      <c r="L79" s="273"/>
      <c r="M79" s="276"/>
      <c r="N79" s="273"/>
      <c r="O79" s="276"/>
      <c r="P79" s="273"/>
      <c r="Q79" s="276"/>
      <c r="R79" s="273"/>
      <c r="S79" s="276"/>
      <c r="T79" s="273"/>
      <c r="U79" s="276"/>
      <c r="V79" s="273"/>
      <c r="W79" s="276"/>
      <c r="X79" s="273"/>
      <c r="Y79" s="276"/>
      <c r="Z79" s="273"/>
      <c r="AA79" s="276"/>
      <c r="AB79" s="273"/>
      <c r="AC79" s="276"/>
      <c r="AD79" s="273"/>
      <c r="AE79" s="276"/>
      <c r="AF79" s="273"/>
      <c r="AG79" s="276"/>
      <c r="AH79" s="273"/>
      <c r="AI79" s="277"/>
      <c r="AJ79" s="278"/>
      <c r="AK79" s="279"/>
      <c r="AL79" s="511"/>
      <c r="AM79" s="492"/>
      <c r="AN79" s="491"/>
      <c r="AO79" s="491"/>
      <c r="AP79" s="491"/>
      <c r="AQ79" s="491"/>
      <c r="AR79" s="491"/>
      <c r="AS79" s="493"/>
      <c r="AT79" s="493"/>
      <c r="BX79" s="2"/>
      <c r="BY79" s="2"/>
      <c r="BZ79" s="3"/>
      <c r="CA79" s="3"/>
      <c r="CB79" s="4"/>
      <c r="CG79" s="5">
        <v>0</v>
      </c>
      <c r="CH79" s="5">
        <v>0</v>
      </c>
      <c r="CI79" s="41"/>
      <c r="CJ79" s="41"/>
      <c r="CK79" s="41"/>
      <c r="CL79" s="41"/>
      <c r="DA79" s="5"/>
      <c r="DB79" s="5"/>
    </row>
    <row r="80" spans="1:106" ht="16.149999999999999" customHeight="1" x14ac:dyDescent="0.2">
      <c r="A80" s="513" t="s">
        <v>60</v>
      </c>
      <c r="B80" s="514" t="s">
        <v>107</v>
      </c>
      <c r="C80" s="501">
        <f>SUM(D80:E80)</f>
        <v>0</v>
      </c>
      <c r="D80" s="502">
        <f t="shared" si="8"/>
        <v>0</v>
      </c>
      <c r="E80" s="503">
        <f t="shared" si="8"/>
        <v>0</v>
      </c>
      <c r="F80" s="515"/>
      <c r="G80" s="516"/>
      <c r="H80" s="517"/>
      <c r="I80" s="516"/>
      <c r="J80" s="515"/>
      <c r="K80" s="518"/>
      <c r="L80" s="515"/>
      <c r="M80" s="518"/>
      <c r="N80" s="515"/>
      <c r="O80" s="518"/>
      <c r="P80" s="515"/>
      <c r="Q80" s="518"/>
      <c r="R80" s="515"/>
      <c r="S80" s="518"/>
      <c r="T80" s="515"/>
      <c r="U80" s="518"/>
      <c r="V80" s="515"/>
      <c r="W80" s="518"/>
      <c r="X80" s="515"/>
      <c r="Y80" s="518"/>
      <c r="Z80" s="515"/>
      <c r="AA80" s="518"/>
      <c r="AB80" s="515"/>
      <c r="AC80" s="518"/>
      <c r="AD80" s="515"/>
      <c r="AE80" s="518"/>
      <c r="AF80" s="515"/>
      <c r="AG80" s="518"/>
      <c r="AH80" s="515"/>
      <c r="AI80" s="519"/>
      <c r="AJ80" s="520"/>
      <c r="AK80" s="521"/>
      <c r="AL80" s="511"/>
      <c r="AM80" s="492"/>
      <c r="AN80" s="491"/>
      <c r="AO80" s="491"/>
      <c r="AP80" s="491"/>
      <c r="AQ80" s="491"/>
      <c r="AR80" s="491"/>
      <c r="AS80" s="493"/>
      <c r="AT80" s="493"/>
      <c r="BX80" s="2"/>
      <c r="BY80" s="2"/>
      <c r="BZ80" s="3"/>
      <c r="CA80" s="3"/>
      <c r="CB80" s="4"/>
      <c r="CG80" s="5">
        <v>0</v>
      </c>
      <c r="CH80" s="5">
        <v>0</v>
      </c>
      <c r="CI80" s="41"/>
      <c r="CJ80" s="41"/>
      <c r="CK80" s="41"/>
      <c r="CL80" s="41"/>
      <c r="DA80" s="5"/>
      <c r="DB80" s="5"/>
    </row>
    <row r="81" spans="1:104" ht="31.15" customHeight="1" x14ac:dyDescent="0.2">
      <c r="A81" s="10" t="s">
        <v>108</v>
      </c>
      <c r="B81" s="233"/>
      <c r="C81" s="289"/>
      <c r="D81" s="233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290"/>
      <c r="R81" s="290"/>
      <c r="S81" s="290"/>
      <c r="T81" s="290"/>
      <c r="U81" s="290"/>
      <c r="V81" s="290"/>
      <c r="W81" s="7"/>
      <c r="X81" s="291"/>
      <c r="Y81" s="290"/>
      <c r="Z81" s="522"/>
      <c r="AA81" s="293"/>
      <c r="AB81" s="523"/>
      <c r="AC81" s="523"/>
      <c r="AD81" s="523"/>
      <c r="AE81" s="523"/>
      <c r="AF81" s="523"/>
      <c r="AG81" s="493"/>
      <c r="AH81" s="141"/>
      <c r="AI81" s="491"/>
      <c r="AJ81" s="491"/>
      <c r="AK81" s="491"/>
      <c r="AL81" s="491"/>
      <c r="AM81" s="491"/>
      <c r="AN81" s="491"/>
      <c r="AO81" s="491"/>
      <c r="AP81" s="491"/>
      <c r="AQ81" s="493"/>
      <c r="AR81" s="493"/>
      <c r="CG81" s="41"/>
      <c r="CH81" s="41"/>
      <c r="CI81" s="41"/>
      <c r="CJ81" s="41"/>
    </row>
    <row r="82" spans="1:104" ht="16.149999999999999" customHeight="1" x14ac:dyDescent="0.2">
      <c r="A82" s="2024" t="s">
        <v>91</v>
      </c>
      <c r="B82" s="2025" t="s">
        <v>32</v>
      </c>
      <c r="C82" s="2025" t="s">
        <v>109</v>
      </c>
      <c r="D82" s="2025" t="s">
        <v>110</v>
      </c>
      <c r="E82" s="7"/>
      <c r="F82" s="7"/>
      <c r="G82" s="7"/>
      <c r="H82" s="492"/>
      <c r="I82" s="492"/>
      <c r="J82" s="492"/>
      <c r="K82" s="492"/>
      <c r="L82" s="492"/>
      <c r="M82" s="492"/>
      <c r="N82" s="492"/>
      <c r="O82" s="492"/>
      <c r="P82" s="524"/>
      <c r="Q82" s="524"/>
      <c r="R82" s="524"/>
      <c r="S82" s="524"/>
      <c r="T82" s="524"/>
      <c r="U82" s="524"/>
      <c r="V82" s="524"/>
      <c r="W82" s="492"/>
      <c r="X82" s="524"/>
      <c r="Y82" s="493"/>
      <c r="Z82" s="493"/>
      <c r="AA82" s="493"/>
      <c r="AB82" s="493"/>
      <c r="AC82" s="493"/>
      <c r="AD82" s="493"/>
      <c r="AE82" s="493"/>
      <c r="AF82" s="493"/>
      <c r="AG82" s="493"/>
      <c r="AH82" s="491"/>
      <c r="AI82" s="491"/>
      <c r="AJ82" s="491"/>
      <c r="AK82" s="491"/>
      <c r="AL82" s="491"/>
      <c r="AM82" s="491"/>
      <c r="AN82" s="491"/>
      <c r="AO82" s="491"/>
      <c r="AP82" s="491"/>
      <c r="AQ82" s="493"/>
      <c r="AR82" s="493"/>
      <c r="CG82" s="41"/>
      <c r="CH82" s="41"/>
      <c r="CI82" s="41"/>
      <c r="CJ82" s="41"/>
    </row>
    <row r="83" spans="1:104" ht="16.149999999999999" customHeight="1" x14ac:dyDescent="0.2">
      <c r="A83" s="2024"/>
      <c r="B83" s="2025"/>
      <c r="C83" s="2025"/>
      <c r="D83" s="2025"/>
      <c r="E83" s="7"/>
      <c r="F83" s="7"/>
      <c r="G83" s="7"/>
      <c r="H83" s="492"/>
      <c r="I83" s="492"/>
      <c r="J83" s="492"/>
      <c r="K83" s="492"/>
      <c r="L83" s="492"/>
      <c r="M83" s="492"/>
      <c r="N83" s="492"/>
      <c r="O83" s="492"/>
      <c r="P83" s="524"/>
      <c r="Q83" s="524"/>
      <c r="R83" s="524"/>
      <c r="S83" s="524"/>
      <c r="T83" s="524"/>
      <c r="U83" s="524"/>
      <c r="V83" s="524"/>
      <c r="W83" s="492"/>
      <c r="X83" s="524"/>
      <c r="Y83" s="493"/>
      <c r="Z83" s="493"/>
      <c r="AA83" s="493"/>
      <c r="AB83" s="493"/>
      <c r="AC83" s="493"/>
      <c r="AD83" s="493"/>
      <c r="AE83" s="493"/>
      <c r="AF83" s="493"/>
      <c r="AG83" s="493"/>
      <c r="AH83" s="491"/>
      <c r="AI83" s="491"/>
      <c r="AJ83" s="491"/>
      <c r="AK83" s="491"/>
      <c r="AL83" s="491"/>
      <c r="AM83" s="491"/>
      <c r="AN83" s="491"/>
      <c r="AO83" s="491"/>
      <c r="AP83" s="491"/>
      <c r="AQ83" s="493"/>
      <c r="AR83" s="493"/>
      <c r="CG83" s="41"/>
      <c r="CH83" s="41"/>
      <c r="CI83" s="41"/>
      <c r="CJ83" s="41"/>
    </row>
    <row r="84" spans="1:104" ht="16.149999999999999" customHeight="1" x14ac:dyDescent="0.2">
      <c r="A84" s="2009" t="s">
        <v>111</v>
      </c>
      <c r="B84" s="2010"/>
      <c r="C84" s="2010"/>
      <c r="D84" s="2011"/>
      <c r="E84" s="7"/>
      <c r="F84" s="7"/>
      <c r="G84" s="7"/>
      <c r="H84" s="492"/>
      <c r="I84" s="492"/>
      <c r="J84" s="492"/>
      <c r="K84" s="492"/>
      <c r="L84" s="492"/>
      <c r="M84" s="492"/>
      <c r="N84" s="492"/>
      <c r="O84" s="492"/>
      <c r="P84" s="524"/>
      <c r="Q84" s="524"/>
      <c r="R84" s="524"/>
      <c r="S84" s="524"/>
      <c r="T84" s="524"/>
      <c r="U84" s="524"/>
      <c r="V84" s="524"/>
      <c r="W84" s="492"/>
      <c r="X84" s="524"/>
      <c r="Y84" s="493"/>
      <c r="Z84" s="493"/>
      <c r="AA84" s="493"/>
      <c r="AB84" s="493"/>
      <c r="AC84" s="493"/>
      <c r="AD84" s="493"/>
      <c r="AE84" s="493"/>
      <c r="AF84" s="493"/>
      <c r="AG84" s="493"/>
      <c r="AH84" s="491"/>
      <c r="AI84" s="491"/>
      <c r="AJ84" s="491"/>
      <c r="AK84" s="491"/>
      <c r="AL84" s="491"/>
      <c r="AM84" s="491"/>
      <c r="AN84" s="491"/>
      <c r="AO84" s="491"/>
      <c r="AP84" s="491"/>
      <c r="AQ84" s="493"/>
      <c r="AR84" s="493"/>
      <c r="CG84" s="41"/>
      <c r="CH84" s="41"/>
      <c r="CI84" s="41"/>
      <c r="CJ84" s="41"/>
    </row>
    <row r="85" spans="1:104" ht="16.149999999999999" customHeight="1" x14ac:dyDescent="0.2">
      <c r="A85" s="525" t="s">
        <v>112</v>
      </c>
      <c r="B85" s="526">
        <f>SUM(C85:D85)</f>
        <v>0</v>
      </c>
      <c r="C85" s="527"/>
      <c r="D85" s="527"/>
      <c r="E85" s="7"/>
      <c r="F85" s="7"/>
      <c r="G85" s="7"/>
      <c r="H85" s="492"/>
      <c r="I85" s="492"/>
      <c r="J85" s="492"/>
      <c r="K85" s="492"/>
      <c r="L85" s="492"/>
      <c r="M85" s="492"/>
      <c r="N85" s="492"/>
      <c r="O85" s="492"/>
      <c r="P85" s="524"/>
      <c r="Q85" s="524"/>
      <c r="R85" s="524"/>
      <c r="S85" s="524"/>
      <c r="T85" s="524"/>
      <c r="U85" s="524"/>
      <c r="V85" s="524"/>
      <c r="W85" s="492"/>
      <c r="X85" s="524"/>
      <c r="Y85" s="493"/>
      <c r="Z85" s="493"/>
      <c r="AA85" s="493"/>
      <c r="AB85" s="493"/>
      <c r="AC85" s="493"/>
      <c r="AD85" s="493"/>
      <c r="AE85" s="493"/>
      <c r="AF85" s="493"/>
      <c r="AG85" s="493"/>
      <c r="AH85" s="491"/>
      <c r="AI85" s="491"/>
      <c r="AJ85" s="491"/>
      <c r="AK85" s="491"/>
      <c r="AL85" s="491"/>
      <c r="AM85" s="491"/>
      <c r="AN85" s="491"/>
      <c r="AO85" s="491"/>
      <c r="AP85" s="491"/>
      <c r="AQ85" s="493"/>
      <c r="AR85" s="493"/>
      <c r="CG85" s="41"/>
      <c r="CH85" s="41"/>
      <c r="CI85" s="41"/>
      <c r="CJ85" s="41"/>
    </row>
    <row r="86" spans="1:104" ht="16.149999999999999" customHeight="1" x14ac:dyDescent="0.2">
      <c r="A86" s="298" t="s">
        <v>113</v>
      </c>
      <c r="B86" s="271">
        <f t="shared" ref="B86:B89" si="9">SUM(C86:D86)</f>
        <v>0</v>
      </c>
      <c r="C86" s="299"/>
      <c r="D86" s="299"/>
      <c r="E86" s="7"/>
      <c r="F86" s="7"/>
      <c r="G86" s="7"/>
      <c r="H86" s="492"/>
      <c r="I86" s="492"/>
      <c r="J86" s="492"/>
      <c r="K86" s="492"/>
      <c r="L86" s="492"/>
      <c r="M86" s="492"/>
      <c r="N86" s="492"/>
      <c r="O86" s="492"/>
      <c r="P86" s="524"/>
      <c r="Q86" s="524"/>
      <c r="R86" s="524"/>
      <c r="S86" s="524"/>
      <c r="T86" s="524"/>
      <c r="U86" s="524"/>
      <c r="V86" s="524"/>
      <c r="W86" s="492"/>
      <c r="X86" s="524"/>
      <c r="Y86" s="493"/>
      <c r="Z86" s="493"/>
      <c r="AA86" s="493"/>
      <c r="AB86" s="493"/>
      <c r="AC86" s="493"/>
      <c r="AD86" s="493"/>
      <c r="AE86" s="493"/>
      <c r="AF86" s="493"/>
      <c r="AG86" s="493"/>
      <c r="AH86" s="491"/>
      <c r="AI86" s="491"/>
      <c r="AJ86" s="491"/>
      <c r="AK86" s="491"/>
      <c r="AL86" s="491"/>
      <c r="AM86" s="491"/>
      <c r="AN86" s="491"/>
      <c r="AO86" s="491"/>
      <c r="AP86" s="491"/>
      <c r="AQ86" s="493"/>
      <c r="AR86" s="493"/>
      <c r="CG86" s="41"/>
      <c r="CH86" s="41"/>
      <c r="CI86" s="41"/>
      <c r="CJ86" s="41"/>
    </row>
    <row r="87" spans="1:104" ht="16.149999999999999" customHeight="1" x14ac:dyDescent="0.2">
      <c r="A87" s="298" t="s">
        <v>114</v>
      </c>
      <c r="B87" s="271">
        <f t="shared" si="9"/>
        <v>0</v>
      </c>
      <c r="C87" s="299"/>
      <c r="D87" s="299"/>
      <c r="E87" s="7"/>
      <c r="F87" s="7"/>
      <c r="G87" s="7"/>
      <c r="H87" s="492"/>
      <c r="I87" s="492"/>
      <c r="J87" s="492"/>
      <c r="K87" s="492"/>
      <c r="L87" s="492"/>
      <c r="M87" s="492"/>
      <c r="N87" s="492"/>
      <c r="O87" s="492"/>
      <c r="P87" s="524"/>
      <c r="Q87" s="524"/>
      <c r="R87" s="524"/>
      <c r="S87" s="524"/>
      <c r="T87" s="524"/>
      <c r="U87" s="524"/>
      <c r="V87" s="524"/>
      <c r="W87" s="492"/>
      <c r="X87" s="524"/>
      <c r="Y87" s="493"/>
      <c r="Z87" s="493"/>
      <c r="AA87" s="493"/>
      <c r="AB87" s="493"/>
      <c r="AC87" s="493"/>
      <c r="AD87" s="493"/>
      <c r="AE87" s="493"/>
      <c r="AF87" s="493"/>
      <c r="AG87" s="493"/>
      <c r="AH87" s="491"/>
      <c r="AI87" s="491"/>
      <c r="AJ87" s="491"/>
      <c r="AK87" s="491"/>
      <c r="AL87" s="491"/>
      <c r="AM87" s="491"/>
      <c r="AN87" s="491"/>
      <c r="AO87" s="491"/>
      <c r="AP87" s="491"/>
      <c r="AQ87" s="493"/>
      <c r="AR87" s="493"/>
      <c r="CG87" s="41"/>
      <c r="CH87" s="41"/>
      <c r="CI87" s="41"/>
      <c r="CJ87" s="41"/>
    </row>
    <row r="88" spans="1:104" ht="16.149999999999999" customHeight="1" x14ac:dyDescent="0.2">
      <c r="A88" s="298" t="s">
        <v>115</v>
      </c>
      <c r="B88" s="271">
        <f t="shared" si="9"/>
        <v>0</v>
      </c>
      <c r="C88" s="299"/>
      <c r="D88" s="299"/>
      <c r="E88" s="7"/>
      <c r="F88" s="7"/>
      <c r="G88" s="7"/>
      <c r="H88" s="492"/>
      <c r="I88" s="492"/>
      <c r="J88" s="492"/>
      <c r="K88" s="492"/>
      <c r="L88" s="492"/>
      <c r="M88" s="492"/>
      <c r="N88" s="492"/>
      <c r="O88" s="492"/>
      <c r="P88" s="524"/>
      <c r="Q88" s="524"/>
      <c r="R88" s="524"/>
      <c r="S88" s="524"/>
      <c r="T88" s="524"/>
      <c r="U88" s="524"/>
      <c r="V88" s="524"/>
      <c r="W88" s="492"/>
      <c r="X88" s="524"/>
      <c r="Y88" s="493"/>
      <c r="Z88" s="493"/>
      <c r="AA88" s="493"/>
      <c r="AB88" s="493"/>
      <c r="AC88" s="493"/>
      <c r="AD88" s="493"/>
      <c r="AE88" s="493"/>
      <c r="AF88" s="493"/>
      <c r="AG88" s="493"/>
      <c r="AH88" s="491"/>
      <c r="AI88" s="491"/>
      <c r="AJ88" s="491"/>
      <c r="AK88" s="491"/>
      <c r="AL88" s="491"/>
      <c r="AM88" s="491"/>
      <c r="AN88" s="491"/>
      <c r="AO88" s="491"/>
      <c r="AP88" s="491"/>
      <c r="AQ88" s="493"/>
      <c r="AR88" s="493"/>
      <c r="CG88" s="41"/>
      <c r="CH88" s="41"/>
      <c r="CI88" s="41"/>
      <c r="CJ88" s="41"/>
    </row>
    <row r="89" spans="1:104" ht="16.149999999999999" customHeight="1" x14ac:dyDescent="0.2">
      <c r="A89" s="300" t="s">
        <v>116</v>
      </c>
      <c r="B89" s="301">
        <f t="shared" si="9"/>
        <v>0</v>
      </c>
      <c r="C89" s="302"/>
      <c r="D89" s="302"/>
      <c r="E89" s="7"/>
      <c r="F89" s="7"/>
      <c r="G89" s="7"/>
      <c r="H89" s="492"/>
      <c r="I89" s="492"/>
      <c r="J89" s="492"/>
      <c r="K89" s="492"/>
      <c r="L89" s="492"/>
      <c r="M89" s="492"/>
      <c r="N89" s="492"/>
      <c r="O89" s="492"/>
      <c r="P89" s="524"/>
      <c r="Q89" s="524"/>
      <c r="R89" s="524"/>
      <c r="S89" s="524"/>
      <c r="T89" s="524"/>
      <c r="U89" s="524"/>
      <c r="V89" s="524"/>
      <c r="W89" s="492"/>
      <c r="X89" s="524"/>
      <c r="Y89" s="493"/>
      <c r="Z89" s="493"/>
      <c r="AA89" s="493"/>
      <c r="AB89" s="493"/>
      <c r="AC89" s="493"/>
      <c r="AD89" s="493"/>
      <c r="AE89" s="493"/>
      <c r="AF89" s="493"/>
      <c r="AG89" s="493"/>
      <c r="AH89" s="491"/>
      <c r="AI89" s="491"/>
      <c r="AJ89" s="491"/>
      <c r="AK89" s="491"/>
      <c r="AL89" s="491"/>
      <c r="AM89" s="491"/>
      <c r="AN89" s="491"/>
      <c r="AO89" s="491"/>
      <c r="AP89" s="491"/>
      <c r="AQ89" s="493"/>
      <c r="AR89" s="493"/>
      <c r="CG89" s="41"/>
      <c r="CH89" s="41"/>
      <c r="CI89" s="41"/>
      <c r="CJ89" s="41"/>
    </row>
    <row r="90" spans="1:104" ht="16.149999999999999" customHeight="1" x14ac:dyDescent="0.2">
      <c r="A90" s="2009" t="s">
        <v>117</v>
      </c>
      <c r="B90" s="2010"/>
      <c r="C90" s="2010"/>
      <c r="D90" s="2011"/>
      <c r="E90" s="7"/>
      <c r="F90" s="7"/>
      <c r="G90" s="7"/>
      <c r="H90" s="492"/>
      <c r="I90" s="492"/>
      <c r="J90" s="492"/>
      <c r="K90" s="492"/>
      <c r="L90" s="492"/>
      <c r="M90" s="492"/>
      <c r="N90" s="492"/>
      <c r="O90" s="492"/>
      <c r="P90" s="524"/>
      <c r="Q90" s="524"/>
      <c r="R90" s="524"/>
      <c r="S90" s="524"/>
      <c r="T90" s="524"/>
      <c r="U90" s="524"/>
      <c r="V90" s="524"/>
      <c r="W90" s="492"/>
      <c r="X90" s="524"/>
      <c r="Y90" s="493"/>
      <c r="Z90" s="493"/>
      <c r="AA90" s="493"/>
      <c r="AB90" s="493"/>
      <c r="AC90" s="493"/>
      <c r="AD90" s="493"/>
      <c r="AE90" s="493"/>
      <c r="AF90" s="493"/>
      <c r="AG90" s="493"/>
      <c r="AH90" s="491"/>
      <c r="AI90" s="491"/>
      <c r="AJ90" s="491"/>
      <c r="AK90" s="491"/>
      <c r="AL90" s="491"/>
      <c r="AM90" s="491"/>
      <c r="AN90" s="491"/>
      <c r="AO90" s="491"/>
      <c r="AP90" s="491"/>
      <c r="AQ90" s="493"/>
      <c r="AR90" s="493"/>
      <c r="CG90" s="41"/>
      <c r="CH90" s="41"/>
      <c r="CI90" s="41"/>
      <c r="CJ90" s="41"/>
    </row>
    <row r="91" spans="1:104" ht="16.149999999999999" customHeight="1" x14ac:dyDescent="0.2">
      <c r="A91" s="528" t="s">
        <v>118</v>
      </c>
      <c r="B91" s="529">
        <f>SUM(C91:D91)</f>
        <v>0</v>
      </c>
      <c r="C91" s="530"/>
      <c r="D91" s="530"/>
      <c r="E91" s="7"/>
      <c r="F91" s="7"/>
      <c r="G91" s="7"/>
      <c r="H91" s="492"/>
      <c r="I91" s="492"/>
      <c r="J91" s="492"/>
      <c r="K91" s="492"/>
      <c r="L91" s="492"/>
      <c r="M91" s="492"/>
      <c r="N91" s="492"/>
      <c r="O91" s="492"/>
      <c r="P91" s="524"/>
      <c r="Q91" s="524"/>
      <c r="R91" s="524"/>
      <c r="S91" s="524"/>
      <c r="T91" s="524"/>
      <c r="U91" s="524"/>
      <c r="V91" s="524"/>
      <c r="W91" s="492"/>
      <c r="X91" s="524"/>
      <c r="Y91" s="493"/>
      <c r="Z91" s="493"/>
      <c r="AA91" s="493"/>
      <c r="AB91" s="493"/>
      <c r="AC91" s="493"/>
      <c r="AD91" s="493"/>
      <c r="AE91" s="493"/>
      <c r="AF91" s="493"/>
      <c r="AG91" s="493"/>
      <c r="AH91" s="493"/>
      <c r="AI91" s="493"/>
      <c r="AJ91" s="493"/>
      <c r="AK91" s="493"/>
      <c r="AL91" s="493"/>
      <c r="AM91" s="493"/>
      <c r="AN91" s="493"/>
      <c r="AO91" s="493"/>
      <c r="AP91" s="493"/>
      <c r="AQ91" s="493"/>
      <c r="AR91" s="493"/>
      <c r="CG91" s="41"/>
      <c r="CH91" s="41"/>
      <c r="CI91" s="41"/>
      <c r="CJ91" s="41"/>
    </row>
    <row r="92" spans="1:104" ht="16.149999999999999" customHeight="1" x14ac:dyDescent="0.2">
      <c r="A92" s="305" t="s">
        <v>119</v>
      </c>
      <c r="B92" s="306">
        <f t="shared" ref="B92:B93" si="10">SUM(C92:D92)</f>
        <v>0</v>
      </c>
      <c r="C92" s="299"/>
      <c r="D92" s="299"/>
      <c r="E92" s="7"/>
      <c r="F92" s="7"/>
      <c r="G92" s="7"/>
      <c r="H92" s="492"/>
      <c r="I92" s="492"/>
      <c r="J92" s="492"/>
      <c r="K92" s="492"/>
      <c r="L92" s="492"/>
      <c r="M92" s="492"/>
      <c r="N92" s="492"/>
      <c r="O92" s="492"/>
      <c r="P92" s="524"/>
      <c r="Q92" s="524"/>
      <c r="R92" s="524"/>
      <c r="S92" s="524"/>
      <c r="T92" s="524"/>
      <c r="U92" s="524"/>
      <c r="V92" s="524"/>
      <c r="W92" s="492"/>
      <c r="X92" s="524"/>
      <c r="Y92" s="493"/>
      <c r="Z92" s="493"/>
      <c r="AA92" s="493"/>
      <c r="AB92" s="493"/>
      <c r="AC92" s="493"/>
      <c r="AD92" s="493"/>
      <c r="AE92" s="493"/>
      <c r="AF92" s="493"/>
      <c r="AG92" s="493"/>
      <c r="AH92" s="493"/>
      <c r="AI92" s="493"/>
      <c r="AJ92" s="493"/>
      <c r="AK92" s="493"/>
      <c r="AL92" s="493"/>
      <c r="AM92" s="493"/>
      <c r="AN92" s="493"/>
      <c r="AO92" s="493"/>
      <c r="AP92" s="493"/>
      <c r="AQ92" s="493"/>
      <c r="AR92" s="493"/>
      <c r="CG92" s="41"/>
      <c r="CH92" s="41"/>
      <c r="CI92" s="41"/>
      <c r="CJ92" s="41"/>
    </row>
    <row r="93" spans="1:104" ht="24.75" customHeight="1" x14ac:dyDescent="0.2">
      <c r="A93" s="531" t="s">
        <v>120</v>
      </c>
      <c r="B93" s="532">
        <f t="shared" si="10"/>
        <v>0</v>
      </c>
      <c r="C93" s="533"/>
      <c r="D93" s="533"/>
      <c r="E93" s="7"/>
      <c r="F93" s="7"/>
      <c r="G93" s="7"/>
      <c r="H93" s="492"/>
      <c r="I93" s="492"/>
      <c r="J93" s="492"/>
      <c r="K93" s="492"/>
      <c r="L93" s="492"/>
      <c r="M93" s="492"/>
      <c r="N93" s="492"/>
      <c r="O93" s="492"/>
      <c r="P93" s="524"/>
      <c r="Q93" s="524"/>
      <c r="R93" s="524"/>
      <c r="S93" s="524"/>
      <c r="T93" s="524"/>
      <c r="U93" s="524"/>
      <c r="V93" s="524"/>
      <c r="W93" s="492"/>
      <c r="X93" s="524"/>
      <c r="Y93" s="493"/>
      <c r="Z93" s="493"/>
      <c r="AA93" s="493"/>
      <c r="AB93" s="493"/>
      <c r="AC93" s="493"/>
      <c r="AD93" s="493"/>
      <c r="AE93" s="493"/>
      <c r="AF93" s="493"/>
      <c r="AG93" s="493"/>
      <c r="AH93" s="493"/>
      <c r="AI93" s="493"/>
      <c r="AJ93" s="493"/>
      <c r="AK93" s="493"/>
      <c r="AL93" s="493"/>
      <c r="AM93" s="493"/>
      <c r="AN93" s="493"/>
      <c r="AO93" s="493"/>
      <c r="AP93" s="493"/>
      <c r="AQ93" s="493"/>
      <c r="AR93" s="493"/>
      <c r="CG93" s="41"/>
      <c r="CH93" s="41"/>
      <c r="CI93" s="41"/>
      <c r="CJ93" s="41"/>
    </row>
    <row r="94" spans="1:104" s="9" customFormat="1" ht="31.15" customHeight="1" x14ac:dyDescent="0.2">
      <c r="A94" s="2012" t="s">
        <v>121</v>
      </c>
      <c r="B94" s="2012"/>
      <c r="C94" s="2012"/>
      <c r="D94" s="2012"/>
      <c r="E94" s="2012"/>
      <c r="F94" s="2012"/>
      <c r="G94" s="534"/>
      <c r="H94" s="534"/>
      <c r="I94" s="534"/>
      <c r="J94" s="534"/>
      <c r="K94" s="534"/>
      <c r="L94" s="534"/>
      <c r="M94" s="534"/>
      <c r="N94" s="534"/>
      <c r="O94" s="534"/>
      <c r="P94" s="534"/>
      <c r="Q94" s="535"/>
      <c r="R94" s="535"/>
      <c r="S94" s="535"/>
      <c r="T94" s="535"/>
      <c r="U94" s="535"/>
      <c r="V94" s="535"/>
      <c r="W94" s="534"/>
      <c r="X94" s="536"/>
      <c r="Y94" s="535"/>
      <c r="Z94" s="535"/>
      <c r="AA94" s="535"/>
      <c r="AB94" s="535"/>
      <c r="AC94" s="535"/>
      <c r="AD94" s="535"/>
      <c r="AE94" s="535"/>
      <c r="AF94" s="535"/>
      <c r="AG94" s="535"/>
      <c r="AH94" s="535"/>
      <c r="AI94" s="535"/>
      <c r="AJ94" s="535"/>
      <c r="AK94" s="535"/>
      <c r="AL94" s="535"/>
      <c r="AM94" s="535"/>
      <c r="AN94" s="535"/>
      <c r="AO94" s="535"/>
      <c r="AP94" s="535"/>
      <c r="AQ94" s="535"/>
      <c r="AR94" s="535"/>
      <c r="BX94" s="4"/>
      <c r="BY94" s="4"/>
      <c r="BZ94" s="4"/>
      <c r="CA94" s="4"/>
      <c r="CB94" s="4"/>
      <c r="CC94" s="4"/>
      <c r="CD94" s="4"/>
      <c r="CE94" s="4"/>
      <c r="CF94" s="4"/>
      <c r="CG94" s="41"/>
      <c r="CH94" s="41"/>
      <c r="CI94" s="41"/>
      <c r="CJ94" s="41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</row>
    <row r="95" spans="1:104" ht="16.149999999999999" customHeight="1" x14ac:dyDescent="0.2">
      <c r="A95" s="2013" t="s">
        <v>122</v>
      </c>
      <c r="B95" s="2015" t="s">
        <v>123</v>
      </c>
      <c r="C95" s="2016"/>
      <c r="D95" s="2015" t="s">
        <v>124</v>
      </c>
      <c r="E95" s="2016"/>
      <c r="F95" s="2019" t="s">
        <v>125</v>
      </c>
      <c r="G95" s="312"/>
      <c r="H95" s="313"/>
      <c r="I95" s="313"/>
      <c r="J95" s="7"/>
      <c r="K95" s="7"/>
      <c r="L95" s="7"/>
      <c r="M95" s="7"/>
      <c r="N95" s="7"/>
      <c r="O95" s="7"/>
      <c r="P95" s="290"/>
      <c r="Q95" s="290"/>
      <c r="R95" s="290"/>
      <c r="S95" s="290"/>
      <c r="T95" s="290"/>
      <c r="U95" s="290"/>
      <c r="V95" s="7"/>
      <c r="W95" s="291"/>
      <c r="X95" s="537"/>
      <c r="Y95" s="538"/>
      <c r="Z95" s="538"/>
      <c r="AA95" s="538"/>
      <c r="AB95" s="538"/>
      <c r="AC95" s="538"/>
      <c r="AD95" s="538"/>
      <c r="AE95" s="538"/>
      <c r="AF95" s="538"/>
      <c r="AG95" s="538"/>
      <c r="AH95" s="538"/>
      <c r="AI95" s="493"/>
      <c r="AJ95" s="493"/>
      <c r="AK95" s="493"/>
      <c r="AL95" s="493"/>
      <c r="AM95" s="493"/>
      <c r="AN95" s="493"/>
      <c r="AO95" s="493"/>
      <c r="AP95" s="493"/>
      <c r="AQ95" s="493"/>
      <c r="AR95" s="493"/>
      <c r="CG95" s="41"/>
      <c r="CH95" s="41"/>
      <c r="CI95" s="41"/>
      <c r="CJ95" s="41"/>
    </row>
    <row r="96" spans="1:104" ht="16.149999999999999" customHeight="1" x14ac:dyDescent="0.2">
      <c r="A96" s="1920"/>
      <c r="B96" s="2017"/>
      <c r="C96" s="2018"/>
      <c r="D96" s="2017"/>
      <c r="E96" s="2018"/>
      <c r="F96" s="1927"/>
      <c r="G96" s="312"/>
      <c r="H96" s="313"/>
      <c r="I96" s="313"/>
      <c r="J96" s="7"/>
      <c r="K96" s="7"/>
      <c r="L96" s="7"/>
      <c r="M96" s="7"/>
      <c r="N96" s="7"/>
      <c r="O96" s="7"/>
      <c r="P96" s="290"/>
      <c r="Q96" s="290"/>
      <c r="R96" s="290"/>
      <c r="S96" s="290"/>
      <c r="T96" s="290"/>
      <c r="U96" s="290"/>
      <c r="V96" s="7"/>
      <c r="W96" s="291"/>
      <c r="X96" s="524"/>
      <c r="Y96" s="493"/>
      <c r="Z96" s="493"/>
      <c r="AA96" s="493"/>
      <c r="AB96" s="493"/>
      <c r="AC96" s="493"/>
      <c r="AD96" s="493"/>
      <c r="AE96" s="493"/>
      <c r="AF96" s="493"/>
      <c r="AG96" s="493"/>
      <c r="AH96" s="493"/>
      <c r="AI96" s="493"/>
      <c r="AJ96" s="493"/>
      <c r="AK96" s="493"/>
      <c r="AL96" s="493"/>
      <c r="AM96" s="493"/>
      <c r="AN96" s="493"/>
      <c r="AO96" s="493"/>
      <c r="AP96" s="493"/>
      <c r="AQ96" s="493"/>
      <c r="AR96" s="493"/>
      <c r="CG96" s="41"/>
      <c r="CH96" s="41"/>
      <c r="CI96" s="41"/>
      <c r="CJ96" s="41"/>
    </row>
    <row r="97" spans="1:88" ht="40.5" customHeight="1" x14ac:dyDescent="0.2">
      <c r="A97" s="2014"/>
      <c r="B97" s="539" t="s">
        <v>126</v>
      </c>
      <c r="C97" s="540" t="s">
        <v>127</v>
      </c>
      <c r="D97" s="539" t="s">
        <v>128</v>
      </c>
      <c r="E97" s="540" t="s">
        <v>129</v>
      </c>
      <c r="F97" s="2020"/>
      <c r="G97" s="312"/>
      <c r="H97" s="313"/>
      <c r="I97" s="313"/>
      <c r="J97" s="7"/>
      <c r="K97" s="7"/>
      <c r="L97" s="7"/>
      <c r="M97" s="7"/>
      <c r="N97" s="7"/>
      <c r="O97" s="7"/>
      <c r="P97" s="290"/>
      <c r="Q97" s="290"/>
      <c r="R97" s="290"/>
      <c r="S97" s="290"/>
      <c r="T97" s="290"/>
      <c r="U97" s="290"/>
      <c r="V97" s="7"/>
      <c r="W97" s="291"/>
      <c r="X97" s="524"/>
      <c r="Y97" s="493"/>
      <c r="Z97" s="493"/>
      <c r="AA97" s="493"/>
      <c r="AB97" s="493"/>
      <c r="AC97" s="493"/>
      <c r="AD97" s="493"/>
      <c r="AE97" s="493"/>
      <c r="AF97" s="493"/>
      <c r="AG97" s="493"/>
      <c r="AH97" s="493"/>
      <c r="AI97" s="493"/>
      <c r="AJ97" s="493"/>
      <c r="AK97" s="493"/>
      <c r="AL97" s="493"/>
      <c r="AM97" s="493"/>
      <c r="AN97" s="493"/>
      <c r="AO97" s="493"/>
      <c r="AP97" s="493"/>
      <c r="AQ97" s="493"/>
      <c r="AR97" s="493"/>
      <c r="CG97" s="41"/>
      <c r="CH97" s="41"/>
      <c r="CI97" s="41"/>
      <c r="CJ97" s="41"/>
    </row>
    <row r="98" spans="1:88" ht="16.149999999999999" customHeight="1" x14ac:dyDescent="0.2">
      <c r="A98" s="541" t="s">
        <v>130</v>
      </c>
      <c r="B98" s="319">
        <v>7022</v>
      </c>
      <c r="C98" s="320">
        <v>288</v>
      </c>
      <c r="D98" s="319">
        <v>17904</v>
      </c>
      <c r="E98" s="320"/>
      <c r="F98" s="320">
        <v>6734</v>
      </c>
      <c r="G98" s="312"/>
      <c r="H98" s="313"/>
      <c r="I98" s="313"/>
      <c r="J98" s="7"/>
      <c r="K98" s="7"/>
      <c r="L98" s="7"/>
      <c r="M98" s="7"/>
      <c r="N98" s="7"/>
      <c r="O98" s="7"/>
      <c r="P98" s="290"/>
      <c r="Q98" s="290"/>
      <c r="R98" s="290"/>
      <c r="S98" s="290"/>
      <c r="T98" s="290"/>
      <c r="U98" s="290"/>
      <c r="V98" s="7"/>
      <c r="W98" s="291"/>
      <c r="X98" s="524"/>
      <c r="Y98" s="493"/>
      <c r="Z98" s="493"/>
      <c r="AA98" s="493"/>
      <c r="AB98" s="493"/>
      <c r="AC98" s="493"/>
      <c r="AD98" s="493"/>
      <c r="AE98" s="493"/>
      <c r="AF98" s="493"/>
      <c r="AG98" s="493"/>
      <c r="AH98" s="493"/>
      <c r="AI98" s="493"/>
      <c r="AJ98" s="493"/>
      <c r="AK98" s="493"/>
      <c r="AL98" s="493"/>
      <c r="AM98" s="493"/>
      <c r="AN98" s="493"/>
      <c r="AO98" s="493"/>
      <c r="AP98" s="493"/>
      <c r="AQ98" s="493"/>
      <c r="AR98" s="493"/>
      <c r="CG98" s="41"/>
      <c r="CH98" s="41"/>
      <c r="CI98" s="41"/>
      <c r="CJ98" s="41"/>
    </row>
    <row r="99" spans="1:88" ht="16.149999999999999" customHeight="1" x14ac:dyDescent="0.2">
      <c r="A99" s="321" t="s">
        <v>131</v>
      </c>
      <c r="B99" s="322">
        <v>2263</v>
      </c>
      <c r="C99" s="323">
        <v>105</v>
      </c>
      <c r="D99" s="322">
        <v>5655</v>
      </c>
      <c r="E99" s="323"/>
      <c r="F99" s="323">
        <v>2158</v>
      </c>
      <c r="G99" s="312"/>
      <c r="H99" s="313"/>
      <c r="I99" s="313"/>
      <c r="J99" s="7"/>
      <c r="K99" s="7"/>
      <c r="L99" s="7"/>
      <c r="M99" s="7"/>
      <c r="N99" s="7"/>
      <c r="O99" s="7"/>
      <c r="P99" s="290"/>
      <c r="Q99" s="290"/>
      <c r="R99" s="290"/>
      <c r="S99" s="290"/>
      <c r="T99" s="290"/>
      <c r="U99" s="290"/>
      <c r="V99" s="7"/>
      <c r="W99" s="291"/>
      <c r="X99" s="524"/>
      <c r="Y99" s="493"/>
      <c r="Z99" s="493"/>
      <c r="AA99" s="493"/>
      <c r="AB99" s="493"/>
      <c r="AC99" s="493"/>
      <c r="AD99" s="493"/>
      <c r="AE99" s="493"/>
      <c r="AF99" s="493"/>
      <c r="AG99" s="493"/>
      <c r="AH99" s="493"/>
      <c r="AI99" s="493"/>
      <c r="AJ99" s="493"/>
      <c r="AK99" s="493"/>
      <c r="AL99" s="493"/>
      <c r="AM99" s="493"/>
      <c r="AN99" s="493"/>
      <c r="AO99" s="493"/>
      <c r="AP99" s="493"/>
      <c r="AQ99" s="493"/>
      <c r="AR99" s="493"/>
      <c r="CG99" s="41"/>
      <c r="CH99" s="41"/>
      <c r="CI99" s="41"/>
      <c r="CJ99" s="41"/>
    </row>
    <row r="100" spans="1:88" ht="16.149999999999999" customHeight="1" x14ac:dyDescent="0.2">
      <c r="A100" s="542" t="s">
        <v>132</v>
      </c>
      <c r="B100" s="325">
        <v>607</v>
      </c>
      <c r="C100" s="326">
        <v>0</v>
      </c>
      <c r="D100" s="325">
        <v>607</v>
      </c>
      <c r="E100" s="326"/>
      <c r="F100" s="326">
        <v>607</v>
      </c>
      <c r="G100" s="312"/>
      <c r="H100" s="313"/>
      <c r="I100" s="313"/>
      <c r="J100" s="7"/>
      <c r="K100" s="7"/>
      <c r="L100" s="7"/>
      <c r="M100" s="7"/>
      <c r="N100" s="7"/>
      <c r="O100" s="7"/>
      <c r="P100" s="290"/>
      <c r="Q100" s="290"/>
      <c r="R100" s="290"/>
      <c r="S100" s="290"/>
      <c r="T100" s="290"/>
      <c r="U100" s="290"/>
      <c r="V100" s="7"/>
      <c r="W100" s="291"/>
      <c r="X100" s="524"/>
      <c r="Y100" s="493"/>
      <c r="Z100" s="493"/>
      <c r="AA100" s="493"/>
      <c r="AB100" s="493"/>
      <c r="AC100" s="493"/>
      <c r="AD100" s="493"/>
      <c r="AE100" s="493"/>
      <c r="AF100" s="493"/>
      <c r="AG100" s="493"/>
      <c r="AH100" s="493"/>
      <c r="AI100" s="493"/>
      <c r="AJ100" s="493"/>
      <c r="AK100" s="493"/>
      <c r="AL100" s="493"/>
      <c r="AM100" s="493"/>
      <c r="AN100" s="493"/>
      <c r="AO100" s="493"/>
      <c r="AP100" s="493"/>
      <c r="AQ100" s="493"/>
      <c r="AR100" s="493"/>
      <c r="CG100" s="41">
        <v>0</v>
      </c>
      <c r="CH100" s="41">
        <v>0</v>
      </c>
      <c r="CI100" s="41">
        <v>0</v>
      </c>
      <c r="CJ100" s="41"/>
    </row>
    <row r="101" spans="1:88" ht="16.149999999999999" customHeight="1" x14ac:dyDescent="0.2">
      <c r="A101" s="543" t="s">
        <v>32</v>
      </c>
      <c r="B101" s="544">
        <f>SUM(B98:B100)</f>
        <v>9892</v>
      </c>
      <c r="C101" s="545">
        <f>SUM(C98:C100)</f>
        <v>393</v>
      </c>
      <c r="D101" s="544">
        <f>SUM(D98:D100)</f>
        <v>24166</v>
      </c>
      <c r="E101" s="545">
        <f>SUM(E98:E100)</f>
        <v>0</v>
      </c>
      <c r="F101" s="545">
        <f>SUM(F98:F100)</f>
        <v>9499</v>
      </c>
      <c r="G101" s="312"/>
      <c r="H101" s="313"/>
      <c r="I101" s="313"/>
      <c r="J101" s="7"/>
      <c r="K101" s="7"/>
      <c r="L101" s="7"/>
      <c r="M101" s="7"/>
      <c r="N101" s="7"/>
      <c r="O101" s="7"/>
      <c r="P101" s="290"/>
      <c r="Q101" s="290"/>
      <c r="R101" s="290"/>
      <c r="S101" s="290"/>
      <c r="T101" s="290"/>
      <c r="U101" s="290"/>
      <c r="V101" s="7"/>
      <c r="W101" s="291"/>
      <c r="X101" s="524"/>
      <c r="Y101" s="493"/>
      <c r="Z101" s="493"/>
      <c r="AA101" s="493"/>
      <c r="AB101" s="493"/>
      <c r="AC101" s="493"/>
      <c r="AD101" s="493"/>
      <c r="AE101" s="493"/>
      <c r="AF101" s="493"/>
      <c r="AG101" s="493"/>
      <c r="AH101" s="493"/>
      <c r="AI101" s="493"/>
      <c r="AJ101" s="493"/>
      <c r="AK101" s="493"/>
      <c r="AL101" s="493"/>
      <c r="AM101" s="493"/>
      <c r="AN101" s="493"/>
      <c r="AO101" s="493"/>
      <c r="AP101" s="493"/>
      <c r="AQ101" s="493"/>
      <c r="AR101" s="493"/>
      <c r="CG101" s="41">
        <v>0</v>
      </c>
      <c r="CH101" s="41">
        <v>0</v>
      </c>
      <c r="CI101" s="41">
        <v>0</v>
      </c>
      <c r="CJ101" s="41"/>
    </row>
    <row r="102" spans="1:88" ht="31.15" customHeight="1" x14ac:dyDescent="0.2">
      <c r="A102" s="330" t="s">
        <v>133</v>
      </c>
      <c r="B102" s="331"/>
      <c r="C102" s="331"/>
      <c r="D102" s="546"/>
      <c r="E102" s="547"/>
      <c r="F102" s="547"/>
      <c r="G102" s="548"/>
      <c r="H102" s="548"/>
      <c r="I102" s="549"/>
      <c r="J102" s="331"/>
      <c r="K102" s="549"/>
      <c r="L102" s="331"/>
      <c r="M102" s="7"/>
      <c r="N102" s="7"/>
      <c r="O102" s="7"/>
      <c r="P102" s="7"/>
      <c r="Q102" s="290"/>
      <c r="R102" s="290"/>
      <c r="S102" s="290"/>
      <c r="T102" s="290"/>
      <c r="U102" s="290"/>
      <c r="V102" s="290"/>
      <c r="W102" s="7"/>
      <c r="X102" s="550"/>
      <c r="Y102" s="524"/>
      <c r="Z102" s="493"/>
      <c r="AA102" s="493"/>
      <c r="AB102" s="493"/>
      <c r="AC102" s="493"/>
      <c r="AD102" s="493"/>
      <c r="AE102" s="493"/>
      <c r="AF102" s="493"/>
      <c r="AG102" s="493"/>
      <c r="AH102" s="493"/>
      <c r="AI102" s="493"/>
      <c r="AJ102" s="493"/>
      <c r="AK102" s="493"/>
      <c r="AL102" s="493"/>
      <c r="AM102" s="493"/>
      <c r="AN102" s="493"/>
      <c r="AO102" s="493"/>
      <c r="AP102" s="493"/>
      <c r="AQ102" s="493"/>
      <c r="AR102" s="493"/>
      <c r="CG102" s="41">
        <v>0</v>
      </c>
      <c r="CH102" s="41">
        <v>0</v>
      </c>
      <c r="CI102" s="41">
        <v>0</v>
      </c>
      <c r="CJ102" s="41"/>
    </row>
    <row r="103" spans="1:88" ht="31.15" customHeight="1" x14ac:dyDescent="0.2">
      <c r="A103" s="1999" t="s">
        <v>134</v>
      </c>
      <c r="B103" s="2001" t="s">
        <v>135</v>
      </c>
      <c r="C103" s="1999" t="s">
        <v>136</v>
      </c>
      <c r="D103" s="2003"/>
      <c r="E103" s="2003"/>
      <c r="F103" s="2003"/>
      <c r="G103" s="2003"/>
      <c r="H103" s="2003"/>
      <c r="I103" s="2003"/>
      <c r="J103" s="2003"/>
      <c r="K103" s="2004"/>
      <c r="L103" s="2001" t="s">
        <v>137</v>
      </c>
      <c r="M103" s="7"/>
      <c r="N103" s="313"/>
      <c r="O103" s="313"/>
      <c r="P103" s="313"/>
      <c r="Q103" s="290"/>
      <c r="R103" s="290"/>
      <c r="S103" s="290"/>
      <c r="T103" s="290"/>
      <c r="U103" s="290"/>
      <c r="V103" s="290"/>
      <c r="W103" s="290"/>
      <c r="X103" s="291"/>
      <c r="Y103" s="524"/>
      <c r="Z103" s="493"/>
      <c r="AA103" s="493"/>
      <c r="AB103" s="493"/>
      <c r="AC103" s="493"/>
      <c r="AD103" s="493"/>
      <c r="AE103" s="493"/>
      <c r="AF103" s="493"/>
      <c r="AG103" s="493"/>
      <c r="AH103" s="493"/>
      <c r="AI103" s="493"/>
      <c r="AJ103" s="493"/>
      <c r="AK103" s="493"/>
      <c r="AL103" s="493"/>
      <c r="AM103" s="493"/>
      <c r="AN103" s="493"/>
      <c r="AO103" s="493"/>
      <c r="AP103" s="493"/>
      <c r="AQ103" s="493"/>
      <c r="AR103" s="493"/>
      <c r="AS103" s="493"/>
      <c r="CG103" s="41"/>
      <c r="CH103" s="41"/>
      <c r="CI103" s="41"/>
      <c r="CJ103" s="41"/>
    </row>
    <row r="104" spans="1:88" ht="28.5" customHeight="1" x14ac:dyDescent="0.2">
      <c r="A104" s="2000"/>
      <c r="B104" s="2002"/>
      <c r="C104" s="551" t="s">
        <v>138</v>
      </c>
      <c r="D104" s="551" t="s">
        <v>139</v>
      </c>
      <c r="E104" s="551" t="s">
        <v>140</v>
      </c>
      <c r="F104" s="551" t="s">
        <v>141</v>
      </c>
      <c r="G104" s="551" t="s">
        <v>142</v>
      </c>
      <c r="H104" s="551" t="s">
        <v>143</v>
      </c>
      <c r="I104" s="551" t="s">
        <v>144</v>
      </c>
      <c r="J104" s="552" t="s">
        <v>145</v>
      </c>
      <c r="K104" s="551" t="s">
        <v>146</v>
      </c>
      <c r="L104" s="2002"/>
      <c r="M104" s="7"/>
      <c r="N104" s="313"/>
      <c r="O104" s="313"/>
      <c r="P104" s="313"/>
      <c r="Q104" s="290"/>
      <c r="R104" s="290"/>
      <c r="S104" s="290"/>
      <c r="T104" s="290"/>
      <c r="U104" s="290"/>
      <c r="V104" s="290"/>
      <c r="W104" s="290"/>
      <c r="X104" s="291"/>
      <c r="Y104" s="524"/>
      <c r="Z104" s="493"/>
      <c r="AA104" s="493"/>
      <c r="AB104" s="493"/>
      <c r="AC104" s="493"/>
      <c r="AD104" s="493"/>
      <c r="AE104" s="493"/>
      <c r="AF104" s="493"/>
      <c r="AG104" s="493"/>
      <c r="AH104" s="493"/>
      <c r="AI104" s="493"/>
      <c r="AJ104" s="493"/>
      <c r="AK104" s="493"/>
      <c r="AL104" s="493"/>
      <c r="AM104" s="493"/>
      <c r="AN104" s="493"/>
      <c r="AO104" s="493"/>
      <c r="AP104" s="493"/>
      <c r="AQ104" s="493"/>
      <c r="AR104" s="493"/>
      <c r="AS104" s="493"/>
      <c r="CG104" s="41"/>
      <c r="CH104" s="41"/>
      <c r="CI104" s="41"/>
      <c r="CJ104" s="41"/>
    </row>
    <row r="105" spans="1:88" ht="16.149999999999999" customHeight="1" x14ac:dyDescent="0.2">
      <c r="A105" s="553" t="s">
        <v>147</v>
      </c>
      <c r="B105" s="554"/>
      <c r="C105" s="554"/>
      <c r="D105" s="554"/>
      <c r="E105" s="554"/>
      <c r="F105" s="554"/>
      <c r="G105" s="554"/>
      <c r="H105" s="554"/>
      <c r="I105" s="554"/>
      <c r="J105" s="554"/>
      <c r="K105" s="554"/>
      <c r="L105" s="555"/>
      <c r="M105" s="7"/>
      <c r="N105" s="313"/>
      <c r="O105" s="313"/>
      <c r="P105" s="313"/>
      <c r="Q105" s="290"/>
      <c r="R105" s="290"/>
      <c r="S105" s="290"/>
      <c r="T105" s="290"/>
      <c r="U105" s="290"/>
      <c r="V105" s="290"/>
      <c r="W105" s="290"/>
      <c r="X105" s="291"/>
      <c r="Y105" s="524"/>
      <c r="Z105" s="493"/>
      <c r="AA105" s="493"/>
      <c r="AB105" s="493"/>
      <c r="AC105" s="493"/>
      <c r="AD105" s="493"/>
      <c r="AE105" s="493"/>
      <c r="AF105" s="493"/>
      <c r="AG105" s="493"/>
      <c r="AH105" s="493"/>
      <c r="AI105" s="493"/>
      <c r="AJ105" s="493"/>
      <c r="AK105" s="493"/>
      <c r="AL105" s="493"/>
      <c r="AM105" s="493"/>
      <c r="AN105" s="493"/>
      <c r="AO105" s="493"/>
      <c r="AP105" s="493"/>
      <c r="AQ105" s="493"/>
      <c r="AR105" s="493"/>
      <c r="AS105" s="493"/>
      <c r="CG105" s="41"/>
      <c r="CH105" s="41"/>
      <c r="CI105" s="41"/>
      <c r="CJ105" s="41"/>
    </row>
    <row r="106" spans="1:88" ht="16.149999999999999" customHeight="1" x14ac:dyDescent="0.2">
      <c r="A106" s="342" t="s">
        <v>148</v>
      </c>
      <c r="B106" s="343"/>
      <c r="C106" s="343"/>
      <c r="D106" s="343"/>
      <c r="E106" s="343"/>
      <c r="F106" s="343"/>
      <c r="G106" s="343"/>
      <c r="H106" s="343"/>
      <c r="I106" s="343"/>
      <c r="J106" s="343"/>
      <c r="K106" s="343"/>
      <c r="L106" s="344"/>
      <c r="M106" s="345"/>
      <c r="N106" s="313"/>
      <c r="O106" s="313"/>
      <c r="P106" s="313"/>
      <c r="Q106" s="290"/>
      <c r="R106" s="290"/>
      <c r="S106" s="290"/>
      <c r="T106" s="290"/>
      <c r="U106" s="290"/>
      <c r="V106" s="290"/>
      <c r="W106" s="290"/>
      <c r="X106" s="291"/>
      <c r="Y106" s="524"/>
      <c r="Z106" s="493"/>
      <c r="AA106" s="493"/>
      <c r="AB106" s="493"/>
      <c r="AC106" s="493"/>
      <c r="AD106" s="493"/>
      <c r="AE106" s="493"/>
      <c r="AF106" s="493"/>
      <c r="AG106" s="493"/>
      <c r="AH106" s="493"/>
      <c r="AI106" s="493"/>
      <c r="AJ106" s="493"/>
      <c r="AK106" s="493"/>
      <c r="AL106" s="493"/>
      <c r="AM106" s="493"/>
      <c r="AN106" s="493"/>
      <c r="AO106" s="493"/>
      <c r="AP106" s="493"/>
      <c r="AQ106" s="493"/>
      <c r="AR106" s="493"/>
      <c r="AS106" s="493"/>
      <c r="CG106" s="41"/>
      <c r="CH106" s="41"/>
      <c r="CI106" s="41"/>
      <c r="CJ106" s="41"/>
    </row>
    <row r="107" spans="1:88" ht="16.149999999999999" customHeight="1" x14ac:dyDescent="0.2">
      <c r="A107" s="346" t="s">
        <v>149</v>
      </c>
      <c r="B107" s="347"/>
      <c r="C107" s="347"/>
      <c r="D107" s="347"/>
      <c r="E107" s="347"/>
      <c r="F107" s="347"/>
      <c r="G107" s="347"/>
      <c r="H107" s="347"/>
      <c r="I107" s="347"/>
      <c r="J107" s="347"/>
      <c r="K107" s="347"/>
      <c r="L107" s="348"/>
      <c r="M107" s="556"/>
      <c r="N107" s="313"/>
      <c r="O107" s="313"/>
      <c r="P107" s="313"/>
      <c r="Q107" s="290"/>
      <c r="R107" s="290"/>
      <c r="S107" s="290"/>
      <c r="T107" s="290"/>
      <c r="U107" s="290"/>
      <c r="V107" s="290"/>
      <c r="W107" s="290"/>
      <c r="X107" s="291"/>
      <c r="Y107" s="524"/>
      <c r="Z107" s="493"/>
      <c r="AA107" s="493"/>
      <c r="AB107" s="493"/>
      <c r="AC107" s="493"/>
      <c r="AD107" s="493"/>
      <c r="AE107" s="493"/>
      <c r="AF107" s="493"/>
      <c r="AG107" s="493"/>
      <c r="AH107" s="493"/>
      <c r="AI107" s="493"/>
      <c r="AJ107" s="493"/>
      <c r="AK107" s="493"/>
      <c r="AL107" s="493"/>
      <c r="AM107" s="493"/>
      <c r="AN107" s="493"/>
      <c r="AO107" s="493"/>
      <c r="AP107" s="493"/>
      <c r="AQ107" s="493"/>
      <c r="AR107" s="493"/>
      <c r="AS107" s="493"/>
      <c r="CG107" s="41"/>
      <c r="CH107" s="41"/>
      <c r="CI107" s="41"/>
      <c r="CJ107" s="41"/>
    </row>
    <row r="108" spans="1:88" ht="31.15" customHeight="1" x14ac:dyDescent="0.2">
      <c r="A108" s="232" t="s">
        <v>150</v>
      </c>
      <c r="B108" s="557"/>
      <c r="C108" s="557"/>
      <c r="D108" s="557"/>
      <c r="E108" s="557"/>
      <c r="F108" s="557"/>
      <c r="G108" s="557"/>
      <c r="H108" s="557"/>
      <c r="I108" s="557"/>
      <c r="J108" s="557"/>
      <c r="K108" s="557"/>
      <c r="L108" s="557"/>
      <c r="M108" s="557"/>
      <c r="N108" s="557"/>
      <c r="O108" s="557"/>
      <c r="P108" s="557"/>
      <c r="Q108" s="557"/>
      <c r="R108" s="557"/>
      <c r="S108" s="557"/>
      <c r="T108" s="557"/>
      <c r="U108" s="557"/>
      <c r="V108" s="557"/>
      <c r="W108" s="557"/>
      <c r="X108" s="557"/>
      <c r="Y108" s="557"/>
      <c r="Z108" s="557"/>
      <c r="AA108" s="557"/>
      <c r="AB108" s="557"/>
      <c r="AC108" s="557"/>
      <c r="AD108" s="557"/>
      <c r="AE108" s="557"/>
      <c r="AF108" s="557"/>
      <c r="AG108" s="557"/>
      <c r="AH108" s="557"/>
      <c r="AI108" s="557"/>
      <c r="AJ108" s="557"/>
      <c r="AK108" s="557"/>
      <c r="AL108" s="557"/>
      <c r="AM108" s="557"/>
      <c r="AN108" s="557"/>
      <c r="AO108" s="558"/>
      <c r="AP108" s="558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CG108" s="41"/>
      <c r="CH108" s="41"/>
      <c r="CI108" s="41"/>
      <c r="CJ108" s="41"/>
    </row>
    <row r="109" spans="1:88" ht="16.149999999999999" customHeight="1" x14ac:dyDescent="0.2">
      <c r="A109" s="2005" t="s">
        <v>151</v>
      </c>
      <c r="B109" s="1911" t="s">
        <v>4</v>
      </c>
      <c r="C109" s="1912"/>
      <c r="D109" s="1898"/>
      <c r="E109" s="1995" t="s">
        <v>5</v>
      </c>
      <c r="F109" s="1985"/>
      <c r="G109" s="1985"/>
      <c r="H109" s="1985"/>
      <c r="I109" s="1985"/>
      <c r="J109" s="1985"/>
      <c r="K109" s="1985"/>
      <c r="L109" s="1985"/>
      <c r="M109" s="1985"/>
      <c r="N109" s="1985"/>
      <c r="O109" s="1985"/>
      <c r="P109" s="1985"/>
      <c r="Q109" s="1985"/>
      <c r="R109" s="1985"/>
      <c r="S109" s="1985"/>
      <c r="T109" s="1985"/>
      <c r="U109" s="1985"/>
      <c r="V109" s="1985"/>
      <c r="W109" s="1985"/>
      <c r="X109" s="1985"/>
      <c r="Y109" s="1985"/>
      <c r="Z109" s="1985"/>
      <c r="AA109" s="1985"/>
      <c r="AB109" s="1985"/>
      <c r="AC109" s="1985"/>
      <c r="AD109" s="1985"/>
      <c r="AE109" s="1985"/>
      <c r="AF109" s="1985"/>
      <c r="AG109" s="1985"/>
      <c r="AH109" s="1985"/>
      <c r="AI109" s="1985"/>
      <c r="AJ109" s="1985"/>
      <c r="AK109" s="1985"/>
      <c r="AL109" s="1985"/>
      <c r="AM109" s="1985"/>
      <c r="AN109" s="1986"/>
      <c r="AO109" s="1898" t="s">
        <v>6</v>
      </c>
      <c r="AP109" s="1900" t="s">
        <v>152</v>
      </c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CG109" s="41"/>
      <c r="CH109" s="41"/>
      <c r="CI109" s="41"/>
      <c r="CJ109" s="41"/>
    </row>
    <row r="110" spans="1:88" ht="16.149999999999999" customHeight="1" x14ac:dyDescent="0.2">
      <c r="A110" s="1909"/>
      <c r="B110" s="2007"/>
      <c r="C110" s="2008"/>
      <c r="D110" s="1997"/>
      <c r="E110" s="1995" t="s">
        <v>11</v>
      </c>
      <c r="F110" s="1996"/>
      <c r="G110" s="1995" t="s">
        <v>12</v>
      </c>
      <c r="H110" s="1996"/>
      <c r="I110" s="1995" t="s">
        <v>13</v>
      </c>
      <c r="J110" s="1996"/>
      <c r="K110" s="1995" t="s">
        <v>14</v>
      </c>
      <c r="L110" s="1996"/>
      <c r="M110" s="1995" t="s">
        <v>15</v>
      </c>
      <c r="N110" s="1996"/>
      <c r="O110" s="1995" t="s">
        <v>16</v>
      </c>
      <c r="P110" s="1996"/>
      <c r="Q110" s="1985" t="s">
        <v>17</v>
      </c>
      <c r="R110" s="1996"/>
      <c r="S110" s="1995" t="s">
        <v>18</v>
      </c>
      <c r="T110" s="1996"/>
      <c r="U110" s="1995" t="s">
        <v>19</v>
      </c>
      <c r="V110" s="1996"/>
      <c r="W110" s="1995" t="s">
        <v>20</v>
      </c>
      <c r="X110" s="1996"/>
      <c r="Y110" s="1995" t="s">
        <v>21</v>
      </c>
      <c r="Z110" s="1996"/>
      <c r="AA110" s="1995" t="s">
        <v>22</v>
      </c>
      <c r="AB110" s="1996"/>
      <c r="AC110" s="1995" t="s">
        <v>23</v>
      </c>
      <c r="AD110" s="1996"/>
      <c r="AE110" s="1995" t="s">
        <v>24</v>
      </c>
      <c r="AF110" s="1996"/>
      <c r="AG110" s="1995" t="s">
        <v>25</v>
      </c>
      <c r="AH110" s="1996"/>
      <c r="AI110" s="1995" t="s">
        <v>26</v>
      </c>
      <c r="AJ110" s="1996"/>
      <c r="AK110" s="1995" t="s">
        <v>27</v>
      </c>
      <c r="AL110" s="1996"/>
      <c r="AM110" s="1985" t="s">
        <v>28</v>
      </c>
      <c r="AN110" s="1986"/>
      <c r="AO110" s="1898"/>
      <c r="AP110" s="1900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CG110" s="41"/>
      <c r="CH110" s="41"/>
      <c r="CI110" s="41"/>
      <c r="CJ110" s="41"/>
    </row>
    <row r="111" spans="1:88" ht="16.149999999999999" customHeight="1" x14ac:dyDescent="0.2">
      <c r="A111" s="2006"/>
      <c r="B111" s="461" t="s">
        <v>29</v>
      </c>
      <c r="C111" s="559" t="s">
        <v>30</v>
      </c>
      <c r="D111" s="560" t="s">
        <v>31</v>
      </c>
      <c r="E111" s="461" t="s">
        <v>30</v>
      </c>
      <c r="F111" s="561" t="s">
        <v>31</v>
      </c>
      <c r="G111" s="461" t="s">
        <v>30</v>
      </c>
      <c r="H111" s="561" t="s">
        <v>31</v>
      </c>
      <c r="I111" s="461" t="s">
        <v>30</v>
      </c>
      <c r="J111" s="561" t="s">
        <v>31</v>
      </c>
      <c r="K111" s="461" t="s">
        <v>30</v>
      </c>
      <c r="L111" s="561" t="s">
        <v>31</v>
      </c>
      <c r="M111" s="461" t="s">
        <v>30</v>
      </c>
      <c r="N111" s="561" t="s">
        <v>31</v>
      </c>
      <c r="O111" s="461" t="s">
        <v>30</v>
      </c>
      <c r="P111" s="561" t="s">
        <v>31</v>
      </c>
      <c r="Q111" s="461" t="s">
        <v>30</v>
      </c>
      <c r="R111" s="561" t="s">
        <v>31</v>
      </c>
      <c r="S111" s="461" t="s">
        <v>30</v>
      </c>
      <c r="T111" s="561" t="s">
        <v>31</v>
      </c>
      <c r="U111" s="461" t="s">
        <v>30</v>
      </c>
      <c r="V111" s="561" t="s">
        <v>31</v>
      </c>
      <c r="W111" s="461" t="s">
        <v>30</v>
      </c>
      <c r="X111" s="561" t="s">
        <v>31</v>
      </c>
      <c r="Y111" s="461" t="s">
        <v>30</v>
      </c>
      <c r="Z111" s="561" t="s">
        <v>31</v>
      </c>
      <c r="AA111" s="461" t="s">
        <v>30</v>
      </c>
      <c r="AB111" s="561" t="s">
        <v>31</v>
      </c>
      <c r="AC111" s="461" t="s">
        <v>30</v>
      </c>
      <c r="AD111" s="561" t="s">
        <v>31</v>
      </c>
      <c r="AE111" s="461" t="s">
        <v>30</v>
      </c>
      <c r="AF111" s="561" t="s">
        <v>31</v>
      </c>
      <c r="AG111" s="461" t="s">
        <v>30</v>
      </c>
      <c r="AH111" s="561" t="s">
        <v>31</v>
      </c>
      <c r="AI111" s="461" t="s">
        <v>30</v>
      </c>
      <c r="AJ111" s="561" t="s">
        <v>31</v>
      </c>
      <c r="AK111" s="461" t="s">
        <v>30</v>
      </c>
      <c r="AL111" s="561" t="s">
        <v>31</v>
      </c>
      <c r="AM111" s="461" t="s">
        <v>30</v>
      </c>
      <c r="AN111" s="562" t="s">
        <v>31</v>
      </c>
      <c r="AO111" s="1997"/>
      <c r="AP111" s="1998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CG111" s="41"/>
      <c r="CH111" s="41"/>
      <c r="CI111" s="41"/>
      <c r="CJ111" s="41"/>
    </row>
    <row r="112" spans="1:88" ht="16.149999999999999" customHeight="1" x14ac:dyDescent="0.2">
      <c r="A112" s="354" t="s">
        <v>153</v>
      </c>
      <c r="B112" s="355">
        <f>SUM(C112:D112)</f>
        <v>0</v>
      </c>
      <c r="C112" s="356">
        <f t="shared" ref="C112:D114" si="11">SUM(E112+G112+I112+K112+M112+O112+Q112+S112+U112+W112+Y112+AA112+AC112+AE112+AG112+AI112+AK112+AM112)</f>
        <v>0</v>
      </c>
      <c r="D112" s="357">
        <f t="shared" si="11"/>
        <v>0</v>
      </c>
      <c r="E112" s="65"/>
      <c r="F112" s="206"/>
      <c r="G112" s="65"/>
      <c r="H112" s="358"/>
      <c r="I112" s="65"/>
      <c r="J112" s="358"/>
      <c r="K112" s="65"/>
      <c r="L112" s="358"/>
      <c r="M112" s="65"/>
      <c r="N112" s="358"/>
      <c r="O112" s="65"/>
      <c r="P112" s="358"/>
      <c r="Q112" s="359"/>
      <c r="R112" s="358"/>
      <c r="S112" s="65"/>
      <c r="T112" s="358"/>
      <c r="U112" s="65"/>
      <c r="V112" s="358"/>
      <c r="W112" s="65"/>
      <c r="X112" s="358"/>
      <c r="Y112" s="65"/>
      <c r="Z112" s="358"/>
      <c r="AA112" s="65"/>
      <c r="AB112" s="358"/>
      <c r="AC112" s="65"/>
      <c r="AD112" s="358"/>
      <c r="AE112" s="65"/>
      <c r="AF112" s="358"/>
      <c r="AG112" s="65"/>
      <c r="AH112" s="358"/>
      <c r="AI112" s="65"/>
      <c r="AJ112" s="358"/>
      <c r="AK112" s="65"/>
      <c r="AL112" s="358"/>
      <c r="AM112" s="360"/>
      <c r="AN112" s="361"/>
      <c r="AO112" s="119"/>
      <c r="AP112" s="119"/>
      <c r="AQ112" s="176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9"/>
      <c r="BD112" s="9"/>
      <c r="BE112" s="9"/>
      <c r="BF112" s="9"/>
      <c r="CA112" s="40"/>
      <c r="CB112" s="40"/>
      <c r="CC112" s="40"/>
      <c r="CG112" s="41">
        <v>0</v>
      </c>
      <c r="CH112" s="41">
        <v>0</v>
      </c>
      <c r="CI112" s="41">
        <v>0</v>
      </c>
      <c r="CJ112" s="41"/>
    </row>
    <row r="113" spans="1:88" ht="16.149999999999999" customHeight="1" x14ac:dyDescent="0.2">
      <c r="A113" s="354" t="s">
        <v>154</v>
      </c>
      <c r="B113" s="355">
        <f>SUM(C113:D113)</f>
        <v>0</v>
      </c>
      <c r="C113" s="356">
        <f t="shared" si="11"/>
        <v>0</v>
      </c>
      <c r="D113" s="357">
        <f t="shared" si="11"/>
        <v>0</v>
      </c>
      <c r="E113" s="46"/>
      <c r="F113" s="47"/>
      <c r="G113" s="46"/>
      <c r="H113" s="48"/>
      <c r="I113" s="46"/>
      <c r="J113" s="48"/>
      <c r="K113" s="46"/>
      <c r="L113" s="48"/>
      <c r="M113" s="46"/>
      <c r="N113" s="48"/>
      <c r="O113" s="46"/>
      <c r="P113" s="48"/>
      <c r="Q113" s="114"/>
      <c r="R113" s="48"/>
      <c r="S113" s="46"/>
      <c r="T113" s="48"/>
      <c r="U113" s="46"/>
      <c r="V113" s="48"/>
      <c r="W113" s="46"/>
      <c r="X113" s="48"/>
      <c r="Y113" s="46"/>
      <c r="Z113" s="48"/>
      <c r="AA113" s="46"/>
      <c r="AB113" s="48"/>
      <c r="AC113" s="46"/>
      <c r="AD113" s="48"/>
      <c r="AE113" s="46"/>
      <c r="AF113" s="48"/>
      <c r="AG113" s="46"/>
      <c r="AH113" s="48"/>
      <c r="AI113" s="46"/>
      <c r="AJ113" s="48"/>
      <c r="AK113" s="46"/>
      <c r="AL113" s="48"/>
      <c r="AM113" s="175"/>
      <c r="AN113" s="362"/>
      <c r="AO113" s="53"/>
      <c r="AP113" s="53"/>
      <c r="AQ113" s="176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9"/>
      <c r="BD113" s="9"/>
      <c r="BE113" s="9"/>
      <c r="BF113" s="9"/>
      <c r="CG113" s="41">
        <v>0</v>
      </c>
      <c r="CH113" s="41">
        <v>0</v>
      </c>
      <c r="CI113" s="41">
        <v>0</v>
      </c>
      <c r="CJ113" s="41"/>
    </row>
    <row r="114" spans="1:88" ht="16.149999999999999" customHeight="1" x14ac:dyDescent="0.2">
      <c r="A114" s="563" t="s">
        <v>155</v>
      </c>
      <c r="B114" s="364">
        <f>SUM(C114:D114)</f>
        <v>0</v>
      </c>
      <c r="C114" s="365">
        <f t="shared" si="11"/>
        <v>0</v>
      </c>
      <c r="D114" s="366">
        <f t="shared" si="11"/>
        <v>0</v>
      </c>
      <c r="E114" s="89"/>
      <c r="F114" s="90"/>
      <c r="G114" s="89"/>
      <c r="H114" s="88"/>
      <c r="I114" s="89"/>
      <c r="J114" s="88"/>
      <c r="K114" s="89"/>
      <c r="L114" s="88"/>
      <c r="M114" s="89"/>
      <c r="N114" s="88"/>
      <c r="O114" s="89"/>
      <c r="P114" s="88"/>
      <c r="Q114" s="136"/>
      <c r="R114" s="88"/>
      <c r="S114" s="89"/>
      <c r="T114" s="88"/>
      <c r="U114" s="89"/>
      <c r="V114" s="88"/>
      <c r="W114" s="89"/>
      <c r="X114" s="88"/>
      <c r="Y114" s="89"/>
      <c r="Z114" s="88"/>
      <c r="AA114" s="89"/>
      <c r="AB114" s="88"/>
      <c r="AC114" s="89"/>
      <c r="AD114" s="88"/>
      <c r="AE114" s="89"/>
      <c r="AF114" s="88"/>
      <c r="AG114" s="89"/>
      <c r="AH114" s="88"/>
      <c r="AI114" s="89"/>
      <c r="AJ114" s="88"/>
      <c r="AK114" s="89"/>
      <c r="AL114" s="88"/>
      <c r="AM114" s="182"/>
      <c r="AN114" s="367"/>
      <c r="AO114" s="95"/>
      <c r="AP114" s="95"/>
      <c r="AQ114" s="176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9"/>
      <c r="BD114" s="9"/>
      <c r="BE114" s="9"/>
      <c r="BF114" s="9"/>
      <c r="CG114" s="41">
        <v>0</v>
      </c>
      <c r="CH114" s="41">
        <v>0</v>
      </c>
      <c r="CI114" s="41">
        <v>0</v>
      </c>
      <c r="CJ114" s="41"/>
    </row>
    <row r="115" spans="1:88" ht="31.15" customHeight="1" x14ac:dyDescent="0.2">
      <c r="A115" s="438" t="s">
        <v>156</v>
      </c>
      <c r="B115" s="368"/>
      <c r="C115" s="368"/>
      <c r="D115" s="368"/>
      <c r="E115" s="368"/>
      <c r="F115" s="7"/>
      <c r="G115" s="7"/>
      <c r="H115" s="7"/>
      <c r="I115" s="7"/>
      <c r="J115" s="7"/>
      <c r="K115" s="7"/>
      <c r="L115" s="369"/>
      <c r="M115" s="369"/>
      <c r="N115" s="369"/>
      <c r="O115" s="36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CG115" s="41"/>
      <c r="CH115" s="41"/>
      <c r="CI115" s="41"/>
      <c r="CJ115" s="41"/>
    </row>
    <row r="116" spans="1:88" ht="16.149999999999999" customHeight="1" x14ac:dyDescent="0.2">
      <c r="A116" s="1987" t="s">
        <v>157</v>
      </c>
      <c r="B116" s="1988"/>
      <c r="C116" s="1987" t="s">
        <v>158</v>
      </c>
      <c r="D116" s="1991"/>
      <c r="E116" s="1988"/>
      <c r="F116" s="1987" t="s">
        <v>159</v>
      </c>
      <c r="G116" s="1991"/>
      <c r="H116" s="1991"/>
      <c r="I116" s="1991"/>
      <c r="J116" s="1991"/>
      <c r="K116" s="1991"/>
      <c r="L116" s="1991"/>
      <c r="M116" s="1991"/>
      <c r="N116" s="1991"/>
      <c r="O116" s="1988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CG116" s="41"/>
      <c r="CH116" s="41"/>
      <c r="CI116" s="41"/>
      <c r="CJ116" s="41"/>
    </row>
    <row r="117" spans="1:88" ht="16.149999999999999" customHeight="1" x14ac:dyDescent="0.2">
      <c r="A117" s="1887"/>
      <c r="B117" s="1888"/>
      <c r="C117" s="1887"/>
      <c r="D117" s="1892"/>
      <c r="E117" s="1888"/>
      <c r="F117" s="1989"/>
      <c r="G117" s="1992"/>
      <c r="H117" s="1992"/>
      <c r="I117" s="1992"/>
      <c r="J117" s="1992"/>
      <c r="K117" s="1992"/>
      <c r="L117" s="1992"/>
      <c r="M117" s="1992"/>
      <c r="N117" s="1992"/>
      <c r="O117" s="1990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CG117" s="41"/>
      <c r="CH117" s="41"/>
      <c r="CI117" s="41"/>
      <c r="CJ117" s="41"/>
    </row>
    <row r="118" spans="1:88" ht="24" customHeight="1" x14ac:dyDescent="0.2">
      <c r="A118" s="1887"/>
      <c r="B118" s="1888"/>
      <c r="C118" s="1989"/>
      <c r="D118" s="1992"/>
      <c r="E118" s="1990"/>
      <c r="F118" s="1993" t="s">
        <v>160</v>
      </c>
      <c r="G118" s="1994"/>
      <c r="H118" s="1993" t="s">
        <v>161</v>
      </c>
      <c r="I118" s="1994"/>
      <c r="J118" s="1993" t="s">
        <v>162</v>
      </c>
      <c r="K118" s="1994"/>
      <c r="L118" s="1993" t="s">
        <v>163</v>
      </c>
      <c r="M118" s="1994"/>
      <c r="N118" s="1993" t="s">
        <v>164</v>
      </c>
      <c r="O118" s="1994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CG118" s="41"/>
      <c r="CH118" s="41"/>
      <c r="CI118" s="41"/>
      <c r="CJ118" s="41"/>
    </row>
    <row r="119" spans="1:88" ht="22.5" customHeight="1" x14ac:dyDescent="0.2">
      <c r="A119" s="1989"/>
      <c r="B119" s="1990"/>
      <c r="C119" s="564" t="s">
        <v>29</v>
      </c>
      <c r="D119" s="565" t="s">
        <v>30</v>
      </c>
      <c r="E119" s="552" t="s">
        <v>31</v>
      </c>
      <c r="F119" s="564" t="s">
        <v>30</v>
      </c>
      <c r="G119" s="552" t="s">
        <v>31</v>
      </c>
      <c r="H119" s="564" t="s">
        <v>30</v>
      </c>
      <c r="I119" s="552" t="s">
        <v>31</v>
      </c>
      <c r="J119" s="564" t="s">
        <v>30</v>
      </c>
      <c r="K119" s="552" t="s">
        <v>31</v>
      </c>
      <c r="L119" s="564" t="s">
        <v>30</v>
      </c>
      <c r="M119" s="552" t="s">
        <v>31</v>
      </c>
      <c r="N119" s="564" t="s">
        <v>30</v>
      </c>
      <c r="O119" s="552" t="s">
        <v>31</v>
      </c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CG119" s="41"/>
      <c r="CH119" s="41"/>
      <c r="CI119" s="41"/>
      <c r="CJ119" s="41"/>
    </row>
    <row r="120" spans="1:88" ht="16.149999999999999" customHeight="1" x14ac:dyDescent="0.2">
      <c r="A120" s="1983" t="s">
        <v>165</v>
      </c>
      <c r="B120" s="566" t="s">
        <v>166</v>
      </c>
      <c r="C120" s="373">
        <f t="shared" ref="C120:C126" si="12">SUM(D120:E120)</f>
        <v>0</v>
      </c>
      <c r="D120" s="374">
        <f t="shared" ref="D120:E126" si="13">SUM(F120+H120+J120+L120+N120)</f>
        <v>0</v>
      </c>
      <c r="E120" s="375">
        <f t="shared" si="13"/>
        <v>0</v>
      </c>
      <c r="F120" s="567"/>
      <c r="G120" s="568"/>
      <c r="H120" s="567"/>
      <c r="I120" s="568"/>
      <c r="J120" s="567"/>
      <c r="K120" s="568"/>
      <c r="L120" s="567"/>
      <c r="M120" s="568"/>
      <c r="N120" s="567"/>
      <c r="O120" s="568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CG120" s="41"/>
      <c r="CH120" s="41"/>
      <c r="CI120" s="41"/>
      <c r="CJ120" s="41"/>
    </row>
    <row r="121" spans="1:88" ht="16.149999999999999" customHeight="1" x14ac:dyDescent="0.2">
      <c r="A121" s="1878"/>
      <c r="B121" s="378" t="s">
        <v>167</v>
      </c>
      <c r="C121" s="379">
        <f t="shared" si="12"/>
        <v>0</v>
      </c>
      <c r="D121" s="380">
        <f t="shared" si="13"/>
        <v>0</v>
      </c>
      <c r="E121" s="381">
        <f t="shared" si="13"/>
        <v>0</v>
      </c>
      <c r="F121" s="569"/>
      <c r="G121" s="570"/>
      <c r="H121" s="569"/>
      <c r="I121" s="570"/>
      <c r="J121" s="569"/>
      <c r="K121" s="570"/>
      <c r="L121" s="569"/>
      <c r="M121" s="570"/>
      <c r="N121" s="569"/>
      <c r="O121" s="570"/>
      <c r="CG121" s="41"/>
      <c r="CH121" s="41"/>
      <c r="CI121" s="41"/>
      <c r="CJ121" s="41"/>
    </row>
    <row r="122" spans="1:88" ht="16.149999999999999" customHeight="1" thickBot="1" x14ac:dyDescent="0.3">
      <c r="A122" s="1879"/>
      <c r="B122" s="384" t="s">
        <v>168</v>
      </c>
      <c r="C122" s="385">
        <f t="shared" si="12"/>
        <v>0</v>
      </c>
      <c r="D122" s="386">
        <f t="shared" si="13"/>
        <v>0</v>
      </c>
      <c r="E122" s="387">
        <f t="shared" si="13"/>
        <v>0</v>
      </c>
      <c r="F122" s="571"/>
      <c r="G122" s="572"/>
      <c r="H122" s="571"/>
      <c r="I122" s="572"/>
      <c r="J122" s="571"/>
      <c r="K122" s="572"/>
      <c r="L122" s="571"/>
      <c r="M122" s="572"/>
      <c r="N122" s="571"/>
      <c r="O122" s="572"/>
      <c r="CG122" s="41"/>
      <c r="CH122" s="41"/>
      <c r="CI122" s="41"/>
      <c r="CJ122" s="41"/>
    </row>
    <row r="123" spans="1:88" ht="16.149999999999999" customHeight="1" thickTop="1" x14ac:dyDescent="0.2">
      <c r="A123" s="1880" t="s">
        <v>169</v>
      </c>
      <c r="B123" s="390" t="s">
        <v>72</v>
      </c>
      <c r="C123" s="391">
        <f t="shared" si="12"/>
        <v>0</v>
      </c>
      <c r="D123" s="392">
        <f t="shared" si="13"/>
        <v>0</v>
      </c>
      <c r="E123" s="375">
        <f t="shared" si="13"/>
        <v>0</v>
      </c>
      <c r="F123" s="567"/>
      <c r="G123" s="568"/>
      <c r="H123" s="567"/>
      <c r="I123" s="568"/>
      <c r="J123" s="567"/>
      <c r="K123" s="568"/>
      <c r="L123" s="567"/>
      <c r="M123" s="568"/>
      <c r="N123" s="567"/>
      <c r="O123" s="568"/>
      <c r="CG123" s="41"/>
      <c r="CH123" s="41"/>
      <c r="CI123" s="41"/>
      <c r="CJ123" s="41"/>
    </row>
    <row r="124" spans="1:88" ht="16.149999999999999" customHeight="1" x14ac:dyDescent="0.2">
      <c r="A124" s="1881"/>
      <c r="B124" s="390" t="s">
        <v>170</v>
      </c>
      <c r="C124" s="391">
        <f t="shared" si="12"/>
        <v>0</v>
      </c>
      <c r="D124" s="392">
        <f t="shared" si="13"/>
        <v>0</v>
      </c>
      <c r="E124" s="375">
        <f t="shared" si="13"/>
        <v>0</v>
      </c>
      <c r="F124" s="567"/>
      <c r="G124" s="568"/>
      <c r="H124" s="567"/>
      <c r="I124" s="568"/>
      <c r="J124" s="567"/>
      <c r="K124" s="568"/>
      <c r="L124" s="567"/>
      <c r="M124" s="568"/>
      <c r="N124" s="567"/>
      <c r="O124" s="568"/>
      <c r="CG124" s="41"/>
      <c r="CH124" s="41"/>
      <c r="CI124" s="41"/>
      <c r="CJ124" s="41"/>
    </row>
    <row r="125" spans="1:88" ht="16.149999999999999" customHeight="1" x14ac:dyDescent="0.2">
      <c r="A125" s="1881"/>
      <c r="B125" s="393" t="s">
        <v>171</v>
      </c>
      <c r="C125" s="379">
        <f t="shared" si="12"/>
        <v>0</v>
      </c>
      <c r="D125" s="380">
        <f t="shared" si="13"/>
        <v>0</v>
      </c>
      <c r="E125" s="381">
        <f t="shared" si="13"/>
        <v>0</v>
      </c>
      <c r="F125" s="569"/>
      <c r="G125" s="570"/>
      <c r="H125" s="569"/>
      <c r="I125" s="570"/>
      <c r="J125" s="569"/>
      <c r="K125" s="570"/>
      <c r="L125" s="569"/>
      <c r="M125" s="570"/>
      <c r="N125" s="569"/>
      <c r="O125" s="570"/>
      <c r="CG125" s="41"/>
      <c r="CH125" s="41"/>
      <c r="CI125" s="41"/>
      <c r="CJ125" s="41"/>
    </row>
    <row r="126" spans="1:88" ht="16.149999999999999" customHeight="1" x14ac:dyDescent="0.2">
      <c r="A126" s="1984"/>
      <c r="B126" s="394" t="s">
        <v>104</v>
      </c>
      <c r="C126" s="395">
        <f t="shared" si="12"/>
        <v>0</v>
      </c>
      <c r="D126" s="396">
        <f t="shared" si="13"/>
        <v>0</v>
      </c>
      <c r="E126" s="397">
        <f t="shared" si="13"/>
        <v>0</v>
      </c>
      <c r="F126" s="573"/>
      <c r="G126" s="574"/>
      <c r="H126" s="573"/>
      <c r="I126" s="574"/>
      <c r="J126" s="573"/>
      <c r="K126" s="574"/>
      <c r="L126" s="573"/>
      <c r="M126" s="574"/>
      <c r="N126" s="573"/>
      <c r="O126" s="574"/>
      <c r="CG126" s="41"/>
      <c r="CH126" s="41"/>
      <c r="CI126" s="41"/>
      <c r="CJ126" s="41"/>
    </row>
    <row r="127" spans="1:88" x14ac:dyDescent="0.2">
      <c r="CG127" s="41"/>
      <c r="CH127" s="41"/>
      <c r="CI127" s="41"/>
      <c r="CJ127" s="41"/>
    </row>
    <row r="128" spans="1:88" x14ac:dyDescent="0.2">
      <c r="CG128" s="41"/>
      <c r="CH128" s="41"/>
      <c r="CI128" s="41"/>
      <c r="CJ128" s="41"/>
    </row>
    <row r="129" spans="85:88" x14ac:dyDescent="0.2">
      <c r="CG129" s="41"/>
      <c r="CH129" s="41"/>
      <c r="CI129" s="41"/>
      <c r="CJ129" s="41"/>
    </row>
    <row r="207" spans="1:104" ht="16.5" customHeight="1" x14ac:dyDescent="0.2"/>
    <row r="208" spans="1:104" s="400" customFormat="1" ht="18.75" hidden="1" customHeight="1" x14ac:dyDescent="0.2">
      <c r="A208" s="400">
        <f>SUM(B12:D12,B31:B44,B48:B49,B54,B57,C77:E77,B91:B93,B101:F101,B105:B107,B112:B114,C120:C126,C78:C80,B72,B67:B68,B63:G64)</f>
        <v>43950</v>
      </c>
      <c r="B208" s="400">
        <f>SUM(CG13:CJ129)</f>
        <v>0</v>
      </c>
      <c r="BX208" s="401"/>
      <c r="BY208" s="401"/>
      <c r="BZ208" s="401"/>
      <c r="CA208" s="401"/>
      <c r="CB208" s="401"/>
      <c r="CC208" s="401"/>
      <c r="CD208" s="401"/>
      <c r="CE208" s="401"/>
      <c r="CF208" s="401"/>
      <c r="CG208" s="401"/>
      <c r="CH208" s="401"/>
      <c r="CI208" s="401"/>
      <c r="CJ208" s="401"/>
      <c r="CK208" s="401"/>
      <c r="CL208" s="401"/>
      <c r="CM208" s="401"/>
      <c r="CN208" s="401"/>
      <c r="CO208" s="401"/>
      <c r="CP208" s="401"/>
      <c r="CQ208" s="401"/>
      <c r="CR208" s="401"/>
      <c r="CS208" s="401"/>
      <c r="CT208" s="401"/>
      <c r="CU208" s="401"/>
      <c r="CV208" s="401"/>
      <c r="CW208" s="401"/>
      <c r="CX208" s="401"/>
      <c r="CY208" s="401"/>
      <c r="CZ208" s="401"/>
    </row>
    <row r="209" ht="18.75" customHeight="1" x14ac:dyDescent="0.2"/>
  </sheetData>
  <mergeCells count="159"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28:A30"/>
    <mergeCell ref="B28:D29"/>
    <mergeCell ref="E28:AN28"/>
    <mergeCell ref="AO28:AO30"/>
    <mergeCell ref="AP28:AP30"/>
    <mergeCell ref="S29:T29"/>
    <mergeCell ref="U29:V29"/>
    <mergeCell ref="W29:X29"/>
    <mergeCell ref="Y29:Z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R52:R53"/>
    <mergeCell ref="S52:S53"/>
    <mergeCell ref="T52:T53"/>
    <mergeCell ref="U52:U53"/>
    <mergeCell ref="V52:V53"/>
    <mergeCell ref="A70:A71"/>
    <mergeCell ref="B70:B71"/>
    <mergeCell ref="C70:C71"/>
    <mergeCell ref="D70:D71"/>
    <mergeCell ref="Q52:Q53"/>
    <mergeCell ref="A51:A53"/>
    <mergeCell ref="B51:D52"/>
    <mergeCell ref="E51:V51"/>
    <mergeCell ref="A73:G73"/>
    <mergeCell ref="K52:K53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AK74:AK76"/>
    <mergeCell ref="F75:G75"/>
    <mergeCell ref="H75:I75"/>
    <mergeCell ref="J75:K75"/>
    <mergeCell ref="L75:M75"/>
    <mergeCell ref="N75:O75"/>
    <mergeCell ref="P75:Q75"/>
    <mergeCell ref="R75:S75"/>
    <mergeCell ref="T75:U75"/>
    <mergeCell ref="V75:W75"/>
    <mergeCell ref="F74:AI74"/>
    <mergeCell ref="AJ74:AJ76"/>
    <mergeCell ref="X75:Y75"/>
    <mergeCell ref="Z75:AA75"/>
    <mergeCell ref="AB75:AC75"/>
    <mergeCell ref="AD75:AE75"/>
    <mergeCell ref="A84:D84"/>
    <mergeCell ref="A90:D90"/>
    <mergeCell ref="A94:F94"/>
    <mergeCell ref="A95:A97"/>
    <mergeCell ref="B95:C96"/>
    <mergeCell ref="D95:E96"/>
    <mergeCell ref="F95:F97"/>
    <mergeCell ref="AF75:AG75"/>
    <mergeCell ref="AH75:AI75"/>
    <mergeCell ref="A78:A79"/>
    <mergeCell ref="A82:A83"/>
    <mergeCell ref="B82:B83"/>
    <mergeCell ref="C82:C83"/>
    <mergeCell ref="D82:D83"/>
    <mergeCell ref="A74:A76"/>
    <mergeCell ref="B74:B76"/>
    <mergeCell ref="C74:E75"/>
    <mergeCell ref="A103:A104"/>
    <mergeCell ref="B103:B104"/>
    <mergeCell ref="C103:K103"/>
    <mergeCell ref="L103:L104"/>
    <mergeCell ref="A109:A111"/>
    <mergeCell ref="B109:D110"/>
    <mergeCell ref="E109:AN109"/>
    <mergeCell ref="U110:V110"/>
    <mergeCell ref="W110:X110"/>
    <mergeCell ref="Y110:Z110"/>
    <mergeCell ref="AO109:AO111"/>
    <mergeCell ref="AP109:AP111"/>
    <mergeCell ref="E110:F110"/>
    <mergeCell ref="G110:H110"/>
    <mergeCell ref="I110:J110"/>
    <mergeCell ref="K110:L110"/>
    <mergeCell ref="M110:N110"/>
    <mergeCell ref="O110:P110"/>
    <mergeCell ref="Q110:R110"/>
    <mergeCell ref="S110:T110"/>
    <mergeCell ref="A120:A122"/>
    <mergeCell ref="A123:A126"/>
    <mergeCell ref="AM110:AN110"/>
    <mergeCell ref="A116:B119"/>
    <mergeCell ref="C116:E118"/>
    <mergeCell ref="F116:O117"/>
    <mergeCell ref="F118:G118"/>
    <mergeCell ref="H118:I118"/>
    <mergeCell ref="J118:K118"/>
    <mergeCell ref="L118:M118"/>
    <mergeCell ref="N118:O118"/>
    <mergeCell ref="AA110:AB110"/>
    <mergeCell ref="AC110:AD110"/>
    <mergeCell ref="AE110:AF110"/>
    <mergeCell ref="AG110:AH110"/>
    <mergeCell ref="AI110:AJ110"/>
    <mergeCell ref="AK110:AL110"/>
  </mergeCells>
  <dataValidations count="2">
    <dataValidation type="whole" operator="greaterThan" allowBlank="1" showInputMessage="1" showErrorMessage="1" errorTitle="Números Enteros" error="Sólo puede ingresar números enteros" sqref="A1:AS126" xr:uid="{92120026-8736-404D-B26A-A2391C748806}">
      <formula1>-1</formula1>
    </dataValidation>
    <dataValidation allowBlank="1" showInputMessage="1" showErrorMessage="1" errorTitle="Error de ingreso" error="Debe ingresar sólo números enteros positivos." sqref="A127:AS1048576 AT1:XFD1048576" xr:uid="{0F1BC352-7DD2-44C5-8D39-97AE72FCB4F0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1C70D-EE6A-4FF5-91CD-8FDE07E8FD94}">
  <dimension ref="A1:DB209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6.140625" style="2" customWidth="1"/>
    <col min="2" max="2" width="23.85546875" style="2" customWidth="1"/>
    <col min="3" max="3" width="15.7109375" style="2" customWidth="1"/>
    <col min="4" max="4" width="14.42578125" style="2" customWidth="1"/>
    <col min="5" max="5" width="14.85546875" style="2" customWidth="1"/>
    <col min="6" max="6" width="16.7109375" style="2" customWidth="1"/>
    <col min="7" max="7" width="14" style="2" customWidth="1"/>
    <col min="8" max="8" width="13.140625" style="2" customWidth="1"/>
    <col min="9" max="9" width="11.85546875" style="2" customWidth="1"/>
    <col min="10" max="10" width="12.140625" style="2" customWidth="1"/>
    <col min="11" max="11" width="13.85546875" style="2" customWidth="1"/>
    <col min="12" max="12" width="15" style="2" customWidth="1"/>
    <col min="13" max="13" width="11.85546875" style="2" customWidth="1"/>
    <col min="14" max="40" width="11.42578125" style="2"/>
    <col min="41" max="41" width="12.8554687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customWidth="1"/>
    <col min="79" max="103" width="10.85546875" style="5" hidden="1" customWidth="1"/>
    <col min="104" max="104" width="0.140625" style="5" customWidth="1"/>
    <col min="105" max="105" width="10.85546875" style="2" customWidth="1"/>
    <col min="106" max="16384" width="11.42578125" style="2"/>
  </cols>
  <sheetData>
    <row r="1" spans="1:104" ht="16.149999999999999" customHeight="1" x14ac:dyDescent="0.2">
      <c r="A1" s="1" t="s">
        <v>0</v>
      </c>
    </row>
    <row r="2" spans="1:104" ht="16.149999999999999" customHeight="1" x14ac:dyDescent="0.2">
      <c r="A2" s="1" t="str">
        <f>CONCATENATE("COMUNA: ",[3]NOMBRE!B2," - ","( ",[3]NOMBRE!C2,[3]NOMBRE!D2,[3]NOMBRE!E2,[3]NOMBRE!F2,[3]NOMBRE!G2," )")</f>
        <v>COMUNA: LINARES - ( 07401 )</v>
      </c>
    </row>
    <row r="3" spans="1:104" ht="16.149999999999999" customHeigh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104" ht="16.149999999999999" customHeight="1" x14ac:dyDescent="0.2">
      <c r="A4" s="1" t="str">
        <f>CONCATENATE("MES: ",[3]NOMBRE!B6," - ","( ",[3]NOMBRE!C6,[3]NOMBRE!D6," )")</f>
        <v>MES: FEBRERO - ( 02 )</v>
      </c>
    </row>
    <row r="5" spans="1:104" ht="16.149999999999999" customHeight="1" x14ac:dyDescent="0.2">
      <c r="A5" s="1" t="str">
        <f>CONCATENATE("AÑO: ",[3]NOMBRE!B7)</f>
        <v>AÑO: 2019</v>
      </c>
    </row>
    <row r="6" spans="1:104" ht="15" x14ac:dyDescent="0.2">
      <c r="A6" s="1982" t="s">
        <v>1</v>
      </c>
      <c r="B6" s="1982"/>
      <c r="C6" s="1982"/>
      <c r="D6" s="1982"/>
      <c r="E6" s="1982"/>
      <c r="F6" s="1982"/>
      <c r="G6" s="1982"/>
      <c r="H6" s="1982"/>
      <c r="I6" s="1982"/>
      <c r="J6" s="1982"/>
      <c r="K6" s="1982"/>
      <c r="L6" s="1982"/>
      <c r="M6" s="1982"/>
      <c r="N6" s="1982"/>
      <c r="O6" s="1982"/>
      <c r="P6" s="1982"/>
      <c r="Q6" s="1982"/>
      <c r="R6" s="1982"/>
      <c r="S6" s="1982"/>
      <c r="T6" s="1982"/>
      <c r="U6" s="1982"/>
      <c r="V6" s="1982"/>
      <c r="W6" s="1982"/>
      <c r="X6" s="6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104" ht="1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6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</row>
    <row r="8" spans="1:104" ht="31.15" customHeight="1" x14ac:dyDescent="0.2">
      <c r="A8" s="10" t="s">
        <v>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6"/>
      <c r="AQ8" s="7"/>
      <c r="AR8" s="7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</row>
    <row r="9" spans="1:104" ht="19.899999999999999" customHeight="1" x14ac:dyDescent="0.2">
      <c r="A9" s="2005" t="s">
        <v>3</v>
      </c>
      <c r="B9" s="2114" t="s">
        <v>4</v>
      </c>
      <c r="C9" s="2115"/>
      <c r="D9" s="2116"/>
      <c r="E9" s="1995" t="s">
        <v>5</v>
      </c>
      <c r="F9" s="1985"/>
      <c r="G9" s="1985"/>
      <c r="H9" s="1985"/>
      <c r="I9" s="1985"/>
      <c r="J9" s="1985"/>
      <c r="K9" s="1985"/>
      <c r="L9" s="1985"/>
      <c r="M9" s="1985"/>
      <c r="N9" s="1985"/>
      <c r="O9" s="1985"/>
      <c r="P9" s="1985"/>
      <c r="Q9" s="1985"/>
      <c r="R9" s="1985"/>
      <c r="S9" s="1985"/>
      <c r="T9" s="1985"/>
      <c r="U9" s="1985"/>
      <c r="V9" s="1985"/>
      <c r="W9" s="1985"/>
      <c r="X9" s="1985"/>
      <c r="Y9" s="1985"/>
      <c r="Z9" s="1985"/>
      <c r="AA9" s="1985"/>
      <c r="AB9" s="1985"/>
      <c r="AC9" s="1985"/>
      <c r="AD9" s="1985"/>
      <c r="AE9" s="1985"/>
      <c r="AF9" s="1985"/>
      <c r="AG9" s="1985"/>
      <c r="AH9" s="1985"/>
      <c r="AI9" s="1985"/>
      <c r="AJ9" s="1985"/>
      <c r="AK9" s="1985"/>
      <c r="AL9" s="1985"/>
      <c r="AM9" s="1985"/>
      <c r="AN9" s="1996"/>
      <c r="AO9" s="2141" t="s">
        <v>6</v>
      </c>
      <c r="AP9" s="2138" t="s">
        <v>7</v>
      </c>
      <c r="AQ9" s="2138" t="s">
        <v>8</v>
      </c>
      <c r="AR9" s="2107" t="s">
        <v>9</v>
      </c>
      <c r="AS9" s="2107" t="s">
        <v>10</v>
      </c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W9" s="3"/>
      <c r="BY9" s="4"/>
      <c r="CZ9" s="2"/>
    </row>
    <row r="10" spans="1:104" ht="19.899999999999999" customHeight="1" x14ac:dyDescent="0.2">
      <c r="A10" s="1909"/>
      <c r="B10" s="2007"/>
      <c r="C10" s="2008"/>
      <c r="D10" s="1997"/>
      <c r="E10" s="1995" t="s">
        <v>11</v>
      </c>
      <c r="F10" s="1996"/>
      <c r="G10" s="2124" t="s">
        <v>12</v>
      </c>
      <c r="H10" s="2140"/>
      <c r="I10" s="2124" t="s">
        <v>13</v>
      </c>
      <c r="J10" s="2140"/>
      <c r="K10" s="2124" t="s">
        <v>14</v>
      </c>
      <c r="L10" s="2140"/>
      <c r="M10" s="2124" t="s">
        <v>15</v>
      </c>
      <c r="N10" s="2140"/>
      <c r="O10" s="2124" t="s">
        <v>16</v>
      </c>
      <c r="P10" s="2140"/>
      <c r="Q10" s="2124" t="s">
        <v>17</v>
      </c>
      <c r="R10" s="2140"/>
      <c r="S10" s="2124" t="s">
        <v>18</v>
      </c>
      <c r="T10" s="2140"/>
      <c r="U10" s="2124" t="s">
        <v>19</v>
      </c>
      <c r="V10" s="2140"/>
      <c r="W10" s="2124" t="s">
        <v>20</v>
      </c>
      <c r="X10" s="2140"/>
      <c r="Y10" s="2124" t="s">
        <v>21</v>
      </c>
      <c r="Z10" s="2140"/>
      <c r="AA10" s="2124" t="s">
        <v>22</v>
      </c>
      <c r="AB10" s="2140"/>
      <c r="AC10" s="2124" t="s">
        <v>23</v>
      </c>
      <c r="AD10" s="2140"/>
      <c r="AE10" s="2124" t="s">
        <v>24</v>
      </c>
      <c r="AF10" s="2140"/>
      <c r="AG10" s="2124" t="s">
        <v>25</v>
      </c>
      <c r="AH10" s="2140"/>
      <c r="AI10" s="2124" t="s">
        <v>26</v>
      </c>
      <c r="AJ10" s="2140"/>
      <c r="AK10" s="2124" t="s">
        <v>27</v>
      </c>
      <c r="AL10" s="2140"/>
      <c r="AM10" s="1995" t="s">
        <v>28</v>
      </c>
      <c r="AN10" s="1996"/>
      <c r="AO10" s="1975"/>
      <c r="AP10" s="1980"/>
      <c r="AQ10" s="1980"/>
      <c r="AR10" s="1944"/>
      <c r="AS10" s="1944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W10" s="3"/>
      <c r="BY10" s="4"/>
      <c r="CZ10" s="2"/>
    </row>
    <row r="11" spans="1:104" ht="19.899999999999999" customHeight="1" x14ac:dyDescent="0.2">
      <c r="A11" s="2006"/>
      <c r="B11" s="461" t="s">
        <v>29</v>
      </c>
      <c r="C11" s="559" t="s">
        <v>30</v>
      </c>
      <c r="D11" s="561" t="s">
        <v>31</v>
      </c>
      <c r="E11" s="575" t="s">
        <v>30</v>
      </c>
      <c r="F11" s="576" t="s">
        <v>31</v>
      </c>
      <c r="G11" s="575" t="s">
        <v>30</v>
      </c>
      <c r="H11" s="576" t="s">
        <v>31</v>
      </c>
      <c r="I11" s="575" t="s">
        <v>30</v>
      </c>
      <c r="J11" s="576" t="s">
        <v>31</v>
      </c>
      <c r="K11" s="575" t="s">
        <v>30</v>
      </c>
      <c r="L11" s="576" t="s">
        <v>31</v>
      </c>
      <c r="M11" s="575" t="s">
        <v>30</v>
      </c>
      <c r="N11" s="576" t="s">
        <v>31</v>
      </c>
      <c r="O11" s="575" t="s">
        <v>30</v>
      </c>
      <c r="P11" s="576" t="s">
        <v>31</v>
      </c>
      <c r="Q11" s="575" t="s">
        <v>30</v>
      </c>
      <c r="R11" s="576" t="s">
        <v>31</v>
      </c>
      <c r="S11" s="575" t="s">
        <v>30</v>
      </c>
      <c r="T11" s="576" t="s">
        <v>31</v>
      </c>
      <c r="U11" s="575" t="s">
        <v>30</v>
      </c>
      <c r="V11" s="576" t="s">
        <v>31</v>
      </c>
      <c r="W11" s="575" t="s">
        <v>30</v>
      </c>
      <c r="X11" s="576" t="s">
        <v>31</v>
      </c>
      <c r="Y11" s="575" t="s">
        <v>30</v>
      </c>
      <c r="Z11" s="576" t="s">
        <v>31</v>
      </c>
      <c r="AA11" s="575" t="s">
        <v>30</v>
      </c>
      <c r="AB11" s="576" t="s">
        <v>31</v>
      </c>
      <c r="AC11" s="575" t="s">
        <v>30</v>
      </c>
      <c r="AD11" s="576" t="s">
        <v>31</v>
      </c>
      <c r="AE11" s="575" t="s">
        <v>30</v>
      </c>
      <c r="AF11" s="576" t="s">
        <v>31</v>
      </c>
      <c r="AG11" s="575" t="s">
        <v>30</v>
      </c>
      <c r="AH11" s="576" t="s">
        <v>31</v>
      </c>
      <c r="AI11" s="575" t="s">
        <v>30</v>
      </c>
      <c r="AJ11" s="576" t="s">
        <v>31</v>
      </c>
      <c r="AK11" s="575" t="s">
        <v>30</v>
      </c>
      <c r="AL11" s="576" t="s">
        <v>31</v>
      </c>
      <c r="AM11" s="575" t="s">
        <v>30</v>
      </c>
      <c r="AN11" s="576" t="s">
        <v>31</v>
      </c>
      <c r="AO11" s="2135"/>
      <c r="AP11" s="2139"/>
      <c r="AQ11" s="2139"/>
      <c r="AR11" s="2063"/>
      <c r="AS11" s="2063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W11" s="3"/>
      <c r="BY11" s="4"/>
      <c r="CZ11" s="2"/>
    </row>
    <row r="12" spans="1:104" ht="16.149999999999999" customHeight="1" x14ac:dyDescent="0.2">
      <c r="A12" s="577" t="s">
        <v>32</v>
      </c>
      <c r="B12" s="578">
        <f>+B13+B14+B15+B16+B17+B18+B21+B22+B23+B24+B25+B26</f>
        <v>0</v>
      </c>
      <c r="C12" s="579">
        <f>+C13+C14+C15+C16+C17+C18+C21+C22+C23+C24+C25+C26</f>
        <v>0</v>
      </c>
      <c r="D12" s="21">
        <f>SUM(D13:D26)</f>
        <v>0</v>
      </c>
      <c r="E12" s="575">
        <f>SUM(E13:E26)</f>
        <v>0</v>
      </c>
      <c r="F12" s="22">
        <f t="shared" ref="F12:AO12" si="0">SUM(F13:F26)</f>
        <v>0</v>
      </c>
      <c r="G12" s="23">
        <f>SUM(G13:G26)</f>
        <v>0</v>
      </c>
      <c r="H12" s="22">
        <f t="shared" si="0"/>
        <v>0</v>
      </c>
      <c r="I12" s="575">
        <f t="shared" si="0"/>
        <v>0</v>
      </c>
      <c r="J12" s="22">
        <f t="shared" si="0"/>
        <v>0</v>
      </c>
      <c r="K12" s="575">
        <f t="shared" si="0"/>
        <v>0</v>
      </c>
      <c r="L12" s="22">
        <f t="shared" si="0"/>
        <v>0</v>
      </c>
      <c r="M12" s="575">
        <f t="shared" si="0"/>
        <v>0</v>
      </c>
      <c r="N12" s="22">
        <f t="shared" si="0"/>
        <v>0</v>
      </c>
      <c r="O12" s="575">
        <f t="shared" si="0"/>
        <v>0</v>
      </c>
      <c r="P12" s="22">
        <f t="shared" si="0"/>
        <v>0</v>
      </c>
      <c r="Q12" s="575">
        <f t="shared" si="0"/>
        <v>0</v>
      </c>
      <c r="R12" s="22">
        <f t="shared" si="0"/>
        <v>0</v>
      </c>
      <c r="S12" s="575">
        <f t="shared" si="0"/>
        <v>0</v>
      </c>
      <c r="T12" s="22">
        <f t="shared" si="0"/>
        <v>0</v>
      </c>
      <c r="U12" s="575">
        <f>SUM(U13:U26)</f>
        <v>0</v>
      </c>
      <c r="V12" s="22">
        <f>SUM(V13:V26)</f>
        <v>0</v>
      </c>
      <c r="W12" s="575">
        <f t="shared" si="0"/>
        <v>0</v>
      </c>
      <c r="X12" s="22">
        <f t="shared" si="0"/>
        <v>0</v>
      </c>
      <c r="Y12" s="575">
        <f t="shared" si="0"/>
        <v>0</v>
      </c>
      <c r="Z12" s="22">
        <f t="shared" si="0"/>
        <v>0</v>
      </c>
      <c r="AA12" s="575">
        <f t="shared" si="0"/>
        <v>0</v>
      </c>
      <c r="AB12" s="22">
        <f t="shared" si="0"/>
        <v>0</v>
      </c>
      <c r="AC12" s="575">
        <f t="shared" si="0"/>
        <v>0</v>
      </c>
      <c r="AD12" s="22">
        <f t="shared" si="0"/>
        <v>0</v>
      </c>
      <c r="AE12" s="575">
        <f t="shared" si="0"/>
        <v>0</v>
      </c>
      <c r="AF12" s="22">
        <f t="shared" si="0"/>
        <v>0</v>
      </c>
      <c r="AG12" s="23">
        <f t="shared" si="0"/>
        <v>0</v>
      </c>
      <c r="AH12" s="23">
        <f t="shared" si="0"/>
        <v>0</v>
      </c>
      <c r="AI12" s="23">
        <f t="shared" si="0"/>
        <v>0</v>
      </c>
      <c r="AJ12" s="23">
        <f t="shared" si="0"/>
        <v>0</v>
      </c>
      <c r="AK12" s="23">
        <f t="shared" si="0"/>
        <v>0</v>
      </c>
      <c r="AL12" s="23">
        <f t="shared" si="0"/>
        <v>0</v>
      </c>
      <c r="AM12" s="23">
        <f t="shared" si="0"/>
        <v>0</v>
      </c>
      <c r="AN12" s="23">
        <f t="shared" si="0"/>
        <v>0</v>
      </c>
      <c r="AO12" s="580">
        <f t="shared" si="0"/>
        <v>0</v>
      </c>
      <c r="AP12" s="25">
        <f>SUM(AP13:AP26)</f>
        <v>0</v>
      </c>
      <c r="AQ12" s="581">
        <f>SUM(AQ13:AQ26)</f>
        <v>0</v>
      </c>
      <c r="AR12" s="582">
        <f>SUM(AR13:AR26)</f>
        <v>0</v>
      </c>
      <c r="AS12" s="582">
        <f>SUM(AS13:AS26)</f>
        <v>0</v>
      </c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W12" s="3"/>
      <c r="BY12" s="4"/>
      <c r="CZ12" s="2"/>
    </row>
    <row r="13" spans="1:104" ht="16.149999999999999" customHeight="1" x14ac:dyDescent="0.2">
      <c r="A13" s="27" t="s">
        <v>33</v>
      </c>
      <c r="B13" s="28">
        <f t="shared" ref="B13:B26" si="1">SUM(C13:D13)</f>
        <v>0</v>
      </c>
      <c r="C13" s="29">
        <f>SUM(E13+G13+I13+K13+M13+O13+Q13+S13+U13+W13+Y13+AA13+AC13+AE13+AG13+AI13+AK13+AM13)</f>
        <v>0</v>
      </c>
      <c r="D13" s="583">
        <f>SUM(F13+H13+J13+L13+N13+P13+R13+T13+V13+X13+Z13+AB13+AD13+AF13+AH13+AJ13+AL13+AN13)</f>
        <v>0</v>
      </c>
      <c r="E13" s="31"/>
      <c r="F13" s="584"/>
      <c r="G13" s="31"/>
      <c r="H13" s="584"/>
      <c r="I13" s="31"/>
      <c r="J13" s="33"/>
      <c r="K13" s="31"/>
      <c r="L13" s="33"/>
      <c r="M13" s="31"/>
      <c r="N13" s="33"/>
      <c r="O13" s="31"/>
      <c r="P13" s="33"/>
      <c r="Q13" s="31"/>
      <c r="R13" s="33"/>
      <c r="S13" s="31"/>
      <c r="T13" s="33"/>
      <c r="U13" s="31"/>
      <c r="V13" s="33"/>
      <c r="W13" s="31"/>
      <c r="X13" s="33"/>
      <c r="Y13" s="31"/>
      <c r="Z13" s="33"/>
      <c r="AA13" s="31"/>
      <c r="AB13" s="33"/>
      <c r="AC13" s="31"/>
      <c r="AD13" s="33"/>
      <c r="AE13" s="31"/>
      <c r="AF13" s="33"/>
      <c r="AG13" s="31"/>
      <c r="AH13" s="33"/>
      <c r="AI13" s="31"/>
      <c r="AJ13" s="33"/>
      <c r="AK13" s="31"/>
      <c r="AL13" s="33"/>
      <c r="AM13" s="585"/>
      <c r="AN13" s="33"/>
      <c r="AO13" s="35"/>
      <c r="AP13" s="36"/>
      <c r="AQ13" s="36"/>
      <c r="AR13" s="586"/>
      <c r="AS13" s="586"/>
      <c r="AT13" s="38"/>
      <c r="AU13" s="39"/>
      <c r="AV13" s="39"/>
      <c r="AW13" s="39"/>
      <c r="AX13" s="39"/>
      <c r="AY13" s="39"/>
      <c r="AZ13" s="39"/>
      <c r="BA13" s="39"/>
      <c r="BB13" s="39"/>
      <c r="BC13" s="39"/>
      <c r="BD13" s="9"/>
      <c r="BE13" s="9"/>
      <c r="BF13" s="9"/>
      <c r="BW13" s="3"/>
      <c r="BY13" s="4"/>
      <c r="CA13" s="40"/>
      <c r="CF13" s="41">
        <v>0</v>
      </c>
      <c r="CG13" s="41">
        <v>0</v>
      </c>
      <c r="CH13" s="41">
        <v>0</v>
      </c>
      <c r="CI13" s="41">
        <v>0</v>
      </c>
      <c r="CJ13" s="5">
        <v>0</v>
      </c>
      <c r="CZ13" s="2"/>
    </row>
    <row r="14" spans="1:104" ht="16.149999999999999" customHeight="1" x14ac:dyDescent="0.2">
      <c r="A14" s="42" t="s">
        <v>34</v>
      </c>
      <c r="B14" s="43">
        <f t="shared" si="1"/>
        <v>0</v>
      </c>
      <c r="C14" s="44">
        <f>SUM(E14+G14+I14)</f>
        <v>0</v>
      </c>
      <c r="D14" s="45">
        <f>SUM(F14+H14+J14)</f>
        <v>0</v>
      </c>
      <c r="E14" s="46"/>
      <c r="F14" s="47"/>
      <c r="G14" s="46"/>
      <c r="H14" s="47"/>
      <c r="I14" s="46"/>
      <c r="J14" s="48"/>
      <c r="K14" s="49"/>
      <c r="L14" s="50"/>
      <c r="M14" s="49"/>
      <c r="N14" s="50"/>
      <c r="O14" s="49"/>
      <c r="P14" s="50"/>
      <c r="Q14" s="49"/>
      <c r="R14" s="50"/>
      <c r="S14" s="49"/>
      <c r="T14" s="50"/>
      <c r="U14" s="49"/>
      <c r="V14" s="50"/>
      <c r="W14" s="49"/>
      <c r="X14" s="50"/>
      <c r="Y14" s="49"/>
      <c r="Z14" s="50"/>
      <c r="AA14" s="49"/>
      <c r="AB14" s="50"/>
      <c r="AC14" s="49"/>
      <c r="AD14" s="50"/>
      <c r="AE14" s="49"/>
      <c r="AF14" s="50"/>
      <c r="AG14" s="49"/>
      <c r="AH14" s="50"/>
      <c r="AI14" s="49"/>
      <c r="AJ14" s="50"/>
      <c r="AK14" s="49"/>
      <c r="AL14" s="50"/>
      <c r="AM14" s="49"/>
      <c r="AN14" s="50"/>
      <c r="AO14" s="51"/>
      <c r="AP14" s="52"/>
      <c r="AQ14" s="52"/>
      <c r="AR14" s="53"/>
      <c r="AS14" s="53"/>
      <c r="AT14" s="38"/>
      <c r="AU14" s="39"/>
      <c r="AV14" s="39"/>
      <c r="AW14" s="39"/>
      <c r="AX14" s="39"/>
      <c r="AY14" s="39"/>
      <c r="AZ14" s="39"/>
      <c r="BA14" s="39"/>
      <c r="BB14" s="39"/>
      <c r="BC14" s="39"/>
      <c r="BD14" s="9"/>
      <c r="BE14" s="9"/>
      <c r="BF14" s="9"/>
      <c r="BW14" s="3"/>
      <c r="BY14" s="4"/>
      <c r="CA14" s="40"/>
      <c r="CF14" s="41">
        <v>0</v>
      </c>
      <c r="CG14" s="41">
        <v>0</v>
      </c>
      <c r="CH14" s="41">
        <v>0</v>
      </c>
      <c r="CI14" s="41">
        <v>0</v>
      </c>
      <c r="CJ14" s="5">
        <v>0</v>
      </c>
      <c r="CZ14" s="2"/>
    </row>
    <row r="15" spans="1:104" ht="16.149999999999999" customHeight="1" x14ac:dyDescent="0.2">
      <c r="A15" s="54" t="s">
        <v>35</v>
      </c>
      <c r="B15" s="43">
        <f t="shared" si="1"/>
        <v>0</v>
      </c>
      <c r="C15" s="44">
        <f>SUM(E15+G15+I15+K15+M15+O15+Q15+S15+U15+W15+Y15+AA15+AC15+AE15+AG15+AI15+AK15+AM15)</f>
        <v>0</v>
      </c>
      <c r="D15" s="45">
        <f>SUM(F15+H15+J15+L15+N15+P15+R15+T15+V15+X15+Z15+AB15+AD15+AF15+AH15+AJ15+AL15+AN15)</f>
        <v>0</v>
      </c>
      <c r="E15" s="46"/>
      <c r="F15" s="47"/>
      <c r="G15" s="46"/>
      <c r="H15" s="47"/>
      <c r="I15" s="46"/>
      <c r="J15" s="48"/>
      <c r="K15" s="46"/>
      <c r="L15" s="48"/>
      <c r="M15" s="46"/>
      <c r="N15" s="48"/>
      <c r="O15" s="46"/>
      <c r="P15" s="48"/>
      <c r="Q15" s="46"/>
      <c r="R15" s="48"/>
      <c r="S15" s="46"/>
      <c r="T15" s="48"/>
      <c r="U15" s="46"/>
      <c r="V15" s="48"/>
      <c r="W15" s="46"/>
      <c r="X15" s="48"/>
      <c r="Y15" s="46"/>
      <c r="Z15" s="48"/>
      <c r="AA15" s="46"/>
      <c r="AB15" s="48"/>
      <c r="AC15" s="46"/>
      <c r="AD15" s="48"/>
      <c r="AE15" s="46"/>
      <c r="AF15" s="48"/>
      <c r="AG15" s="46"/>
      <c r="AH15" s="48"/>
      <c r="AI15" s="46"/>
      <c r="AJ15" s="48"/>
      <c r="AK15" s="46"/>
      <c r="AL15" s="48"/>
      <c r="AM15" s="55"/>
      <c r="AN15" s="48"/>
      <c r="AO15" s="51"/>
      <c r="AP15" s="52"/>
      <c r="AQ15" s="52"/>
      <c r="AR15" s="53"/>
      <c r="AS15" s="53"/>
      <c r="AT15" s="38"/>
      <c r="AU15" s="39"/>
      <c r="AV15" s="39"/>
      <c r="AW15" s="39"/>
      <c r="AX15" s="39"/>
      <c r="AY15" s="39"/>
      <c r="AZ15" s="39"/>
      <c r="BA15" s="39"/>
      <c r="BB15" s="39"/>
      <c r="BC15" s="39"/>
      <c r="BD15" s="9"/>
      <c r="BE15" s="9"/>
      <c r="BF15" s="9"/>
      <c r="BW15" s="3"/>
      <c r="BY15" s="4"/>
      <c r="CA15" s="40"/>
      <c r="CF15" s="41">
        <v>0</v>
      </c>
      <c r="CG15" s="41">
        <v>0</v>
      </c>
      <c r="CH15" s="41">
        <v>0</v>
      </c>
      <c r="CI15" s="41">
        <v>0</v>
      </c>
      <c r="CJ15" s="5">
        <v>0</v>
      </c>
      <c r="CZ15" s="2"/>
    </row>
    <row r="16" spans="1:104" ht="16.149999999999999" customHeight="1" x14ac:dyDescent="0.2">
      <c r="A16" s="56" t="s">
        <v>36</v>
      </c>
      <c r="B16" s="57">
        <f t="shared" si="1"/>
        <v>0</v>
      </c>
      <c r="C16" s="58">
        <f>SUM(I16+K16+M16+O16+Q16+S16+U16+W16+Y16+AA16+AC16+AE16+AG16+AI16+AK16+AM16)</f>
        <v>0</v>
      </c>
      <c r="D16" s="59">
        <f>SUM(J16+L16+N16+P16+R16+T16+V16+X16+Z16+AB16+AD16+AF16+AH16+AJ16+AL16+AN16)</f>
        <v>0</v>
      </c>
      <c r="E16" s="49"/>
      <c r="F16" s="50"/>
      <c r="G16" s="60"/>
      <c r="H16" s="61"/>
      <c r="I16" s="46"/>
      <c r="J16" s="48"/>
      <c r="K16" s="46"/>
      <c r="L16" s="48"/>
      <c r="M16" s="46"/>
      <c r="N16" s="48"/>
      <c r="O16" s="46"/>
      <c r="P16" s="48"/>
      <c r="Q16" s="46"/>
      <c r="R16" s="48"/>
      <c r="S16" s="46"/>
      <c r="T16" s="48"/>
      <c r="U16" s="46"/>
      <c r="V16" s="48"/>
      <c r="W16" s="46"/>
      <c r="X16" s="48"/>
      <c r="Y16" s="46"/>
      <c r="Z16" s="48"/>
      <c r="AA16" s="46"/>
      <c r="AB16" s="48"/>
      <c r="AC16" s="46"/>
      <c r="AD16" s="48"/>
      <c r="AE16" s="46"/>
      <c r="AF16" s="48"/>
      <c r="AG16" s="46"/>
      <c r="AH16" s="48"/>
      <c r="AI16" s="46"/>
      <c r="AJ16" s="48"/>
      <c r="AK16" s="46"/>
      <c r="AL16" s="48"/>
      <c r="AM16" s="55"/>
      <c r="AN16" s="48"/>
      <c r="AO16" s="51"/>
      <c r="AP16" s="52"/>
      <c r="AQ16" s="52"/>
      <c r="AR16" s="53"/>
      <c r="AS16" s="53"/>
      <c r="AT16" s="38"/>
      <c r="AU16" s="39"/>
      <c r="AV16" s="39"/>
      <c r="AW16" s="39"/>
      <c r="AX16" s="39"/>
      <c r="AY16" s="39"/>
      <c r="AZ16" s="39"/>
      <c r="BA16" s="39"/>
      <c r="BB16" s="39"/>
      <c r="BC16" s="39"/>
      <c r="BD16" s="9"/>
      <c r="BE16" s="9"/>
      <c r="BF16" s="9"/>
      <c r="BW16" s="3"/>
      <c r="BY16" s="4"/>
      <c r="CA16" s="40"/>
      <c r="CF16" s="41">
        <v>0</v>
      </c>
      <c r="CG16" s="41">
        <v>0</v>
      </c>
      <c r="CH16" s="41">
        <v>0</v>
      </c>
      <c r="CI16" s="41">
        <v>0</v>
      </c>
      <c r="CJ16" s="5">
        <v>0</v>
      </c>
      <c r="CZ16" s="2"/>
    </row>
    <row r="17" spans="1:104" ht="16.149999999999999" customHeight="1" x14ac:dyDescent="0.2">
      <c r="A17" s="62" t="s">
        <v>37</v>
      </c>
      <c r="B17" s="43">
        <f t="shared" si="1"/>
        <v>0</v>
      </c>
      <c r="C17" s="44">
        <f>SUM(U17+W17+Y17+AA17+AC17+AE17+AG17+AI17+AK17+AM17)</f>
        <v>0</v>
      </c>
      <c r="D17" s="45">
        <f>SUM(V17+X17+Z17+AB17+AD17+AF17+AH17+AJ17+AL17+AN17)</f>
        <v>0</v>
      </c>
      <c r="E17" s="49"/>
      <c r="F17" s="63"/>
      <c r="G17" s="49"/>
      <c r="H17" s="63"/>
      <c r="I17" s="49"/>
      <c r="J17" s="50"/>
      <c r="K17" s="49"/>
      <c r="L17" s="50"/>
      <c r="M17" s="49"/>
      <c r="N17" s="50"/>
      <c r="O17" s="49"/>
      <c r="P17" s="50"/>
      <c r="Q17" s="49"/>
      <c r="R17" s="50"/>
      <c r="S17" s="49"/>
      <c r="T17" s="50"/>
      <c r="U17" s="46"/>
      <c r="V17" s="48"/>
      <c r="W17" s="46"/>
      <c r="X17" s="48"/>
      <c r="Y17" s="46"/>
      <c r="Z17" s="48"/>
      <c r="AA17" s="46"/>
      <c r="AB17" s="48"/>
      <c r="AC17" s="46"/>
      <c r="AD17" s="48"/>
      <c r="AE17" s="46"/>
      <c r="AF17" s="48"/>
      <c r="AG17" s="46"/>
      <c r="AH17" s="48"/>
      <c r="AI17" s="46"/>
      <c r="AJ17" s="48"/>
      <c r="AK17" s="46"/>
      <c r="AL17" s="48"/>
      <c r="AM17" s="55"/>
      <c r="AN17" s="48"/>
      <c r="AO17" s="51"/>
      <c r="AP17" s="52"/>
      <c r="AQ17" s="52"/>
      <c r="AR17" s="53"/>
      <c r="AS17" s="53"/>
      <c r="AT17" s="38"/>
      <c r="AU17" s="39"/>
      <c r="AV17" s="39"/>
      <c r="AW17" s="39"/>
      <c r="AX17" s="39"/>
      <c r="AY17" s="39"/>
      <c r="AZ17" s="39"/>
      <c r="BA17" s="39"/>
      <c r="BB17" s="39"/>
      <c r="BC17" s="39"/>
      <c r="BD17" s="9"/>
      <c r="BE17" s="9"/>
      <c r="BF17" s="9"/>
      <c r="BW17" s="3"/>
      <c r="BY17" s="4"/>
      <c r="CA17" s="40"/>
      <c r="CF17" s="41">
        <v>0</v>
      </c>
      <c r="CG17" s="41">
        <v>0</v>
      </c>
      <c r="CH17" s="41">
        <v>0</v>
      </c>
      <c r="CI17" s="41">
        <v>0</v>
      </c>
      <c r="CJ17" s="5">
        <v>0</v>
      </c>
      <c r="CZ17" s="2"/>
    </row>
    <row r="18" spans="1:104" ht="16.149999999999999" customHeight="1" x14ac:dyDescent="0.2">
      <c r="A18" s="64" t="s">
        <v>38</v>
      </c>
      <c r="B18" s="43">
        <f t="shared" si="1"/>
        <v>0</v>
      </c>
      <c r="C18" s="44">
        <f>SUM(E18+G18+I18+K18+M18+O18+Q18+S18+U18+W18+Y18+AA18+AC18+AE18+AG18+AI18+AK18+AM18)</f>
        <v>0</v>
      </c>
      <c r="D18" s="45">
        <f>SUM(F18+H18+J18+L18+N18+P18+R18+T18+V18+X18+Z18+AB18+AD18+AF18+AH18+AJ18+AL18+AN18)</f>
        <v>0</v>
      </c>
      <c r="E18" s="46"/>
      <c r="F18" s="47"/>
      <c r="G18" s="46"/>
      <c r="H18" s="47"/>
      <c r="I18" s="46"/>
      <c r="J18" s="48"/>
      <c r="K18" s="65"/>
      <c r="L18" s="48"/>
      <c r="M18" s="46"/>
      <c r="N18" s="48"/>
      <c r="O18" s="46"/>
      <c r="P18" s="48"/>
      <c r="Q18" s="46"/>
      <c r="R18" s="48"/>
      <c r="S18" s="46"/>
      <c r="T18" s="48"/>
      <c r="U18" s="46"/>
      <c r="V18" s="48"/>
      <c r="W18" s="46"/>
      <c r="X18" s="48"/>
      <c r="Y18" s="46"/>
      <c r="Z18" s="48"/>
      <c r="AA18" s="46"/>
      <c r="AB18" s="48"/>
      <c r="AC18" s="46"/>
      <c r="AD18" s="48"/>
      <c r="AE18" s="46"/>
      <c r="AF18" s="48"/>
      <c r="AG18" s="46"/>
      <c r="AH18" s="48"/>
      <c r="AI18" s="46"/>
      <c r="AJ18" s="48"/>
      <c r="AK18" s="46"/>
      <c r="AL18" s="48"/>
      <c r="AM18" s="55"/>
      <c r="AN18" s="48"/>
      <c r="AO18" s="51"/>
      <c r="AP18" s="52"/>
      <c r="AQ18" s="52"/>
      <c r="AR18" s="53"/>
      <c r="AS18" s="53"/>
      <c r="AT18" s="38"/>
      <c r="AU18" s="39"/>
      <c r="AV18" s="39"/>
      <c r="AW18" s="39"/>
      <c r="AX18" s="39"/>
      <c r="AY18" s="39"/>
      <c r="AZ18" s="39"/>
      <c r="BA18" s="39"/>
      <c r="BB18" s="39"/>
      <c r="BC18" s="39"/>
      <c r="BD18" s="9"/>
      <c r="BE18" s="9"/>
      <c r="BF18" s="9"/>
      <c r="BW18" s="3"/>
      <c r="BY18" s="4"/>
      <c r="CA18" s="40"/>
      <c r="CF18" s="41">
        <v>0</v>
      </c>
      <c r="CG18" s="41">
        <v>0</v>
      </c>
      <c r="CH18" s="41">
        <v>0</v>
      </c>
      <c r="CI18" s="41">
        <v>0</v>
      </c>
      <c r="CJ18" s="5">
        <v>0</v>
      </c>
      <c r="CZ18" s="2"/>
    </row>
    <row r="19" spans="1:104" ht="16.149999999999999" customHeight="1" x14ac:dyDescent="0.2">
      <c r="A19" s="66" t="s">
        <v>39</v>
      </c>
      <c r="B19" s="67">
        <f t="shared" ref="B19:B20" si="2">C19+D19</f>
        <v>0</v>
      </c>
      <c r="C19" s="68"/>
      <c r="D19" s="69">
        <f>SUM(L19+N19+P19+R19+T19+V19+X19+Z19+AB19+AD19+AF19)</f>
        <v>0</v>
      </c>
      <c r="E19" s="60"/>
      <c r="F19" s="61"/>
      <c r="G19" s="60"/>
      <c r="H19" s="61"/>
      <c r="I19" s="60"/>
      <c r="J19" s="70"/>
      <c r="K19" s="49"/>
      <c r="L19" s="71"/>
      <c r="M19" s="72"/>
      <c r="N19" s="71"/>
      <c r="O19" s="72"/>
      <c r="P19" s="71"/>
      <c r="Q19" s="72"/>
      <c r="R19" s="71"/>
      <c r="S19" s="72"/>
      <c r="T19" s="71"/>
      <c r="U19" s="72"/>
      <c r="V19" s="71"/>
      <c r="W19" s="72"/>
      <c r="X19" s="71"/>
      <c r="Y19" s="72"/>
      <c r="Z19" s="71"/>
      <c r="AA19" s="72"/>
      <c r="AB19" s="71"/>
      <c r="AC19" s="72"/>
      <c r="AD19" s="71"/>
      <c r="AE19" s="72"/>
      <c r="AF19" s="71"/>
      <c r="AG19" s="60"/>
      <c r="AH19" s="70"/>
      <c r="AI19" s="60"/>
      <c r="AJ19" s="70"/>
      <c r="AK19" s="60"/>
      <c r="AL19" s="70"/>
      <c r="AM19" s="73"/>
      <c r="AN19" s="50"/>
      <c r="AO19" s="74"/>
      <c r="AP19" s="75"/>
      <c r="AQ19" s="75"/>
      <c r="AR19" s="76"/>
      <c r="AS19" s="76"/>
      <c r="AT19" s="38"/>
      <c r="AU19" s="39"/>
      <c r="AV19" s="39"/>
      <c r="AW19" s="39"/>
      <c r="AX19" s="39"/>
      <c r="AY19" s="39"/>
      <c r="AZ19" s="39"/>
      <c r="BA19" s="39"/>
      <c r="BB19" s="39"/>
      <c r="BC19" s="39"/>
      <c r="BD19" s="9"/>
      <c r="BE19" s="9"/>
      <c r="BF19" s="9"/>
      <c r="BW19" s="3"/>
      <c r="BY19" s="4"/>
      <c r="CA19" s="40"/>
      <c r="CF19" s="41">
        <v>0</v>
      </c>
      <c r="CG19" s="41">
        <v>0</v>
      </c>
      <c r="CH19" s="41">
        <v>0</v>
      </c>
      <c r="CI19" s="41">
        <v>0</v>
      </c>
      <c r="CJ19" s="5">
        <v>0</v>
      </c>
      <c r="CZ19" s="2"/>
    </row>
    <row r="20" spans="1:104" ht="16.149999999999999" customHeight="1" x14ac:dyDescent="0.2">
      <c r="A20" s="66" t="s">
        <v>40</v>
      </c>
      <c r="B20" s="67">
        <f t="shared" si="2"/>
        <v>0</v>
      </c>
      <c r="C20" s="68"/>
      <c r="D20" s="45">
        <f>SUM(F20+H20+J20+L20+N20+P20+R20+T20+V20+X20+Z20+AB20+AD20+AF20+AH20+AJ20+AL20+AN20)</f>
        <v>0</v>
      </c>
      <c r="E20" s="60"/>
      <c r="F20" s="47"/>
      <c r="G20" s="60"/>
      <c r="H20" s="47"/>
      <c r="I20" s="60"/>
      <c r="J20" s="71"/>
      <c r="K20" s="60"/>
      <c r="L20" s="71"/>
      <c r="M20" s="72"/>
      <c r="N20" s="71"/>
      <c r="O20" s="72"/>
      <c r="P20" s="71"/>
      <c r="Q20" s="72"/>
      <c r="R20" s="71"/>
      <c r="S20" s="72"/>
      <c r="T20" s="71"/>
      <c r="U20" s="72"/>
      <c r="V20" s="71"/>
      <c r="W20" s="72"/>
      <c r="X20" s="71"/>
      <c r="Y20" s="72"/>
      <c r="Z20" s="71"/>
      <c r="AA20" s="72"/>
      <c r="AB20" s="71"/>
      <c r="AC20" s="72"/>
      <c r="AD20" s="71"/>
      <c r="AE20" s="72"/>
      <c r="AF20" s="71"/>
      <c r="AG20" s="72"/>
      <c r="AH20" s="71"/>
      <c r="AI20" s="72"/>
      <c r="AJ20" s="71"/>
      <c r="AK20" s="72"/>
      <c r="AL20" s="71"/>
      <c r="AM20" s="72"/>
      <c r="AN20" s="71"/>
      <c r="AO20" s="74"/>
      <c r="AP20" s="75"/>
      <c r="AQ20" s="75"/>
      <c r="AR20" s="76"/>
      <c r="AS20" s="76"/>
      <c r="AT20" s="38"/>
      <c r="AU20" s="39"/>
      <c r="AV20" s="39"/>
      <c r="AW20" s="39"/>
      <c r="AX20" s="39"/>
      <c r="AY20" s="39"/>
      <c r="AZ20" s="39"/>
      <c r="BA20" s="39"/>
      <c r="BB20" s="39"/>
      <c r="BC20" s="39"/>
      <c r="BD20" s="9"/>
      <c r="BE20" s="9"/>
      <c r="BF20" s="9"/>
      <c r="BW20" s="3"/>
      <c r="BY20" s="4"/>
      <c r="CA20" s="40"/>
      <c r="CF20" s="41">
        <v>0</v>
      </c>
      <c r="CG20" s="41">
        <v>0</v>
      </c>
      <c r="CH20" s="41">
        <v>0</v>
      </c>
      <c r="CI20" s="41">
        <v>0</v>
      </c>
      <c r="CJ20" s="5">
        <v>0</v>
      </c>
      <c r="CZ20" s="2"/>
    </row>
    <row r="21" spans="1:104" ht="16.149999999999999" customHeight="1" x14ac:dyDescent="0.2">
      <c r="A21" s="66" t="s">
        <v>41</v>
      </c>
      <c r="B21" s="77">
        <f t="shared" si="1"/>
        <v>0</v>
      </c>
      <c r="C21" s="78">
        <f>SUM(O21+Q21+S21+U21+W21+Y21+AA21)</f>
        <v>0</v>
      </c>
      <c r="D21" s="45">
        <f>SUM(P21+R21+T21+V21+X21+Z21+AB21)</f>
        <v>0</v>
      </c>
      <c r="E21" s="60"/>
      <c r="F21" s="61"/>
      <c r="G21" s="60"/>
      <c r="H21" s="61"/>
      <c r="I21" s="60"/>
      <c r="J21" s="70"/>
      <c r="K21" s="49"/>
      <c r="L21" s="70"/>
      <c r="M21" s="60"/>
      <c r="N21" s="70"/>
      <c r="O21" s="79"/>
      <c r="P21" s="71"/>
      <c r="Q21" s="79"/>
      <c r="R21" s="71"/>
      <c r="S21" s="79"/>
      <c r="T21" s="71"/>
      <c r="U21" s="79"/>
      <c r="V21" s="71"/>
      <c r="W21" s="79"/>
      <c r="X21" s="71"/>
      <c r="Y21" s="79"/>
      <c r="Z21" s="71"/>
      <c r="AA21" s="79"/>
      <c r="AB21" s="71"/>
      <c r="AC21" s="60"/>
      <c r="AD21" s="70"/>
      <c r="AE21" s="60"/>
      <c r="AF21" s="70"/>
      <c r="AG21" s="72"/>
      <c r="AH21" s="70"/>
      <c r="AI21" s="60"/>
      <c r="AJ21" s="70"/>
      <c r="AK21" s="60"/>
      <c r="AL21" s="70"/>
      <c r="AM21" s="73"/>
      <c r="AN21" s="50"/>
      <c r="AO21" s="74"/>
      <c r="AP21" s="75"/>
      <c r="AQ21" s="75"/>
      <c r="AR21" s="76"/>
      <c r="AS21" s="76"/>
      <c r="AT21" s="38"/>
      <c r="AU21" s="39"/>
      <c r="AV21" s="39"/>
      <c r="AW21" s="39"/>
      <c r="AX21" s="39"/>
      <c r="AY21" s="39"/>
      <c r="AZ21" s="39"/>
      <c r="BA21" s="39"/>
      <c r="BB21" s="39"/>
      <c r="BC21" s="39"/>
      <c r="BD21" s="9"/>
      <c r="BE21" s="9"/>
      <c r="BF21" s="9"/>
      <c r="BW21" s="3"/>
      <c r="BY21" s="4"/>
      <c r="CA21" s="40"/>
      <c r="CF21" s="41">
        <v>0</v>
      </c>
      <c r="CG21" s="41">
        <v>0</v>
      </c>
      <c r="CH21" s="41">
        <v>0</v>
      </c>
      <c r="CI21" s="41">
        <v>0</v>
      </c>
      <c r="CJ21" s="5">
        <v>0</v>
      </c>
      <c r="CZ21" s="2"/>
    </row>
    <row r="22" spans="1:104" ht="16.149999999999999" customHeight="1" x14ac:dyDescent="0.2">
      <c r="A22" s="66" t="s">
        <v>42</v>
      </c>
      <c r="B22" s="77">
        <f t="shared" si="1"/>
        <v>0</v>
      </c>
      <c r="C22" s="78">
        <f>SUM(E22+G22+I22+K22+M22+O22+Q22+S22+U22+W22+Y22+AA22+AC22+AE22+AG22+AI22+AK22+AM22)</f>
        <v>0</v>
      </c>
      <c r="D22" s="69">
        <f>SUM(F22+H22+J22+L22+N22+P22+R22+T22+V22+X22+Z22+AB22+AD22+AF22+AH22+AJ22+AL22+AN22)</f>
        <v>0</v>
      </c>
      <c r="E22" s="79"/>
      <c r="F22" s="80"/>
      <c r="G22" s="79"/>
      <c r="H22" s="80"/>
      <c r="I22" s="79"/>
      <c r="J22" s="71"/>
      <c r="K22" s="65"/>
      <c r="L22" s="71"/>
      <c r="M22" s="79"/>
      <c r="N22" s="71"/>
      <c r="O22" s="79"/>
      <c r="P22" s="71"/>
      <c r="Q22" s="79"/>
      <c r="R22" s="71"/>
      <c r="S22" s="79"/>
      <c r="T22" s="71"/>
      <c r="U22" s="79"/>
      <c r="V22" s="71"/>
      <c r="W22" s="79"/>
      <c r="X22" s="71"/>
      <c r="Y22" s="79"/>
      <c r="Z22" s="71"/>
      <c r="AA22" s="79"/>
      <c r="AB22" s="71"/>
      <c r="AC22" s="79"/>
      <c r="AD22" s="71"/>
      <c r="AE22" s="79"/>
      <c r="AF22" s="71"/>
      <c r="AG22" s="79"/>
      <c r="AH22" s="71"/>
      <c r="AI22" s="79"/>
      <c r="AJ22" s="71"/>
      <c r="AK22" s="79"/>
      <c r="AL22" s="71"/>
      <c r="AM22" s="81"/>
      <c r="AN22" s="71"/>
      <c r="AO22" s="74"/>
      <c r="AP22" s="75"/>
      <c r="AQ22" s="75"/>
      <c r="AR22" s="76"/>
      <c r="AS22" s="76"/>
      <c r="AT22" s="38"/>
      <c r="AU22" s="39"/>
      <c r="AV22" s="39"/>
      <c r="AW22" s="39"/>
      <c r="AX22" s="39"/>
      <c r="AY22" s="39"/>
      <c r="AZ22" s="39"/>
      <c r="BA22" s="39"/>
      <c r="BB22" s="39"/>
      <c r="BC22" s="39"/>
      <c r="BD22" s="9"/>
      <c r="BE22" s="9"/>
      <c r="BF22" s="9"/>
      <c r="BW22" s="3"/>
      <c r="BY22" s="4"/>
      <c r="CF22" s="41">
        <v>0</v>
      </c>
      <c r="CG22" s="41">
        <v>0</v>
      </c>
      <c r="CH22" s="41">
        <v>0</v>
      </c>
      <c r="CI22" s="41">
        <v>0</v>
      </c>
      <c r="CJ22" s="5">
        <v>0</v>
      </c>
      <c r="CZ22" s="2"/>
    </row>
    <row r="23" spans="1:104" ht="16.149999999999999" customHeight="1" x14ac:dyDescent="0.2">
      <c r="A23" s="62" t="s">
        <v>43</v>
      </c>
      <c r="B23" s="77">
        <f t="shared" si="1"/>
        <v>0</v>
      </c>
      <c r="C23" s="78">
        <f>SUM(E23+G23+I23+K23+M23+O23+Q23+S23+U23+W23+Y23+AA23+AC23+AE23+AG23+AI23+AK23+AM23)</f>
        <v>0</v>
      </c>
      <c r="D23" s="69">
        <f>SUM(F23+H23+J23+L23+N23+P23+R23+T23+V23+X23+Z23+AB23+AD23+AF23+AH23+AJ23+AL23+AN23)</f>
        <v>0</v>
      </c>
      <c r="E23" s="79"/>
      <c r="F23" s="80"/>
      <c r="G23" s="79"/>
      <c r="H23" s="80"/>
      <c r="I23" s="79"/>
      <c r="J23" s="71"/>
      <c r="K23" s="65"/>
      <c r="L23" s="71"/>
      <c r="M23" s="79"/>
      <c r="N23" s="71"/>
      <c r="O23" s="79"/>
      <c r="P23" s="71"/>
      <c r="Q23" s="79"/>
      <c r="R23" s="71"/>
      <c r="S23" s="79"/>
      <c r="T23" s="71"/>
      <c r="U23" s="79"/>
      <c r="V23" s="71"/>
      <c r="W23" s="79"/>
      <c r="X23" s="71"/>
      <c r="Y23" s="79"/>
      <c r="Z23" s="71"/>
      <c r="AA23" s="79"/>
      <c r="AB23" s="71"/>
      <c r="AC23" s="79"/>
      <c r="AD23" s="71"/>
      <c r="AE23" s="79"/>
      <c r="AF23" s="71"/>
      <c r="AG23" s="79"/>
      <c r="AH23" s="71"/>
      <c r="AI23" s="79"/>
      <c r="AJ23" s="71"/>
      <c r="AK23" s="79"/>
      <c r="AL23" s="71"/>
      <c r="AM23" s="81"/>
      <c r="AN23" s="71"/>
      <c r="AO23" s="74"/>
      <c r="AP23" s="75"/>
      <c r="AQ23" s="75"/>
      <c r="AR23" s="76"/>
      <c r="AS23" s="76"/>
      <c r="AT23" s="38"/>
      <c r="AU23" s="39"/>
      <c r="AV23" s="39"/>
      <c r="AW23" s="39"/>
      <c r="AX23" s="39"/>
      <c r="AY23" s="39"/>
      <c r="AZ23" s="39"/>
      <c r="BA23" s="39"/>
      <c r="BB23" s="39"/>
      <c r="BC23" s="39"/>
      <c r="BD23" s="9"/>
      <c r="BE23" s="9"/>
      <c r="BF23" s="9"/>
      <c r="BW23" s="3"/>
      <c r="BY23" s="4"/>
      <c r="CF23" s="41">
        <v>0</v>
      </c>
      <c r="CG23" s="41">
        <v>0</v>
      </c>
      <c r="CH23" s="41">
        <v>0</v>
      </c>
      <c r="CI23" s="41">
        <v>0</v>
      </c>
      <c r="CJ23" s="5">
        <v>0</v>
      </c>
      <c r="CZ23" s="2"/>
    </row>
    <row r="24" spans="1:104" ht="16.149999999999999" customHeight="1" x14ac:dyDescent="0.2">
      <c r="A24" s="62" t="s">
        <v>44</v>
      </c>
      <c r="B24" s="43">
        <f t="shared" si="1"/>
        <v>0</v>
      </c>
      <c r="C24" s="44">
        <f>SUM(G24+I24+K24+M24+O24+Q24+S24+U24+W24+Y24+AA24+AC24+AE24+AG24+AI24+AK24+AM24)</f>
        <v>0</v>
      </c>
      <c r="D24" s="45">
        <f>SUM(H24+J24+L24+N24+P24+R24+T24+V24+X24+Z24+AB24+AD24+AF24+AH24+AJ24+AL24+AN24)</f>
        <v>0</v>
      </c>
      <c r="E24" s="49"/>
      <c r="F24" s="50"/>
      <c r="G24" s="79"/>
      <c r="H24" s="80"/>
      <c r="I24" s="79"/>
      <c r="J24" s="71"/>
      <c r="K24" s="65"/>
      <c r="L24" s="71"/>
      <c r="M24" s="79"/>
      <c r="N24" s="71"/>
      <c r="O24" s="79"/>
      <c r="P24" s="71"/>
      <c r="Q24" s="79"/>
      <c r="R24" s="71"/>
      <c r="S24" s="79"/>
      <c r="T24" s="71"/>
      <c r="U24" s="79"/>
      <c r="V24" s="71"/>
      <c r="W24" s="79"/>
      <c r="X24" s="71"/>
      <c r="Y24" s="79"/>
      <c r="Z24" s="71"/>
      <c r="AA24" s="79"/>
      <c r="AB24" s="71"/>
      <c r="AC24" s="79"/>
      <c r="AD24" s="71"/>
      <c r="AE24" s="79"/>
      <c r="AF24" s="71"/>
      <c r="AG24" s="79"/>
      <c r="AH24" s="71"/>
      <c r="AI24" s="79"/>
      <c r="AJ24" s="71"/>
      <c r="AK24" s="79"/>
      <c r="AL24" s="71"/>
      <c r="AM24" s="81"/>
      <c r="AN24" s="71"/>
      <c r="AO24" s="74"/>
      <c r="AP24" s="75"/>
      <c r="AQ24" s="75"/>
      <c r="AR24" s="76"/>
      <c r="AS24" s="76"/>
      <c r="AT24" s="38"/>
      <c r="AU24" s="39"/>
      <c r="AV24" s="39"/>
      <c r="AW24" s="39"/>
      <c r="AX24" s="39"/>
      <c r="AY24" s="39"/>
      <c r="AZ24" s="39"/>
      <c r="BA24" s="39"/>
      <c r="BB24" s="39"/>
      <c r="BC24" s="39"/>
      <c r="BD24" s="9"/>
      <c r="BE24" s="9"/>
      <c r="BF24" s="9"/>
      <c r="BW24" s="3"/>
      <c r="BY24" s="4"/>
      <c r="CF24" s="41">
        <v>0</v>
      </c>
      <c r="CG24" s="41">
        <v>0</v>
      </c>
      <c r="CH24" s="41">
        <v>0</v>
      </c>
      <c r="CI24" s="41">
        <v>0</v>
      </c>
      <c r="CJ24" s="5">
        <v>0</v>
      </c>
      <c r="CZ24" s="2"/>
    </row>
    <row r="25" spans="1:104" ht="16.149999999999999" customHeight="1" x14ac:dyDescent="0.2">
      <c r="A25" s="62" t="s">
        <v>45</v>
      </c>
      <c r="B25" s="43">
        <f t="shared" si="1"/>
        <v>0</v>
      </c>
      <c r="C25" s="44">
        <f>SUM(M25+O25+Q25+S25+U25+W25+Y25+AA25+AC25+AE25+AG25+AI25+AK25+AM25)</f>
        <v>0</v>
      </c>
      <c r="D25" s="45">
        <f>SUM(N25+P25+R25+T25+V25+X25+Z25+AB25+AD25+AF25+AH25+AJ25+AL25+AN25)</f>
        <v>0</v>
      </c>
      <c r="E25" s="82"/>
      <c r="F25" s="70"/>
      <c r="G25" s="60"/>
      <c r="H25" s="61"/>
      <c r="I25" s="60"/>
      <c r="J25" s="61"/>
      <c r="K25" s="60"/>
      <c r="L25" s="61"/>
      <c r="M25" s="79"/>
      <c r="N25" s="71"/>
      <c r="O25" s="79"/>
      <c r="P25" s="71"/>
      <c r="Q25" s="79"/>
      <c r="R25" s="71"/>
      <c r="S25" s="79"/>
      <c r="T25" s="71"/>
      <c r="U25" s="79"/>
      <c r="V25" s="71"/>
      <c r="W25" s="79"/>
      <c r="X25" s="71"/>
      <c r="Y25" s="79"/>
      <c r="Z25" s="71"/>
      <c r="AA25" s="79"/>
      <c r="AB25" s="71"/>
      <c r="AC25" s="79"/>
      <c r="AD25" s="71"/>
      <c r="AE25" s="79"/>
      <c r="AF25" s="71"/>
      <c r="AG25" s="79"/>
      <c r="AH25" s="71"/>
      <c r="AI25" s="79"/>
      <c r="AJ25" s="71"/>
      <c r="AK25" s="79"/>
      <c r="AL25" s="71"/>
      <c r="AM25" s="81"/>
      <c r="AN25" s="71"/>
      <c r="AO25" s="74"/>
      <c r="AP25" s="75"/>
      <c r="AQ25" s="75"/>
      <c r="AR25" s="76"/>
      <c r="AS25" s="76"/>
      <c r="AT25" s="38"/>
      <c r="AU25" s="39"/>
      <c r="AV25" s="39"/>
      <c r="AW25" s="39"/>
      <c r="AX25" s="39"/>
      <c r="AY25" s="39"/>
      <c r="AZ25" s="39"/>
      <c r="BA25" s="39"/>
      <c r="BB25" s="39"/>
      <c r="BC25" s="39"/>
      <c r="BD25" s="9"/>
      <c r="BE25" s="9"/>
      <c r="BF25" s="9"/>
      <c r="BW25" s="3"/>
      <c r="BY25" s="4"/>
      <c r="CF25" s="41">
        <v>0</v>
      </c>
      <c r="CG25" s="41">
        <v>0</v>
      </c>
      <c r="CH25" s="41">
        <v>0</v>
      </c>
      <c r="CI25" s="41">
        <v>0</v>
      </c>
      <c r="CJ25" s="5">
        <v>0</v>
      </c>
      <c r="CZ25" s="2"/>
    </row>
    <row r="26" spans="1:104" ht="16.149999999999999" customHeight="1" x14ac:dyDescent="0.2">
      <c r="A26" s="83" t="s">
        <v>46</v>
      </c>
      <c r="B26" s="587">
        <f t="shared" si="1"/>
        <v>0</v>
      </c>
      <c r="C26" s="85">
        <f>SUM(E26+G26+I26+K26+M26+O26+Q26+S26+U26+W26+Y26+AA26+AC26+AE26+AG26+AI26+AK26+AM26)</f>
        <v>0</v>
      </c>
      <c r="D26" s="414">
        <f>SUM(F26+H26+J26+L26+N26+P26+R26+T26+V26+X26+Z26+AB26+AD26+AF26+AH26+AJ26+AL26+AN26)</f>
        <v>0</v>
      </c>
      <c r="E26" s="588"/>
      <c r="F26" s="88"/>
      <c r="G26" s="89"/>
      <c r="H26" s="90"/>
      <c r="I26" s="89"/>
      <c r="J26" s="88"/>
      <c r="K26" s="469"/>
      <c r="L26" s="88"/>
      <c r="M26" s="89"/>
      <c r="N26" s="88"/>
      <c r="O26" s="89"/>
      <c r="P26" s="88"/>
      <c r="Q26" s="89"/>
      <c r="R26" s="88"/>
      <c r="S26" s="89"/>
      <c r="T26" s="88"/>
      <c r="U26" s="89"/>
      <c r="V26" s="88"/>
      <c r="W26" s="89"/>
      <c r="X26" s="88"/>
      <c r="Y26" s="89"/>
      <c r="Z26" s="88"/>
      <c r="AA26" s="89"/>
      <c r="AB26" s="88"/>
      <c r="AC26" s="89"/>
      <c r="AD26" s="88"/>
      <c r="AE26" s="89"/>
      <c r="AF26" s="88"/>
      <c r="AG26" s="89"/>
      <c r="AH26" s="88"/>
      <c r="AI26" s="89"/>
      <c r="AJ26" s="88"/>
      <c r="AK26" s="89"/>
      <c r="AL26" s="88"/>
      <c r="AM26" s="92"/>
      <c r="AN26" s="88"/>
      <c r="AO26" s="93"/>
      <c r="AP26" s="94"/>
      <c r="AQ26" s="94"/>
      <c r="AR26" s="95"/>
      <c r="AS26" s="95"/>
      <c r="AT26" s="38"/>
      <c r="AU26" s="39"/>
      <c r="AV26" s="39"/>
      <c r="AW26" s="39"/>
      <c r="AX26" s="39"/>
      <c r="AY26" s="39"/>
      <c r="AZ26" s="39"/>
      <c r="BA26" s="39"/>
      <c r="BB26" s="39"/>
      <c r="BC26" s="39"/>
      <c r="BD26" s="9"/>
      <c r="BE26" s="9"/>
      <c r="BF26" s="9"/>
      <c r="BW26" s="3"/>
      <c r="BY26" s="4"/>
      <c r="CF26" s="41">
        <v>0</v>
      </c>
      <c r="CG26" s="41">
        <v>0</v>
      </c>
      <c r="CH26" s="41">
        <v>0</v>
      </c>
      <c r="CI26" s="41">
        <v>0</v>
      </c>
      <c r="CJ26" s="5">
        <v>0</v>
      </c>
      <c r="CZ26" s="2"/>
    </row>
    <row r="27" spans="1:104" ht="31.15" customHeight="1" x14ac:dyDescent="0.2">
      <c r="A27" s="10" t="s">
        <v>47</v>
      </c>
      <c r="B27" s="11"/>
      <c r="C27" s="11"/>
      <c r="D27" s="11"/>
      <c r="E27" s="11"/>
      <c r="F27" s="589"/>
      <c r="G27" s="589" t="s">
        <v>48</v>
      </c>
      <c r="H27" s="590"/>
      <c r="I27" s="590"/>
      <c r="J27" s="589"/>
      <c r="K27" s="589"/>
      <c r="L27" s="589"/>
      <c r="M27" s="589"/>
      <c r="N27" s="589"/>
      <c r="O27" s="589"/>
      <c r="P27" s="589"/>
      <c r="Q27" s="589"/>
      <c r="R27" s="589"/>
      <c r="S27" s="589"/>
      <c r="T27" s="589"/>
      <c r="U27" s="589"/>
      <c r="V27" s="589"/>
      <c r="W27" s="589"/>
      <c r="X27" s="589"/>
      <c r="Y27" s="591"/>
      <c r="Z27" s="591"/>
      <c r="AA27" s="591"/>
      <c r="AB27" s="591"/>
      <c r="AC27" s="591"/>
      <c r="AD27" s="591"/>
      <c r="AE27" s="591"/>
      <c r="AF27" s="591"/>
      <c r="AG27" s="591"/>
      <c r="AH27" s="591"/>
      <c r="AI27" s="591"/>
      <c r="AJ27" s="591"/>
      <c r="AK27" s="591"/>
      <c r="AL27" s="591"/>
      <c r="AM27" s="591"/>
      <c r="AN27" s="591"/>
      <c r="AO27" s="591"/>
      <c r="AP27" s="592"/>
      <c r="AQ27" s="593"/>
      <c r="AR27" s="101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CG27" s="41"/>
      <c r="CH27" s="41"/>
      <c r="CI27" s="41"/>
      <c r="CJ27" s="41"/>
    </row>
    <row r="28" spans="1:104" ht="19.899999999999999" customHeight="1" x14ac:dyDescent="0.2">
      <c r="A28" s="2122" t="s">
        <v>49</v>
      </c>
      <c r="B28" s="2130" t="s">
        <v>4</v>
      </c>
      <c r="C28" s="2131"/>
      <c r="D28" s="2132"/>
      <c r="E28" s="1995" t="s">
        <v>5</v>
      </c>
      <c r="F28" s="2120"/>
      <c r="G28" s="2120"/>
      <c r="H28" s="2120"/>
      <c r="I28" s="2120"/>
      <c r="J28" s="2120"/>
      <c r="K28" s="2120"/>
      <c r="L28" s="2120"/>
      <c r="M28" s="2120"/>
      <c r="N28" s="2120"/>
      <c r="O28" s="2120"/>
      <c r="P28" s="2120"/>
      <c r="Q28" s="2120"/>
      <c r="R28" s="2120"/>
      <c r="S28" s="2120"/>
      <c r="T28" s="2120"/>
      <c r="U28" s="2120"/>
      <c r="V28" s="2120"/>
      <c r="W28" s="2120"/>
      <c r="X28" s="2120"/>
      <c r="Y28" s="2120"/>
      <c r="Z28" s="2120"/>
      <c r="AA28" s="2120"/>
      <c r="AB28" s="2120"/>
      <c r="AC28" s="2120"/>
      <c r="AD28" s="2120"/>
      <c r="AE28" s="2120"/>
      <c r="AF28" s="2120"/>
      <c r="AG28" s="2120"/>
      <c r="AH28" s="2120"/>
      <c r="AI28" s="2120"/>
      <c r="AJ28" s="2120"/>
      <c r="AK28" s="2120"/>
      <c r="AL28" s="2120"/>
      <c r="AM28" s="2120"/>
      <c r="AN28" s="2121"/>
      <c r="AO28" s="2134" t="s">
        <v>6</v>
      </c>
      <c r="AP28" s="2127" t="s">
        <v>7</v>
      </c>
      <c r="AQ28" s="2127" t="s">
        <v>8</v>
      </c>
      <c r="AR28" s="2127" t="s">
        <v>50</v>
      </c>
      <c r="AS28" s="2129" t="s">
        <v>9</v>
      </c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X28" s="2"/>
      <c r="CG28" s="41"/>
      <c r="CH28" s="41"/>
      <c r="CI28" s="41"/>
      <c r="CJ28" s="41"/>
    </row>
    <row r="29" spans="1:104" ht="19.899999999999999" customHeight="1" x14ac:dyDescent="0.2">
      <c r="A29" s="1909"/>
      <c r="B29" s="2007"/>
      <c r="C29" s="2133"/>
      <c r="D29" s="2067"/>
      <c r="E29" s="1995" t="s">
        <v>11</v>
      </c>
      <c r="F29" s="2121"/>
      <c r="G29" s="1995" t="s">
        <v>12</v>
      </c>
      <c r="H29" s="2121"/>
      <c r="I29" s="1995" t="s">
        <v>13</v>
      </c>
      <c r="J29" s="2121"/>
      <c r="K29" s="1995" t="s">
        <v>14</v>
      </c>
      <c r="L29" s="2121"/>
      <c r="M29" s="1995" t="s">
        <v>15</v>
      </c>
      <c r="N29" s="2121"/>
      <c r="O29" s="1995" t="s">
        <v>16</v>
      </c>
      <c r="P29" s="2121"/>
      <c r="Q29" s="2120" t="s">
        <v>17</v>
      </c>
      <c r="R29" s="2121"/>
      <c r="S29" s="1995" t="s">
        <v>18</v>
      </c>
      <c r="T29" s="2121"/>
      <c r="U29" s="2120" t="s">
        <v>19</v>
      </c>
      <c r="V29" s="2136"/>
      <c r="W29" s="2137" t="s">
        <v>20</v>
      </c>
      <c r="X29" s="2136"/>
      <c r="Y29" s="2137" t="s">
        <v>21</v>
      </c>
      <c r="Z29" s="2120"/>
      <c r="AA29" s="1995" t="s">
        <v>22</v>
      </c>
      <c r="AB29" s="2121"/>
      <c r="AC29" s="2120" t="s">
        <v>23</v>
      </c>
      <c r="AD29" s="2120"/>
      <c r="AE29" s="1995" t="s">
        <v>24</v>
      </c>
      <c r="AF29" s="2121"/>
      <c r="AG29" s="1995" t="s">
        <v>25</v>
      </c>
      <c r="AH29" s="2121"/>
      <c r="AI29" s="1995" t="s">
        <v>26</v>
      </c>
      <c r="AJ29" s="2121"/>
      <c r="AK29" s="1995" t="s">
        <v>27</v>
      </c>
      <c r="AL29" s="2121"/>
      <c r="AM29" s="2120" t="s">
        <v>28</v>
      </c>
      <c r="AN29" s="2121"/>
      <c r="AO29" s="1975"/>
      <c r="AP29" s="1972"/>
      <c r="AQ29" s="1972"/>
      <c r="AR29" s="1972"/>
      <c r="AS29" s="1944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X29" s="2"/>
      <c r="CG29" s="41"/>
      <c r="CH29" s="41"/>
      <c r="CI29" s="41"/>
      <c r="CJ29" s="41"/>
    </row>
    <row r="30" spans="1:104" ht="19.899999999999999" customHeight="1" x14ac:dyDescent="0.2">
      <c r="A30" s="2006"/>
      <c r="B30" s="461" t="s">
        <v>29</v>
      </c>
      <c r="C30" s="559" t="s">
        <v>30</v>
      </c>
      <c r="D30" s="422" t="s">
        <v>31</v>
      </c>
      <c r="E30" s="594" t="s">
        <v>30</v>
      </c>
      <c r="F30" s="595" t="s">
        <v>31</v>
      </c>
      <c r="G30" s="594" t="s">
        <v>30</v>
      </c>
      <c r="H30" s="595" t="s">
        <v>31</v>
      </c>
      <c r="I30" s="594" t="s">
        <v>30</v>
      </c>
      <c r="J30" s="595" t="s">
        <v>31</v>
      </c>
      <c r="K30" s="594" t="s">
        <v>30</v>
      </c>
      <c r="L30" s="595" t="s">
        <v>31</v>
      </c>
      <c r="M30" s="594" t="s">
        <v>30</v>
      </c>
      <c r="N30" s="595" t="s">
        <v>31</v>
      </c>
      <c r="O30" s="594" t="s">
        <v>30</v>
      </c>
      <c r="P30" s="595" t="s">
        <v>31</v>
      </c>
      <c r="Q30" s="596" t="s">
        <v>30</v>
      </c>
      <c r="R30" s="595" t="s">
        <v>31</v>
      </c>
      <c r="S30" s="594" t="s">
        <v>30</v>
      </c>
      <c r="T30" s="595" t="s">
        <v>31</v>
      </c>
      <c r="U30" s="596" t="s">
        <v>30</v>
      </c>
      <c r="V30" s="597" t="s">
        <v>31</v>
      </c>
      <c r="W30" s="594" t="s">
        <v>30</v>
      </c>
      <c r="X30" s="597" t="s">
        <v>31</v>
      </c>
      <c r="Y30" s="594" t="s">
        <v>30</v>
      </c>
      <c r="Z30" s="597" t="s">
        <v>31</v>
      </c>
      <c r="AA30" s="594" t="s">
        <v>30</v>
      </c>
      <c r="AB30" s="597" t="s">
        <v>31</v>
      </c>
      <c r="AC30" s="594" t="s">
        <v>30</v>
      </c>
      <c r="AD30" s="597" t="s">
        <v>31</v>
      </c>
      <c r="AE30" s="594" t="s">
        <v>30</v>
      </c>
      <c r="AF30" s="597" t="s">
        <v>31</v>
      </c>
      <c r="AG30" s="594" t="s">
        <v>30</v>
      </c>
      <c r="AH30" s="597" t="s">
        <v>31</v>
      </c>
      <c r="AI30" s="594" t="s">
        <v>30</v>
      </c>
      <c r="AJ30" s="597" t="s">
        <v>31</v>
      </c>
      <c r="AK30" s="594" t="s">
        <v>30</v>
      </c>
      <c r="AL30" s="597" t="s">
        <v>31</v>
      </c>
      <c r="AM30" s="594" t="s">
        <v>30</v>
      </c>
      <c r="AN30" s="595" t="s">
        <v>31</v>
      </c>
      <c r="AO30" s="2135"/>
      <c r="AP30" s="2128"/>
      <c r="AQ30" s="2128"/>
      <c r="AR30" s="2128"/>
      <c r="AS30" s="2063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X30" s="2"/>
      <c r="CG30" s="41"/>
      <c r="CH30" s="41"/>
      <c r="CI30" s="41"/>
      <c r="CJ30" s="41"/>
    </row>
    <row r="31" spans="1:104" ht="16.149999999999999" customHeight="1" x14ac:dyDescent="0.2">
      <c r="A31" s="448" t="s">
        <v>51</v>
      </c>
      <c r="B31" s="108">
        <f t="shared" ref="B31:B44" si="3">SUM(C31:D31)</f>
        <v>0</v>
      </c>
      <c r="C31" s="29">
        <f t="shared" ref="C31:D33" si="4">SUM(E31+G31+I31+K31+M31+O31+Q31+S31+U31+W31+Y31+AA31+AC31+AE31+AG31+AI31+AK31+AM31)</f>
        <v>0</v>
      </c>
      <c r="D31" s="583">
        <f t="shared" si="4"/>
        <v>0</v>
      </c>
      <c r="E31" s="31"/>
      <c r="F31" s="584"/>
      <c r="G31" s="31"/>
      <c r="H31" s="33"/>
      <c r="I31" s="31"/>
      <c r="J31" s="33"/>
      <c r="K31" s="31"/>
      <c r="L31" s="33"/>
      <c r="M31" s="31"/>
      <c r="N31" s="33"/>
      <c r="O31" s="31"/>
      <c r="P31" s="33"/>
      <c r="Q31" s="598"/>
      <c r="R31" s="33"/>
      <c r="S31" s="31"/>
      <c r="T31" s="33"/>
      <c r="U31" s="598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1"/>
      <c r="AM31" s="111"/>
      <c r="AN31" s="33"/>
      <c r="AO31" s="112"/>
      <c r="AP31" s="36"/>
      <c r="AQ31" s="36"/>
      <c r="AR31" s="36"/>
      <c r="AS31" s="586"/>
      <c r="AT31" s="38"/>
      <c r="AU31" s="39"/>
      <c r="AV31" s="39"/>
      <c r="AW31" s="39"/>
      <c r="AX31" s="39"/>
      <c r="AY31" s="39"/>
      <c r="AZ31" s="39"/>
      <c r="BA31" s="39"/>
      <c r="BB31" s="39"/>
      <c r="BC31" s="9"/>
      <c r="BD31" s="9"/>
      <c r="BE31" s="9"/>
      <c r="BF31" s="9"/>
      <c r="BG31" s="9"/>
      <c r="BX31" s="2"/>
      <c r="CA31" s="40"/>
      <c r="CB31" s="40"/>
      <c r="CG31" s="41">
        <v>0</v>
      </c>
      <c r="CH31" s="41">
        <v>0</v>
      </c>
      <c r="CI31" s="41"/>
      <c r="CJ31" s="41"/>
    </row>
    <row r="32" spans="1:104" ht="16.149999999999999" customHeight="1" x14ac:dyDescent="0.2">
      <c r="A32" s="113" t="s">
        <v>52</v>
      </c>
      <c r="B32" s="43">
        <f t="shared" si="3"/>
        <v>0</v>
      </c>
      <c r="C32" s="44">
        <f t="shared" si="4"/>
        <v>0</v>
      </c>
      <c r="D32" s="45">
        <f t="shared" si="4"/>
        <v>0</v>
      </c>
      <c r="E32" s="46"/>
      <c r="F32" s="47"/>
      <c r="G32" s="46"/>
      <c r="H32" s="48"/>
      <c r="I32" s="46"/>
      <c r="J32" s="48"/>
      <c r="K32" s="46"/>
      <c r="L32" s="48"/>
      <c r="M32" s="46"/>
      <c r="N32" s="48"/>
      <c r="O32" s="46"/>
      <c r="P32" s="48"/>
      <c r="Q32" s="114"/>
      <c r="R32" s="48"/>
      <c r="S32" s="46"/>
      <c r="T32" s="48"/>
      <c r="U32" s="114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6"/>
      <c r="AM32" s="116"/>
      <c r="AN32" s="48"/>
      <c r="AO32" s="117"/>
      <c r="AP32" s="118"/>
      <c r="AQ32" s="118"/>
      <c r="AR32" s="118"/>
      <c r="AS32" s="119"/>
      <c r="AT32" s="38"/>
      <c r="AU32" s="39"/>
      <c r="AV32" s="39"/>
      <c r="AW32" s="39"/>
      <c r="AX32" s="39"/>
      <c r="AY32" s="39"/>
      <c r="AZ32" s="39"/>
      <c r="BA32" s="39"/>
      <c r="BB32" s="39"/>
      <c r="BC32" s="9"/>
      <c r="BD32" s="9"/>
      <c r="BE32" s="9"/>
      <c r="BF32" s="9"/>
      <c r="BG32" s="9"/>
      <c r="BX32" s="2"/>
      <c r="CB32" s="40"/>
      <c r="CG32" s="41">
        <v>0</v>
      </c>
      <c r="CH32" s="41">
        <v>0</v>
      </c>
      <c r="CI32" s="41"/>
      <c r="CJ32" s="41"/>
    </row>
    <row r="33" spans="1:88" ht="16.149999999999999" customHeight="1" x14ac:dyDescent="0.2">
      <c r="A33" s="120" t="s">
        <v>53</v>
      </c>
      <c r="B33" s="43">
        <f t="shared" si="3"/>
        <v>0</v>
      </c>
      <c r="C33" s="44">
        <f t="shared" si="4"/>
        <v>0</v>
      </c>
      <c r="D33" s="69">
        <f t="shared" si="4"/>
        <v>0</v>
      </c>
      <c r="E33" s="46"/>
      <c r="F33" s="47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114"/>
      <c r="R33" s="48"/>
      <c r="S33" s="46"/>
      <c r="T33" s="48"/>
      <c r="U33" s="114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6"/>
      <c r="AM33" s="116"/>
      <c r="AN33" s="48"/>
      <c r="AO33" s="121"/>
      <c r="AP33" s="52"/>
      <c r="AQ33" s="52"/>
      <c r="AR33" s="52"/>
      <c r="AS33" s="53"/>
      <c r="AT33" s="38"/>
      <c r="AU33" s="39"/>
      <c r="AV33" s="39"/>
      <c r="AW33" s="39"/>
      <c r="AX33" s="39"/>
      <c r="AY33" s="39"/>
      <c r="AZ33" s="39"/>
      <c r="BA33" s="39"/>
      <c r="BB33" s="39"/>
      <c r="BC33" s="9"/>
      <c r="BD33" s="9"/>
      <c r="BE33" s="9"/>
      <c r="BF33" s="9"/>
      <c r="BG33" s="9"/>
      <c r="BX33" s="2"/>
      <c r="CB33" s="40"/>
      <c r="CG33" s="41">
        <v>0</v>
      </c>
      <c r="CH33" s="41">
        <v>0</v>
      </c>
      <c r="CI33" s="41"/>
      <c r="CJ33" s="41"/>
    </row>
    <row r="34" spans="1:88" ht="16.149999999999999" customHeight="1" x14ac:dyDescent="0.2">
      <c r="A34" s="120" t="s">
        <v>54</v>
      </c>
      <c r="B34" s="43">
        <f t="shared" si="3"/>
        <v>0</v>
      </c>
      <c r="C34" s="44">
        <f>SUM(O34+Q34+S34+U34+W34+Y34+AA34)</f>
        <v>0</v>
      </c>
      <c r="D34" s="69">
        <f>SUM(P34+R34+T34+V34+X34+Z34+AB34)</f>
        <v>0</v>
      </c>
      <c r="E34" s="60"/>
      <c r="F34" s="61"/>
      <c r="G34" s="60"/>
      <c r="H34" s="70"/>
      <c r="I34" s="60"/>
      <c r="J34" s="70"/>
      <c r="K34" s="60"/>
      <c r="L34" s="70"/>
      <c r="M34" s="60"/>
      <c r="N34" s="70"/>
      <c r="O34" s="46"/>
      <c r="P34" s="48"/>
      <c r="Q34" s="114"/>
      <c r="R34" s="48"/>
      <c r="S34" s="46"/>
      <c r="T34" s="48"/>
      <c r="U34" s="114"/>
      <c r="V34" s="115"/>
      <c r="W34" s="115"/>
      <c r="X34" s="115"/>
      <c r="Y34" s="115"/>
      <c r="Z34" s="115"/>
      <c r="AA34" s="115"/>
      <c r="AB34" s="122"/>
      <c r="AC34" s="72"/>
      <c r="AD34" s="72"/>
      <c r="AE34" s="72"/>
      <c r="AF34" s="72"/>
      <c r="AG34" s="72"/>
      <c r="AH34" s="72"/>
      <c r="AI34" s="72"/>
      <c r="AJ34" s="72"/>
      <c r="AK34" s="72"/>
      <c r="AL34" s="123"/>
      <c r="AM34" s="123"/>
      <c r="AN34" s="50"/>
      <c r="AO34" s="121"/>
      <c r="AP34" s="52"/>
      <c r="AQ34" s="52"/>
      <c r="AR34" s="52"/>
      <c r="AS34" s="53"/>
      <c r="AT34" s="38"/>
      <c r="AU34" s="39"/>
      <c r="AV34" s="39"/>
      <c r="AW34" s="39"/>
      <c r="AX34" s="39"/>
      <c r="AY34" s="39"/>
      <c r="AZ34" s="39"/>
      <c r="BA34" s="39"/>
      <c r="BB34" s="39"/>
      <c r="BC34" s="9"/>
      <c r="BD34" s="9"/>
      <c r="BE34" s="9"/>
      <c r="BF34" s="9"/>
      <c r="BG34" s="9"/>
      <c r="BX34" s="2"/>
      <c r="CB34" s="40"/>
      <c r="CG34" s="41">
        <v>0</v>
      </c>
      <c r="CH34" s="41">
        <v>0</v>
      </c>
      <c r="CI34" s="41"/>
      <c r="CJ34" s="41"/>
    </row>
    <row r="35" spans="1:88" ht="16.149999999999999" customHeight="1" x14ac:dyDescent="0.2">
      <c r="A35" s="120" t="s">
        <v>55</v>
      </c>
      <c r="B35" s="124">
        <f>SUM(C35:D35)</f>
        <v>0</v>
      </c>
      <c r="C35" s="125">
        <f>SUM(E35+G35+I35+K35+M35+O35+Q35+S35+U35+W35+Y35+AA35+AC35+AE35+AG35+AI35+AK35+AM35)</f>
        <v>0</v>
      </c>
      <c r="D35" s="69">
        <f t="shared" ref="C35:D44" si="5">SUM(F35+H35+J35+L35+N35+P35+R35+T35+V35+X35+Z35+AB35+AD35+AF35+AH35+AJ35+AL35+AN35)</f>
        <v>0</v>
      </c>
      <c r="E35" s="46"/>
      <c r="F35" s="47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114"/>
      <c r="R35" s="48"/>
      <c r="S35" s="46"/>
      <c r="T35" s="48"/>
      <c r="U35" s="114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6"/>
      <c r="AM35" s="116"/>
      <c r="AN35" s="48"/>
      <c r="AO35" s="117"/>
      <c r="AP35" s="118"/>
      <c r="AQ35" s="118"/>
      <c r="AR35" s="118"/>
      <c r="AS35" s="119"/>
      <c r="AT35" s="38"/>
      <c r="AU35" s="39"/>
      <c r="AV35" s="39"/>
      <c r="AW35" s="39"/>
      <c r="AX35" s="39"/>
      <c r="AY35" s="39"/>
      <c r="AZ35" s="39"/>
      <c r="BA35" s="39"/>
      <c r="BB35" s="39"/>
      <c r="BC35" s="9"/>
      <c r="BD35" s="9"/>
      <c r="BE35" s="9"/>
      <c r="BF35" s="9"/>
      <c r="BG35" s="9"/>
      <c r="BX35" s="2"/>
      <c r="CB35" s="40"/>
      <c r="CG35" s="41">
        <v>0</v>
      </c>
      <c r="CH35" s="41">
        <v>0</v>
      </c>
      <c r="CI35" s="41"/>
      <c r="CJ35" s="41"/>
    </row>
    <row r="36" spans="1:88" ht="16.149999999999999" customHeight="1" x14ac:dyDescent="0.2">
      <c r="A36" s="126" t="s">
        <v>56</v>
      </c>
      <c r="B36" s="124">
        <f>SUM(C36:D36)</f>
        <v>0</v>
      </c>
      <c r="C36" s="125">
        <f>SUM(K36+M36+O36+Q36+S36+U36+W36+Y36+AA36+AC36+AE36+AG36+AI36+AK36+AM36)</f>
        <v>0</v>
      </c>
      <c r="D36" s="69">
        <f>SUM(L36+N36+P36+R36+T36+V36+X36+Z36+AB36+AD36+AF36+AH36+AJ36+AL36+AN36)</f>
        <v>0</v>
      </c>
      <c r="E36" s="127"/>
      <c r="F36" s="128"/>
      <c r="G36" s="127"/>
      <c r="H36" s="129"/>
      <c r="I36" s="127"/>
      <c r="J36" s="129"/>
      <c r="K36" s="46"/>
      <c r="L36" s="48"/>
      <c r="M36" s="46"/>
      <c r="N36" s="48"/>
      <c r="O36" s="46"/>
      <c r="P36" s="48"/>
      <c r="Q36" s="114"/>
      <c r="R36" s="48"/>
      <c r="S36" s="46"/>
      <c r="T36" s="48"/>
      <c r="U36" s="114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6"/>
      <c r="AM36" s="116"/>
      <c r="AN36" s="48"/>
      <c r="AO36" s="117"/>
      <c r="AP36" s="118"/>
      <c r="AQ36" s="118"/>
      <c r="AR36" s="118"/>
      <c r="AS36" s="119"/>
      <c r="AT36" s="38"/>
      <c r="AU36" s="39"/>
      <c r="AV36" s="39"/>
      <c r="AW36" s="39"/>
      <c r="AX36" s="39"/>
      <c r="AY36" s="39"/>
      <c r="AZ36" s="39"/>
      <c r="BA36" s="39"/>
      <c r="BB36" s="39"/>
      <c r="BC36" s="9"/>
      <c r="BD36" s="9"/>
      <c r="BE36" s="9"/>
      <c r="BF36" s="9"/>
      <c r="BG36" s="9"/>
      <c r="BX36" s="2"/>
      <c r="CB36" s="40"/>
      <c r="CG36" s="41">
        <v>0</v>
      </c>
      <c r="CH36" s="41">
        <v>0</v>
      </c>
      <c r="CI36" s="41"/>
      <c r="CJ36" s="41"/>
    </row>
    <row r="37" spans="1:88" ht="16.149999999999999" customHeight="1" x14ac:dyDescent="0.2">
      <c r="A37" s="130" t="s">
        <v>57</v>
      </c>
      <c r="B37" s="43">
        <f t="shared" si="3"/>
        <v>0</v>
      </c>
      <c r="C37" s="44">
        <f t="shared" si="5"/>
        <v>0</v>
      </c>
      <c r="D37" s="45">
        <f t="shared" si="5"/>
        <v>0</v>
      </c>
      <c r="E37" s="46"/>
      <c r="F37" s="47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114"/>
      <c r="R37" s="48"/>
      <c r="S37" s="46"/>
      <c r="T37" s="48"/>
      <c r="U37" s="114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6"/>
      <c r="AM37" s="116"/>
      <c r="AN37" s="48"/>
      <c r="AO37" s="121"/>
      <c r="AP37" s="52"/>
      <c r="AQ37" s="52"/>
      <c r="AR37" s="52"/>
      <c r="AS37" s="53"/>
      <c r="AT37" s="38"/>
      <c r="AU37" s="39"/>
      <c r="AV37" s="39"/>
      <c r="AW37" s="39"/>
      <c r="AX37" s="39"/>
      <c r="AY37" s="39"/>
      <c r="AZ37" s="39"/>
      <c r="BA37" s="39"/>
      <c r="BB37" s="39"/>
      <c r="BC37" s="9"/>
      <c r="BD37" s="9"/>
      <c r="BE37" s="9"/>
      <c r="BF37" s="9"/>
      <c r="BG37" s="9"/>
      <c r="BX37" s="2"/>
      <c r="CG37" s="41">
        <v>0</v>
      </c>
      <c r="CH37" s="41">
        <v>0</v>
      </c>
      <c r="CI37" s="41"/>
      <c r="CJ37" s="41"/>
    </row>
    <row r="38" spans="1:88" ht="16.149999999999999" customHeight="1" x14ac:dyDescent="0.2">
      <c r="A38" s="130" t="s">
        <v>58</v>
      </c>
      <c r="B38" s="43">
        <f>SUM(C38:D38)</f>
        <v>0</v>
      </c>
      <c r="C38" s="44">
        <f>SUM(E38+G38+I38+K38+M38+O38+Q38+S38+U38+W38+Y38+AA38+AC38+AE38+AG38+AI38+AK38+AM38)</f>
        <v>0</v>
      </c>
      <c r="D38" s="45">
        <f>SUM(F38+H38+J38+L38+N38+P38+R38+T38+V38+X38+Z38+AB38+AD38+AF38+AH38+AJ38+AL38+AN38)</f>
        <v>0</v>
      </c>
      <c r="E38" s="46"/>
      <c r="F38" s="47"/>
      <c r="G38" s="46"/>
      <c r="H38" s="48"/>
      <c r="I38" s="46"/>
      <c r="J38" s="48"/>
      <c r="K38" s="46"/>
      <c r="L38" s="48"/>
      <c r="M38" s="46"/>
      <c r="N38" s="48"/>
      <c r="O38" s="46"/>
      <c r="P38" s="48"/>
      <c r="Q38" s="114"/>
      <c r="R38" s="48"/>
      <c r="S38" s="46"/>
      <c r="T38" s="48"/>
      <c r="U38" s="114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6"/>
      <c r="AM38" s="116"/>
      <c r="AN38" s="48"/>
      <c r="AO38" s="121"/>
      <c r="AP38" s="52"/>
      <c r="AQ38" s="52"/>
      <c r="AR38" s="52"/>
      <c r="AS38" s="53"/>
      <c r="AT38" s="38"/>
      <c r="AU38" s="39"/>
      <c r="AV38" s="39"/>
      <c r="AW38" s="39"/>
      <c r="AX38" s="39"/>
      <c r="AY38" s="39"/>
      <c r="AZ38" s="39"/>
      <c r="BA38" s="39"/>
      <c r="BB38" s="39"/>
      <c r="BC38" s="9"/>
      <c r="BD38" s="9"/>
      <c r="BE38" s="9"/>
      <c r="BF38" s="9"/>
      <c r="BG38" s="9"/>
      <c r="BX38" s="2"/>
      <c r="CG38" s="41">
        <v>0</v>
      </c>
      <c r="CH38" s="41">
        <v>0</v>
      </c>
      <c r="CI38" s="41"/>
      <c r="CJ38" s="41"/>
    </row>
    <row r="39" spans="1:88" ht="16.149999999999999" customHeight="1" x14ac:dyDescent="0.2">
      <c r="A39" s="130" t="s">
        <v>59</v>
      </c>
      <c r="B39" s="43">
        <f>SUM(C39:D39)</f>
        <v>0</v>
      </c>
      <c r="C39" s="44">
        <f>SUM(E39+G39+I39+K39+M39+O39+Q39+S39+U39+W39+Y39+AA39+AC39+AE39+AG39+AI39+AK39+AM39)</f>
        <v>0</v>
      </c>
      <c r="D39" s="45">
        <f>SUM(F39+H39+J39+L39+N39+P39+R39+T39+V39+X39+Z39+AB39+AD39+AF39+AH39+AJ39+AL39+AN39)</f>
        <v>0</v>
      </c>
      <c r="E39" s="46"/>
      <c r="F39" s="47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114"/>
      <c r="R39" s="48"/>
      <c r="S39" s="46"/>
      <c r="T39" s="48"/>
      <c r="U39" s="114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6"/>
      <c r="AM39" s="116"/>
      <c r="AN39" s="48"/>
      <c r="AO39" s="121"/>
      <c r="AP39" s="52"/>
      <c r="AQ39" s="52"/>
      <c r="AR39" s="52"/>
      <c r="AS39" s="53"/>
      <c r="AT39" s="38"/>
      <c r="AU39" s="39"/>
      <c r="AV39" s="39"/>
      <c r="AW39" s="39"/>
      <c r="AX39" s="39"/>
      <c r="AY39" s="39"/>
      <c r="AZ39" s="39"/>
      <c r="BA39" s="39"/>
      <c r="BB39" s="39"/>
      <c r="BC39" s="9"/>
      <c r="BD39" s="9"/>
      <c r="BE39" s="9"/>
      <c r="BF39" s="9"/>
      <c r="BG39" s="9"/>
      <c r="BX39" s="2"/>
      <c r="CG39" s="41">
        <v>0</v>
      </c>
      <c r="CH39" s="41">
        <v>0</v>
      </c>
      <c r="CI39" s="41"/>
      <c r="CJ39" s="41"/>
    </row>
    <row r="40" spans="1:88" ht="16.149999999999999" customHeight="1" x14ac:dyDescent="0.2">
      <c r="A40" s="62" t="s">
        <v>60</v>
      </c>
      <c r="B40" s="43">
        <f t="shared" si="3"/>
        <v>0</v>
      </c>
      <c r="C40" s="44">
        <f t="shared" si="5"/>
        <v>0</v>
      </c>
      <c r="D40" s="45">
        <f t="shared" si="5"/>
        <v>0</v>
      </c>
      <c r="E40" s="46"/>
      <c r="F40" s="47"/>
      <c r="G40" s="46"/>
      <c r="H40" s="48"/>
      <c r="I40" s="46"/>
      <c r="J40" s="48"/>
      <c r="K40" s="46"/>
      <c r="L40" s="48"/>
      <c r="M40" s="46"/>
      <c r="N40" s="48"/>
      <c r="O40" s="46"/>
      <c r="P40" s="48"/>
      <c r="Q40" s="114"/>
      <c r="R40" s="48"/>
      <c r="S40" s="46"/>
      <c r="T40" s="48"/>
      <c r="U40" s="114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6"/>
      <c r="AM40" s="116"/>
      <c r="AN40" s="48"/>
      <c r="AO40" s="121"/>
      <c r="AP40" s="52"/>
      <c r="AQ40" s="52"/>
      <c r="AR40" s="52"/>
      <c r="AS40" s="53"/>
      <c r="AT40" s="38"/>
      <c r="AU40" s="39"/>
      <c r="AV40" s="39"/>
      <c r="AW40" s="39"/>
      <c r="AX40" s="39"/>
      <c r="AY40" s="39"/>
      <c r="AZ40" s="39"/>
      <c r="BA40" s="39"/>
      <c r="BB40" s="39"/>
      <c r="BC40" s="9"/>
      <c r="BD40" s="9"/>
      <c r="BE40" s="9"/>
      <c r="BF40" s="9"/>
      <c r="BG40" s="9"/>
      <c r="BX40" s="2"/>
      <c r="CG40" s="41">
        <v>0</v>
      </c>
      <c r="CH40" s="41">
        <v>0</v>
      </c>
      <c r="CI40" s="41"/>
      <c r="CJ40" s="41"/>
    </row>
    <row r="41" spans="1:88" ht="16.149999999999999" customHeight="1" x14ac:dyDescent="0.2">
      <c r="A41" s="62" t="s">
        <v>61</v>
      </c>
      <c r="B41" s="43">
        <f t="shared" si="3"/>
        <v>0</v>
      </c>
      <c r="C41" s="44">
        <f t="shared" si="5"/>
        <v>0</v>
      </c>
      <c r="D41" s="45">
        <f t="shared" si="5"/>
        <v>0</v>
      </c>
      <c r="E41" s="46"/>
      <c r="F41" s="47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114"/>
      <c r="R41" s="48"/>
      <c r="S41" s="46"/>
      <c r="T41" s="48"/>
      <c r="U41" s="114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6"/>
      <c r="AM41" s="116"/>
      <c r="AN41" s="48"/>
      <c r="AO41" s="131"/>
      <c r="AP41" s="75"/>
      <c r="AQ41" s="75"/>
      <c r="AR41" s="75"/>
      <c r="AS41" s="76"/>
      <c r="AT41" s="38"/>
      <c r="AU41" s="39"/>
      <c r="AV41" s="39"/>
      <c r="AW41" s="39"/>
      <c r="AX41" s="39"/>
      <c r="AY41" s="39"/>
      <c r="AZ41" s="39"/>
      <c r="BA41" s="39"/>
      <c r="BB41" s="39"/>
      <c r="BC41" s="9"/>
      <c r="BD41" s="9"/>
      <c r="BE41" s="9"/>
      <c r="BF41" s="9"/>
      <c r="BG41" s="9"/>
      <c r="BX41" s="2"/>
      <c r="CG41" s="41">
        <v>0</v>
      </c>
      <c r="CH41" s="41">
        <v>0</v>
      </c>
      <c r="CI41" s="41"/>
      <c r="CJ41" s="41"/>
    </row>
    <row r="42" spans="1:88" ht="16.149999999999999" customHeight="1" x14ac:dyDescent="0.2">
      <c r="A42" s="62" t="s">
        <v>62</v>
      </c>
      <c r="B42" s="43">
        <f t="shared" si="3"/>
        <v>0</v>
      </c>
      <c r="C42" s="44">
        <f t="shared" si="5"/>
        <v>0</v>
      </c>
      <c r="D42" s="45">
        <f t="shared" si="5"/>
        <v>0</v>
      </c>
      <c r="E42" s="46"/>
      <c r="F42" s="47"/>
      <c r="G42" s="46"/>
      <c r="H42" s="48"/>
      <c r="I42" s="46"/>
      <c r="J42" s="48"/>
      <c r="K42" s="46"/>
      <c r="L42" s="48"/>
      <c r="M42" s="46"/>
      <c r="N42" s="48"/>
      <c r="O42" s="46"/>
      <c r="P42" s="48"/>
      <c r="Q42" s="114"/>
      <c r="R42" s="48"/>
      <c r="S42" s="46"/>
      <c r="T42" s="48"/>
      <c r="U42" s="114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6"/>
      <c r="AM42" s="116"/>
      <c r="AN42" s="48"/>
      <c r="AO42" s="131"/>
      <c r="AP42" s="75"/>
      <c r="AQ42" s="75"/>
      <c r="AR42" s="75"/>
      <c r="AS42" s="76"/>
      <c r="AT42" s="38"/>
      <c r="AU42" s="39"/>
      <c r="AV42" s="39"/>
      <c r="AW42" s="39"/>
      <c r="AX42" s="39"/>
      <c r="AY42" s="39"/>
      <c r="AZ42" s="39"/>
      <c r="BA42" s="39"/>
      <c r="BB42" s="39"/>
      <c r="BC42" s="9"/>
      <c r="BD42" s="9"/>
      <c r="BE42" s="9"/>
      <c r="BF42" s="9"/>
      <c r="BG42" s="9"/>
      <c r="BX42" s="2"/>
      <c r="CG42" s="41">
        <v>0</v>
      </c>
      <c r="CH42" s="41">
        <v>0</v>
      </c>
      <c r="CI42" s="41"/>
      <c r="CJ42" s="41"/>
    </row>
    <row r="43" spans="1:88" ht="16.149999999999999" customHeight="1" x14ac:dyDescent="0.2">
      <c r="A43" s="62" t="s">
        <v>63</v>
      </c>
      <c r="B43" s="43">
        <f t="shared" si="3"/>
        <v>0</v>
      </c>
      <c r="C43" s="44">
        <f t="shared" si="5"/>
        <v>0</v>
      </c>
      <c r="D43" s="45">
        <f t="shared" si="5"/>
        <v>0</v>
      </c>
      <c r="E43" s="46"/>
      <c r="F43" s="47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114"/>
      <c r="R43" s="48"/>
      <c r="S43" s="46"/>
      <c r="T43" s="48"/>
      <c r="U43" s="114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6"/>
      <c r="AM43" s="116"/>
      <c r="AN43" s="48"/>
      <c r="AO43" s="131"/>
      <c r="AP43" s="75"/>
      <c r="AQ43" s="75"/>
      <c r="AR43" s="75"/>
      <c r="AS43" s="76"/>
      <c r="AT43" s="38"/>
      <c r="AU43" s="39"/>
      <c r="AV43" s="39"/>
      <c r="AW43" s="39"/>
      <c r="AX43" s="39"/>
      <c r="AY43" s="39"/>
      <c r="AZ43" s="39"/>
      <c r="BA43" s="39"/>
      <c r="BB43" s="39"/>
      <c r="BC43" s="9"/>
      <c r="BD43" s="9"/>
      <c r="BE43" s="9"/>
      <c r="BF43" s="9"/>
      <c r="BG43" s="9"/>
      <c r="BX43" s="2"/>
      <c r="CG43" s="41">
        <v>0</v>
      </c>
      <c r="CH43" s="41">
        <v>0</v>
      </c>
      <c r="CI43" s="41"/>
      <c r="CJ43" s="41"/>
    </row>
    <row r="44" spans="1:88" ht="16.149999999999999" customHeight="1" x14ac:dyDescent="0.2">
      <c r="A44" s="132" t="s">
        <v>64</v>
      </c>
      <c r="B44" s="133">
        <f t="shared" si="3"/>
        <v>0</v>
      </c>
      <c r="C44" s="134">
        <f t="shared" si="5"/>
        <v>0</v>
      </c>
      <c r="D44" s="135">
        <f t="shared" si="5"/>
        <v>0</v>
      </c>
      <c r="E44" s="89"/>
      <c r="F44" s="90"/>
      <c r="G44" s="89"/>
      <c r="H44" s="88"/>
      <c r="I44" s="89"/>
      <c r="J44" s="88"/>
      <c r="K44" s="89"/>
      <c r="L44" s="88"/>
      <c r="M44" s="89"/>
      <c r="N44" s="88"/>
      <c r="O44" s="89"/>
      <c r="P44" s="88"/>
      <c r="Q44" s="136"/>
      <c r="R44" s="88"/>
      <c r="S44" s="89"/>
      <c r="T44" s="88"/>
      <c r="U44" s="136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8"/>
      <c r="AM44" s="138"/>
      <c r="AN44" s="88"/>
      <c r="AO44" s="139"/>
      <c r="AP44" s="94"/>
      <c r="AQ44" s="94"/>
      <c r="AR44" s="94"/>
      <c r="AS44" s="95"/>
      <c r="AT44" s="38"/>
      <c r="AU44" s="39"/>
      <c r="AV44" s="39"/>
      <c r="AW44" s="39"/>
      <c r="AX44" s="39"/>
      <c r="AY44" s="39"/>
      <c r="AZ44" s="39"/>
      <c r="BA44" s="39"/>
      <c r="BB44" s="39"/>
      <c r="BC44" s="9"/>
      <c r="BD44" s="9"/>
      <c r="BE44" s="9"/>
      <c r="BF44" s="9"/>
      <c r="BG44" s="9"/>
      <c r="BX44" s="2"/>
      <c r="CG44" s="41">
        <v>0</v>
      </c>
      <c r="CH44" s="41">
        <v>0</v>
      </c>
      <c r="CI44" s="41"/>
      <c r="CJ44" s="41"/>
    </row>
    <row r="45" spans="1:88" ht="31.15" customHeight="1" x14ac:dyDescent="0.2">
      <c r="A45" s="140" t="s">
        <v>65</v>
      </c>
      <c r="B45" s="140"/>
      <c r="C45" s="140"/>
      <c r="D45" s="140"/>
      <c r="E45" s="140"/>
      <c r="F45" s="140"/>
      <c r="G45" s="140"/>
      <c r="H45" s="140"/>
      <c r="I45" s="11"/>
      <c r="J45" s="11"/>
      <c r="K45" s="11"/>
      <c r="L45" s="11"/>
      <c r="M45" s="11"/>
      <c r="N45" s="7"/>
      <c r="O45" s="7"/>
      <c r="P45" s="7"/>
      <c r="Q45" s="7"/>
      <c r="R45" s="7"/>
      <c r="S45" s="7"/>
      <c r="T45" s="7"/>
      <c r="U45" s="7"/>
      <c r="V45" s="7"/>
      <c r="W45" s="7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41"/>
      <c r="AP45" s="142"/>
      <c r="AQ45" s="599"/>
      <c r="AR45" s="600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CG45" s="41"/>
      <c r="CH45" s="41"/>
      <c r="CI45" s="41"/>
      <c r="CJ45" s="41"/>
    </row>
    <row r="46" spans="1:88" ht="16.149999999999999" customHeight="1" x14ac:dyDescent="0.25">
      <c r="A46" s="2122" t="s">
        <v>49</v>
      </c>
      <c r="B46" s="2123" t="s">
        <v>4</v>
      </c>
      <c r="C46" s="2124" t="s">
        <v>66</v>
      </c>
      <c r="D46" s="2125"/>
      <c r="E46" s="2125"/>
      <c r="F46" s="2126"/>
      <c r="G46" s="2124" t="s">
        <v>67</v>
      </c>
      <c r="H46" s="2125"/>
      <c r="I46" s="2125"/>
      <c r="J46" s="2126"/>
      <c r="K46" s="7"/>
      <c r="L46" s="1970"/>
      <c r="M46" s="1970"/>
      <c r="N46" s="1970"/>
      <c r="O46" s="1970"/>
      <c r="P46" s="1970"/>
      <c r="Q46" s="1970"/>
      <c r="R46" s="1970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601"/>
      <c r="AR46" s="146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CG46" s="41"/>
      <c r="CH46" s="41"/>
      <c r="CI46" s="41"/>
      <c r="CJ46" s="41"/>
    </row>
    <row r="47" spans="1:88" ht="27.75" customHeight="1" x14ac:dyDescent="0.2">
      <c r="A47" s="2006"/>
      <c r="B47" s="1998"/>
      <c r="C47" s="602" t="s">
        <v>68</v>
      </c>
      <c r="D47" s="602" t="s">
        <v>69</v>
      </c>
      <c r="E47" s="559" t="s">
        <v>70</v>
      </c>
      <c r="F47" s="603" t="s">
        <v>71</v>
      </c>
      <c r="G47" s="602" t="s">
        <v>68</v>
      </c>
      <c r="H47" s="602" t="s">
        <v>69</v>
      </c>
      <c r="I47" s="559" t="s">
        <v>70</v>
      </c>
      <c r="J47" s="603" t="s">
        <v>71</v>
      </c>
      <c r="K47" s="7"/>
      <c r="L47" s="492"/>
      <c r="M47" s="492"/>
      <c r="N47" s="604"/>
      <c r="O47" s="492"/>
      <c r="P47" s="492"/>
      <c r="Q47" s="492"/>
      <c r="R47" s="492"/>
      <c r="S47" s="492"/>
      <c r="T47" s="492"/>
      <c r="U47" s="492"/>
      <c r="V47" s="492"/>
      <c r="W47" s="492"/>
      <c r="X47" s="492"/>
      <c r="Y47" s="492"/>
      <c r="Z47" s="492"/>
      <c r="AA47" s="492"/>
      <c r="AB47" s="492"/>
      <c r="AC47" s="492"/>
      <c r="AD47" s="492"/>
      <c r="AE47" s="492"/>
      <c r="AF47" s="492"/>
      <c r="AG47" s="492"/>
      <c r="AH47" s="492"/>
      <c r="AI47" s="492"/>
      <c r="AJ47" s="492"/>
      <c r="AK47" s="492"/>
      <c r="AL47" s="492"/>
      <c r="AM47" s="492"/>
      <c r="AN47" s="492"/>
      <c r="AO47" s="492"/>
      <c r="AP47" s="492"/>
      <c r="AQ47" s="535"/>
      <c r="AR47" s="535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CG47" s="41"/>
      <c r="CH47" s="41"/>
      <c r="CI47" s="41"/>
      <c r="CJ47" s="41"/>
    </row>
    <row r="48" spans="1:88" ht="16.149999999999999" customHeight="1" x14ac:dyDescent="0.2">
      <c r="A48" s="151" t="s">
        <v>72</v>
      </c>
      <c r="B48" s="152">
        <f>SUM(C48:J48)</f>
        <v>0</v>
      </c>
      <c r="C48" s="31"/>
      <c r="D48" s="110"/>
      <c r="E48" s="110"/>
      <c r="F48" s="584"/>
      <c r="G48" s="31"/>
      <c r="H48" s="110"/>
      <c r="I48" s="110"/>
      <c r="J48" s="33"/>
      <c r="K48" s="153"/>
      <c r="L48" s="492"/>
      <c r="M48" s="492"/>
      <c r="N48" s="605"/>
      <c r="O48" s="492"/>
      <c r="P48" s="492"/>
      <c r="Q48" s="492"/>
      <c r="R48" s="492"/>
      <c r="S48" s="492"/>
      <c r="T48" s="492"/>
      <c r="U48" s="492"/>
      <c r="V48" s="492"/>
      <c r="W48" s="492"/>
      <c r="X48" s="606"/>
      <c r="Y48" s="491"/>
      <c r="Z48" s="491"/>
      <c r="AA48" s="491"/>
      <c r="AB48" s="491"/>
      <c r="AC48" s="491"/>
      <c r="AD48" s="491"/>
      <c r="AE48" s="491"/>
      <c r="AF48" s="491"/>
      <c r="AG48" s="491"/>
      <c r="AH48" s="491"/>
      <c r="AI48" s="491"/>
      <c r="AJ48" s="491"/>
      <c r="AK48" s="491"/>
      <c r="AL48" s="491"/>
      <c r="AM48" s="491"/>
      <c r="AN48" s="491"/>
      <c r="AO48" s="491"/>
      <c r="AP48" s="491"/>
      <c r="AQ48" s="535"/>
      <c r="AR48" s="535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CG48" s="41"/>
      <c r="CH48" s="41"/>
      <c r="CI48" s="41"/>
      <c r="CJ48" s="41"/>
    </row>
    <row r="49" spans="1:88" ht="16.149999999999999" customHeight="1" x14ac:dyDescent="0.2">
      <c r="A49" s="83" t="s">
        <v>73</v>
      </c>
      <c r="B49" s="157">
        <f>SUM(C49:J49)</f>
        <v>0</v>
      </c>
      <c r="C49" s="89"/>
      <c r="D49" s="137"/>
      <c r="E49" s="137"/>
      <c r="F49" s="90"/>
      <c r="G49" s="89"/>
      <c r="H49" s="137"/>
      <c r="I49" s="137"/>
      <c r="J49" s="88"/>
      <c r="K49" s="153"/>
      <c r="L49" s="492"/>
      <c r="M49" s="492"/>
      <c r="N49" s="607"/>
      <c r="O49" s="492"/>
      <c r="P49" s="492"/>
      <c r="Q49" s="492"/>
      <c r="R49" s="492"/>
      <c r="S49" s="492"/>
      <c r="T49" s="492"/>
      <c r="U49" s="492"/>
      <c r="V49" s="492"/>
      <c r="W49" s="492"/>
      <c r="X49" s="606"/>
      <c r="Y49" s="491"/>
      <c r="Z49" s="491"/>
      <c r="AA49" s="491"/>
      <c r="AB49" s="491"/>
      <c r="AC49" s="491"/>
      <c r="AD49" s="491"/>
      <c r="AE49" s="491"/>
      <c r="AF49" s="491"/>
      <c r="AG49" s="491"/>
      <c r="AH49" s="491"/>
      <c r="AI49" s="491"/>
      <c r="AJ49" s="491"/>
      <c r="AK49" s="491"/>
      <c r="AL49" s="491"/>
      <c r="AM49" s="491"/>
      <c r="AN49" s="491"/>
      <c r="AO49" s="491"/>
      <c r="AP49" s="491"/>
      <c r="AQ49" s="535"/>
      <c r="AR49" s="535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CG49" s="41"/>
      <c r="CH49" s="41"/>
      <c r="CI49" s="41"/>
      <c r="CJ49" s="41"/>
    </row>
    <row r="50" spans="1:88" ht="31.15" customHeight="1" x14ac:dyDescent="0.2">
      <c r="A50" s="608" t="s">
        <v>74</v>
      </c>
      <c r="B50" s="608"/>
      <c r="C50" s="608"/>
      <c r="D50" s="608"/>
      <c r="E50" s="608"/>
      <c r="F50" s="608"/>
      <c r="G50" s="609"/>
      <c r="H50" s="609"/>
      <c r="I50" s="609"/>
      <c r="J50" s="609"/>
      <c r="K50" s="609"/>
      <c r="L50" s="609"/>
      <c r="M50" s="609"/>
      <c r="N50" s="609"/>
      <c r="O50" s="610"/>
      <c r="P50" s="608"/>
      <c r="Q50" s="609"/>
      <c r="R50" s="609"/>
      <c r="S50" s="610"/>
      <c r="T50" s="608"/>
      <c r="U50" s="609"/>
      <c r="V50" s="610"/>
      <c r="W50" s="608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491"/>
      <c r="AM50" s="493"/>
      <c r="AN50" s="493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CG50" s="41"/>
      <c r="CH50" s="41"/>
      <c r="CI50" s="41"/>
      <c r="CJ50" s="41"/>
    </row>
    <row r="51" spans="1:88" ht="16.149999999999999" customHeight="1" x14ac:dyDescent="0.2">
      <c r="A51" s="2005" t="s">
        <v>75</v>
      </c>
      <c r="B51" s="2114" t="s">
        <v>32</v>
      </c>
      <c r="C51" s="2115"/>
      <c r="D51" s="2116"/>
      <c r="E51" s="1995" t="s">
        <v>5</v>
      </c>
      <c r="F51" s="1985"/>
      <c r="G51" s="1985"/>
      <c r="H51" s="1985"/>
      <c r="I51" s="1985"/>
      <c r="J51" s="1985"/>
      <c r="K51" s="1985"/>
      <c r="L51" s="1985"/>
      <c r="M51" s="1985"/>
      <c r="N51" s="1985"/>
      <c r="O51" s="1985"/>
      <c r="P51" s="1985"/>
      <c r="Q51" s="1985"/>
      <c r="R51" s="1985"/>
      <c r="S51" s="1985"/>
      <c r="T51" s="1985"/>
      <c r="U51" s="1985"/>
      <c r="V51" s="1996"/>
      <c r="W51" s="2111" t="s">
        <v>6</v>
      </c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CG51" s="41"/>
      <c r="CH51" s="41"/>
      <c r="CI51" s="41"/>
      <c r="CJ51" s="41"/>
    </row>
    <row r="52" spans="1:88" ht="16.149999999999999" customHeight="1" x14ac:dyDescent="0.2">
      <c r="A52" s="1909"/>
      <c r="B52" s="2007"/>
      <c r="C52" s="2091"/>
      <c r="D52" s="2067"/>
      <c r="E52" s="2111" t="s">
        <v>11</v>
      </c>
      <c r="F52" s="2115" t="s">
        <v>12</v>
      </c>
      <c r="G52" s="2111" t="s">
        <v>13</v>
      </c>
      <c r="H52" s="2115" t="s">
        <v>14</v>
      </c>
      <c r="I52" s="2111" t="s">
        <v>15</v>
      </c>
      <c r="J52" s="2115" t="s">
        <v>16</v>
      </c>
      <c r="K52" s="2111" t="s">
        <v>17</v>
      </c>
      <c r="L52" s="2115" t="s">
        <v>18</v>
      </c>
      <c r="M52" s="2111" t="s">
        <v>19</v>
      </c>
      <c r="N52" s="2115" t="s">
        <v>20</v>
      </c>
      <c r="O52" s="2111" t="s">
        <v>21</v>
      </c>
      <c r="P52" s="2115" t="s">
        <v>22</v>
      </c>
      <c r="Q52" s="2111" t="s">
        <v>23</v>
      </c>
      <c r="R52" s="2115" t="s">
        <v>24</v>
      </c>
      <c r="S52" s="2111" t="s">
        <v>25</v>
      </c>
      <c r="T52" s="2115" t="s">
        <v>26</v>
      </c>
      <c r="U52" s="2111" t="s">
        <v>27</v>
      </c>
      <c r="V52" s="2116" t="s">
        <v>28</v>
      </c>
      <c r="W52" s="1900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CG52" s="41"/>
      <c r="CH52" s="41"/>
      <c r="CI52" s="41"/>
      <c r="CJ52" s="41"/>
    </row>
    <row r="53" spans="1:88" ht="16.149999999999999" customHeight="1" x14ac:dyDescent="0.2">
      <c r="A53" s="2006"/>
      <c r="B53" s="611" t="s">
        <v>29</v>
      </c>
      <c r="C53" s="408" t="s">
        <v>30</v>
      </c>
      <c r="D53" s="611" t="s">
        <v>31</v>
      </c>
      <c r="E53" s="1998"/>
      <c r="F53" s="2091"/>
      <c r="G53" s="1998"/>
      <c r="H53" s="2091"/>
      <c r="I53" s="1998"/>
      <c r="J53" s="2091"/>
      <c r="K53" s="1998"/>
      <c r="L53" s="2091"/>
      <c r="M53" s="1998"/>
      <c r="N53" s="2091"/>
      <c r="O53" s="1998"/>
      <c r="P53" s="2091"/>
      <c r="Q53" s="1998"/>
      <c r="R53" s="2091"/>
      <c r="S53" s="1998"/>
      <c r="T53" s="2091"/>
      <c r="U53" s="1998"/>
      <c r="V53" s="2067"/>
      <c r="W53" s="1998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CG53" s="41"/>
      <c r="CH53" s="41"/>
      <c r="CI53" s="41"/>
      <c r="CJ53" s="41"/>
    </row>
    <row r="54" spans="1:88" ht="16.149999999999999" customHeight="1" x14ac:dyDescent="0.2">
      <c r="A54" s="612" t="s">
        <v>76</v>
      </c>
      <c r="B54" s="613">
        <f>SUM(B55:B56)</f>
        <v>0</v>
      </c>
      <c r="C54" s="614">
        <f>SUM(C55:C56)</f>
        <v>0</v>
      </c>
      <c r="D54" s="615">
        <f t="shared" ref="D54:W54" si="6">SUM(D55:D56)</f>
        <v>0</v>
      </c>
      <c r="E54" s="448">
        <f t="shared" si="6"/>
        <v>0</v>
      </c>
      <c r="F54" s="616">
        <f t="shared" si="6"/>
        <v>0</v>
      </c>
      <c r="G54" s="448">
        <f t="shared" si="6"/>
        <v>0</v>
      </c>
      <c r="H54" s="616">
        <f t="shared" si="6"/>
        <v>0</v>
      </c>
      <c r="I54" s="448">
        <f t="shared" si="6"/>
        <v>0</v>
      </c>
      <c r="J54" s="616">
        <f t="shared" si="6"/>
        <v>0</v>
      </c>
      <c r="K54" s="448">
        <f t="shared" si="6"/>
        <v>0</v>
      </c>
      <c r="L54" s="616">
        <f t="shared" si="6"/>
        <v>0</v>
      </c>
      <c r="M54" s="448">
        <f t="shared" si="6"/>
        <v>0</v>
      </c>
      <c r="N54" s="616">
        <f t="shared" si="6"/>
        <v>0</v>
      </c>
      <c r="O54" s="448">
        <f t="shared" si="6"/>
        <v>0</v>
      </c>
      <c r="P54" s="616">
        <f t="shared" si="6"/>
        <v>0</v>
      </c>
      <c r="Q54" s="448">
        <f t="shared" si="6"/>
        <v>0</v>
      </c>
      <c r="R54" s="616">
        <f t="shared" si="6"/>
        <v>0</v>
      </c>
      <c r="S54" s="448">
        <f t="shared" si="6"/>
        <v>0</v>
      </c>
      <c r="T54" s="616">
        <f t="shared" si="6"/>
        <v>0</v>
      </c>
      <c r="U54" s="448">
        <f t="shared" si="6"/>
        <v>0</v>
      </c>
      <c r="V54" s="616">
        <f t="shared" si="6"/>
        <v>0</v>
      </c>
      <c r="W54" s="448">
        <f t="shared" si="6"/>
        <v>0</v>
      </c>
      <c r="X54" s="170" t="s">
        <v>77</v>
      </c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CG54" s="41"/>
      <c r="CH54" s="41"/>
      <c r="CI54" s="41"/>
      <c r="CJ54" s="41"/>
    </row>
    <row r="55" spans="1:88" ht="16.149999999999999" customHeight="1" x14ac:dyDescent="0.2">
      <c r="A55" s="54" t="s">
        <v>72</v>
      </c>
      <c r="B55" s="171">
        <f>SUM(E55:V55)</f>
        <v>0</v>
      </c>
      <c r="C55" s="617"/>
      <c r="D55" s="618"/>
      <c r="E55" s="174"/>
      <c r="F55" s="175"/>
      <c r="G55" s="174"/>
      <c r="H55" s="175"/>
      <c r="I55" s="174"/>
      <c r="J55" s="175"/>
      <c r="K55" s="174"/>
      <c r="L55" s="175"/>
      <c r="M55" s="174"/>
      <c r="N55" s="175"/>
      <c r="O55" s="174"/>
      <c r="P55" s="175"/>
      <c r="Q55" s="174"/>
      <c r="R55" s="175"/>
      <c r="S55" s="174"/>
      <c r="T55" s="175"/>
      <c r="U55" s="174"/>
      <c r="V55" s="175"/>
      <c r="W55" s="174"/>
      <c r="X55" s="176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9"/>
      <c r="AK55" s="9"/>
      <c r="CA55" s="40"/>
      <c r="CC55" s="40"/>
      <c r="CG55" s="41">
        <v>0</v>
      </c>
      <c r="CH55" s="41">
        <v>0</v>
      </c>
      <c r="CI55" s="41">
        <v>0</v>
      </c>
      <c r="CJ55" s="41"/>
    </row>
    <row r="56" spans="1:88" ht="16.149999999999999" customHeight="1" x14ac:dyDescent="0.2">
      <c r="A56" s="177" t="s">
        <v>78</v>
      </c>
      <c r="B56" s="178">
        <f>SUM(E56:V56)</f>
        <v>0</v>
      </c>
      <c r="C56" s="619"/>
      <c r="D56" s="620"/>
      <c r="E56" s="181"/>
      <c r="F56" s="182"/>
      <c r="G56" s="181"/>
      <c r="H56" s="182"/>
      <c r="I56" s="181"/>
      <c r="J56" s="182"/>
      <c r="K56" s="181"/>
      <c r="L56" s="182"/>
      <c r="M56" s="181"/>
      <c r="N56" s="182"/>
      <c r="O56" s="181"/>
      <c r="P56" s="182"/>
      <c r="Q56" s="181"/>
      <c r="R56" s="182"/>
      <c r="S56" s="181"/>
      <c r="T56" s="182"/>
      <c r="U56" s="181"/>
      <c r="V56" s="182"/>
      <c r="W56" s="181"/>
      <c r="X56" s="176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9"/>
      <c r="AK56" s="9"/>
      <c r="CG56" s="41">
        <v>0</v>
      </c>
      <c r="CH56" s="41">
        <v>0</v>
      </c>
      <c r="CI56" s="41">
        <v>0</v>
      </c>
      <c r="CJ56" s="41"/>
    </row>
    <row r="57" spans="1:88" ht="16.149999999999999" customHeight="1" x14ac:dyDescent="0.2">
      <c r="A57" s="183" t="s">
        <v>79</v>
      </c>
      <c r="B57" s="184">
        <f t="shared" ref="B57:W57" si="7">SUM(B58:B59)</f>
        <v>0</v>
      </c>
      <c r="C57" s="185">
        <f t="shared" si="7"/>
        <v>0</v>
      </c>
      <c r="D57" s="186">
        <f t="shared" si="7"/>
        <v>0</v>
      </c>
      <c r="E57" s="120">
        <f t="shared" si="7"/>
        <v>0</v>
      </c>
      <c r="F57" s="187">
        <f t="shared" si="7"/>
        <v>0</v>
      </c>
      <c r="G57" s="120">
        <f t="shared" si="7"/>
        <v>0</v>
      </c>
      <c r="H57" s="187">
        <f t="shared" si="7"/>
        <v>0</v>
      </c>
      <c r="I57" s="120">
        <f t="shared" si="7"/>
        <v>0</v>
      </c>
      <c r="J57" s="187">
        <f t="shared" si="7"/>
        <v>0</v>
      </c>
      <c r="K57" s="120">
        <f t="shared" si="7"/>
        <v>0</v>
      </c>
      <c r="L57" s="187">
        <f t="shared" si="7"/>
        <v>0</v>
      </c>
      <c r="M57" s="120">
        <f t="shared" si="7"/>
        <v>0</v>
      </c>
      <c r="N57" s="187">
        <f t="shared" si="7"/>
        <v>0</v>
      </c>
      <c r="O57" s="120">
        <f t="shared" si="7"/>
        <v>0</v>
      </c>
      <c r="P57" s="187">
        <f t="shared" si="7"/>
        <v>0</v>
      </c>
      <c r="Q57" s="120">
        <f t="shared" si="7"/>
        <v>0</v>
      </c>
      <c r="R57" s="187">
        <f t="shared" si="7"/>
        <v>0</v>
      </c>
      <c r="S57" s="120">
        <f t="shared" si="7"/>
        <v>0</v>
      </c>
      <c r="T57" s="187">
        <f t="shared" si="7"/>
        <v>0</v>
      </c>
      <c r="U57" s="120">
        <f t="shared" si="7"/>
        <v>0</v>
      </c>
      <c r="V57" s="187">
        <f t="shared" si="7"/>
        <v>0</v>
      </c>
      <c r="W57" s="448">
        <f t="shared" si="7"/>
        <v>0</v>
      </c>
      <c r="X57" s="170" t="s">
        <v>77</v>
      </c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CG57" s="41"/>
      <c r="CH57" s="41"/>
      <c r="CI57" s="41"/>
      <c r="CJ57" s="41"/>
    </row>
    <row r="58" spans="1:88" ht="16.149999999999999" customHeight="1" x14ac:dyDescent="0.2">
      <c r="A58" s="54" t="s">
        <v>72</v>
      </c>
      <c r="B58" s="171">
        <f>SUM(E58:V58)</f>
        <v>0</v>
      </c>
      <c r="C58" s="617"/>
      <c r="D58" s="618"/>
      <c r="E58" s="174"/>
      <c r="F58" s="175"/>
      <c r="G58" s="174"/>
      <c r="H58" s="175"/>
      <c r="I58" s="174"/>
      <c r="J58" s="175"/>
      <c r="K58" s="174"/>
      <c r="L58" s="175"/>
      <c r="M58" s="174"/>
      <c r="N58" s="175"/>
      <c r="O58" s="174"/>
      <c r="P58" s="175"/>
      <c r="Q58" s="174"/>
      <c r="R58" s="175"/>
      <c r="S58" s="174"/>
      <c r="T58" s="175"/>
      <c r="U58" s="174"/>
      <c r="V58" s="175"/>
      <c r="W58" s="174"/>
      <c r="X58" s="176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9"/>
      <c r="AK58" s="9"/>
      <c r="CG58" s="41">
        <v>0</v>
      </c>
      <c r="CH58" s="41">
        <v>0</v>
      </c>
      <c r="CI58" s="41">
        <v>0</v>
      </c>
      <c r="CJ58" s="41"/>
    </row>
    <row r="59" spans="1:88" ht="16.149999999999999" customHeight="1" x14ac:dyDescent="0.2">
      <c r="A59" s="177" t="s">
        <v>78</v>
      </c>
      <c r="B59" s="178">
        <f>SUM(E59:V59)</f>
        <v>0</v>
      </c>
      <c r="C59" s="619"/>
      <c r="D59" s="619"/>
      <c r="E59" s="181"/>
      <c r="F59" s="182"/>
      <c r="G59" s="181"/>
      <c r="H59" s="182"/>
      <c r="I59" s="181"/>
      <c r="J59" s="182"/>
      <c r="K59" s="181"/>
      <c r="L59" s="182"/>
      <c r="M59" s="181"/>
      <c r="N59" s="182"/>
      <c r="O59" s="181"/>
      <c r="P59" s="182"/>
      <c r="Q59" s="181"/>
      <c r="R59" s="182"/>
      <c r="S59" s="181"/>
      <c r="T59" s="182"/>
      <c r="U59" s="181"/>
      <c r="V59" s="182"/>
      <c r="W59" s="181"/>
      <c r="X59" s="176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9"/>
      <c r="AK59" s="9"/>
      <c r="CG59" s="41">
        <v>0</v>
      </c>
      <c r="CH59" s="41">
        <v>0</v>
      </c>
      <c r="CI59" s="41">
        <v>0</v>
      </c>
      <c r="CJ59" s="41"/>
    </row>
    <row r="60" spans="1:88" ht="31.15" customHeight="1" x14ac:dyDescent="0.2">
      <c r="A60" s="608" t="s">
        <v>80</v>
      </c>
      <c r="B60" s="608"/>
      <c r="C60" s="608"/>
      <c r="D60" s="608"/>
      <c r="E60" s="608"/>
      <c r="F60" s="140"/>
      <c r="G60" s="140"/>
      <c r="H60" s="188"/>
      <c r="I60" s="188"/>
      <c r="J60" s="621"/>
      <c r="K60" s="622"/>
      <c r="L60" s="623"/>
      <c r="M60" s="622"/>
      <c r="N60" s="7"/>
      <c r="O60" s="7"/>
      <c r="P60" s="7"/>
      <c r="Q60" s="7"/>
      <c r="R60" s="7"/>
      <c r="S60" s="7"/>
      <c r="T60" s="7"/>
      <c r="U60" s="7"/>
      <c r="V60" s="7"/>
      <c r="W60" s="7"/>
      <c r="X60" s="192"/>
      <c r="Y60" s="192"/>
      <c r="Z60" s="192"/>
      <c r="AA60" s="624"/>
      <c r="AB60" s="625"/>
      <c r="AC60" s="624"/>
      <c r="AD60" s="192"/>
      <c r="AE60" s="625"/>
      <c r="AF60" s="624"/>
      <c r="AG60" s="624"/>
      <c r="AH60" s="624"/>
      <c r="AI60" s="625"/>
      <c r="AJ60" s="101"/>
      <c r="AK60" s="195"/>
      <c r="AL60" s="491"/>
      <c r="AM60" s="493"/>
      <c r="AN60" s="493"/>
      <c r="CG60" s="41"/>
      <c r="CH60" s="41"/>
      <c r="CI60" s="41"/>
      <c r="CJ60" s="41"/>
    </row>
    <row r="61" spans="1:88" ht="16.149999999999999" customHeight="1" x14ac:dyDescent="0.2">
      <c r="A61" s="2111" t="s">
        <v>75</v>
      </c>
      <c r="B61" s="2053" t="s">
        <v>81</v>
      </c>
      <c r="C61" s="2117"/>
      <c r="D61" s="2053" t="s">
        <v>82</v>
      </c>
      <c r="E61" s="2118"/>
      <c r="F61" s="2119" t="s">
        <v>83</v>
      </c>
      <c r="G61" s="2119"/>
      <c r="H61" s="101"/>
      <c r="I61" s="101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141"/>
      <c r="V61" s="626"/>
      <c r="W61" s="141"/>
      <c r="X61" s="627"/>
      <c r="Y61" s="627"/>
      <c r="Z61" s="627"/>
      <c r="AA61" s="624"/>
      <c r="AB61" s="627"/>
      <c r="AC61" s="624"/>
      <c r="AD61" s="627"/>
      <c r="AE61" s="624"/>
      <c r="AF61" s="624"/>
      <c r="AG61" s="628"/>
      <c r="AH61" s="624"/>
      <c r="AI61" s="628"/>
      <c r="AJ61" s="627"/>
      <c r="AK61" s="628"/>
      <c r="AL61" s="629"/>
      <c r="AM61" s="630"/>
      <c r="AN61" s="630"/>
      <c r="CG61" s="41"/>
      <c r="CH61" s="41"/>
      <c r="CI61" s="41"/>
      <c r="CJ61" s="41"/>
    </row>
    <row r="62" spans="1:88" ht="36" customHeight="1" x14ac:dyDescent="0.2">
      <c r="A62" s="1998"/>
      <c r="B62" s="461" t="s">
        <v>84</v>
      </c>
      <c r="C62" s="462" t="s">
        <v>85</v>
      </c>
      <c r="D62" s="461" t="s">
        <v>84</v>
      </c>
      <c r="E62" s="463" t="s">
        <v>85</v>
      </c>
      <c r="F62" s="464" t="s">
        <v>84</v>
      </c>
      <c r="G62" s="561" t="s">
        <v>85</v>
      </c>
      <c r="H62" s="7" t="s">
        <v>77</v>
      </c>
      <c r="I62" s="7"/>
      <c r="J62" s="631"/>
      <c r="K62" s="492"/>
      <c r="L62" s="492"/>
      <c r="M62" s="492"/>
      <c r="N62" s="492"/>
      <c r="O62" s="492"/>
      <c r="P62" s="492"/>
      <c r="Q62" s="491"/>
      <c r="R62" s="491"/>
      <c r="S62" s="491"/>
      <c r="T62" s="491"/>
      <c r="U62" s="491"/>
      <c r="V62" s="491"/>
      <c r="W62" s="491"/>
      <c r="X62" s="606"/>
      <c r="Y62" s="491"/>
      <c r="Z62" s="491"/>
      <c r="AA62" s="491"/>
      <c r="AB62" s="491"/>
      <c r="AC62" s="491"/>
      <c r="AD62" s="491"/>
      <c r="AE62" s="491"/>
      <c r="AF62" s="491"/>
      <c r="AG62" s="491"/>
      <c r="AH62" s="491"/>
      <c r="AI62" s="491"/>
      <c r="AJ62" s="491"/>
      <c r="AK62" s="491"/>
      <c r="AL62" s="491"/>
      <c r="AM62" s="491"/>
      <c r="AN62" s="491"/>
      <c r="AO62" s="491"/>
      <c r="AP62" s="492"/>
      <c r="AQ62" s="493"/>
      <c r="AR62" s="493"/>
      <c r="CG62" s="41"/>
      <c r="CH62" s="41"/>
      <c r="CI62" s="41"/>
      <c r="CJ62" s="41"/>
    </row>
    <row r="63" spans="1:88" ht="16.149999999999999" customHeight="1" x14ac:dyDescent="0.2">
      <c r="A63" s="467" t="s">
        <v>86</v>
      </c>
      <c r="B63" s="31"/>
      <c r="C63" s="33"/>
      <c r="D63" s="31"/>
      <c r="E63" s="33"/>
      <c r="F63" s="65"/>
      <c r="G63" s="206"/>
      <c r="H63" s="176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534"/>
      <c r="U63" s="534"/>
      <c r="V63" s="491"/>
      <c r="W63" s="491"/>
      <c r="X63" s="606"/>
      <c r="Y63" s="491"/>
      <c r="Z63" s="491"/>
      <c r="AA63" s="491"/>
      <c r="AB63" s="491"/>
      <c r="AC63" s="491"/>
      <c r="AD63" s="491"/>
      <c r="AE63" s="491"/>
      <c r="AF63" s="491"/>
      <c r="AG63" s="491"/>
      <c r="AH63" s="491"/>
      <c r="AI63" s="491"/>
      <c r="AJ63" s="491"/>
      <c r="AK63" s="491"/>
      <c r="AL63" s="491"/>
      <c r="AM63" s="491"/>
      <c r="AN63" s="491"/>
      <c r="AO63" s="491"/>
      <c r="AP63" s="493"/>
      <c r="AQ63" s="493"/>
      <c r="AR63" s="493"/>
      <c r="CA63" s="40"/>
      <c r="CB63" s="40"/>
      <c r="CC63" s="40"/>
      <c r="CG63" s="41">
        <f>IF(B63&lt;C63,1,0)</f>
        <v>0</v>
      </c>
      <c r="CH63" s="41">
        <f>IF(D63&lt;E63,1,0)</f>
        <v>0</v>
      </c>
      <c r="CI63" s="41">
        <f>IF(F63&lt;G63,1,0)</f>
        <v>0</v>
      </c>
      <c r="CJ63" s="41"/>
    </row>
    <row r="64" spans="1:88" ht="25.15" customHeight="1" x14ac:dyDescent="0.2">
      <c r="A64" s="468" t="s">
        <v>87</v>
      </c>
      <c r="B64" s="469"/>
      <c r="C64" s="470"/>
      <c r="D64" s="469"/>
      <c r="E64" s="470"/>
      <c r="F64" s="469"/>
      <c r="G64" s="632"/>
      <c r="H64" s="176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534"/>
      <c r="U64" s="534"/>
      <c r="V64" s="491"/>
      <c r="W64" s="491"/>
      <c r="X64" s="606"/>
      <c r="Y64" s="491"/>
      <c r="Z64" s="491"/>
      <c r="AA64" s="491"/>
      <c r="AB64" s="491"/>
      <c r="AC64" s="491"/>
      <c r="AD64" s="491"/>
      <c r="AE64" s="491"/>
      <c r="AF64" s="491"/>
      <c r="AG64" s="491"/>
      <c r="AH64" s="491"/>
      <c r="AI64" s="491"/>
      <c r="AJ64" s="491"/>
      <c r="AK64" s="491"/>
      <c r="AL64" s="491"/>
      <c r="AM64" s="491"/>
      <c r="AN64" s="491"/>
      <c r="AO64" s="491"/>
      <c r="AP64" s="493"/>
      <c r="AQ64" s="493"/>
      <c r="AR64" s="493"/>
      <c r="CA64" s="40"/>
      <c r="CB64" s="40"/>
      <c r="CC64" s="40"/>
      <c r="CG64" s="41">
        <f>IF(B64&lt;C64,1,0)</f>
        <v>0</v>
      </c>
      <c r="CH64" s="41">
        <f>IF(D64&lt;E64,1,0)</f>
        <v>0</v>
      </c>
      <c r="CI64" s="41">
        <f>IF(F64&lt;G64,1,0)</f>
        <v>0</v>
      </c>
      <c r="CJ64" s="41"/>
    </row>
    <row r="65" spans="1:106" ht="31.15" customHeight="1" x14ac:dyDescent="0.2">
      <c r="A65" s="608" t="s">
        <v>88</v>
      </c>
      <c r="B65" s="633"/>
      <c r="C65" s="633"/>
      <c r="D65" s="633"/>
      <c r="E65" s="211"/>
      <c r="F65" s="211"/>
      <c r="G65" s="211"/>
      <c r="H65" s="101"/>
      <c r="I65" s="101"/>
      <c r="J65" s="534"/>
      <c r="K65" s="534"/>
      <c r="L65" s="534"/>
      <c r="M65" s="534"/>
      <c r="N65" s="534"/>
      <c r="O65" s="534"/>
      <c r="P65" s="534"/>
      <c r="Q65" s="534"/>
      <c r="R65" s="534"/>
      <c r="S65" s="534"/>
      <c r="T65" s="534"/>
      <c r="U65" s="534"/>
      <c r="V65" s="492"/>
      <c r="W65" s="492"/>
      <c r="X65" s="606"/>
      <c r="Y65" s="491"/>
      <c r="Z65" s="491"/>
      <c r="AA65" s="491"/>
      <c r="AB65" s="491"/>
      <c r="AC65" s="491"/>
      <c r="AD65" s="491"/>
      <c r="AE65" s="491"/>
      <c r="AF65" s="491"/>
      <c r="AG65" s="491"/>
      <c r="AH65" s="491"/>
      <c r="AI65" s="491"/>
      <c r="AJ65" s="491"/>
      <c r="AK65" s="491"/>
      <c r="AL65" s="491"/>
      <c r="AM65" s="491"/>
      <c r="AN65" s="491"/>
      <c r="AO65" s="491"/>
      <c r="AP65" s="493"/>
      <c r="AQ65" s="493"/>
      <c r="AR65" s="493"/>
      <c r="CG65" s="41"/>
      <c r="CH65" s="41"/>
      <c r="CI65" s="41"/>
      <c r="CJ65" s="41"/>
    </row>
    <row r="66" spans="1:106" ht="16.149999999999999" customHeight="1" x14ac:dyDescent="0.2">
      <c r="A66" s="473" t="s">
        <v>49</v>
      </c>
      <c r="B66" s="473" t="s">
        <v>32</v>
      </c>
      <c r="C66" s="213"/>
      <c r="D66" s="214"/>
      <c r="E66" s="214"/>
      <c r="F66" s="214"/>
      <c r="G66" s="214"/>
      <c r="H66" s="101"/>
      <c r="I66" s="101"/>
      <c r="J66" s="534"/>
      <c r="K66" s="534"/>
      <c r="L66" s="634"/>
      <c r="M66" s="634"/>
      <c r="N66" s="534"/>
      <c r="O66" s="534"/>
      <c r="P66" s="534"/>
      <c r="Q66" s="534"/>
      <c r="R66" s="534"/>
      <c r="S66" s="534"/>
      <c r="T66" s="534"/>
      <c r="U66" s="534"/>
      <c r="V66" s="492"/>
      <c r="W66" s="492"/>
      <c r="X66" s="606"/>
      <c r="Y66" s="491"/>
      <c r="Z66" s="491"/>
      <c r="AA66" s="491"/>
      <c r="AB66" s="491"/>
      <c r="AC66" s="491"/>
      <c r="AD66" s="491"/>
      <c r="AE66" s="491"/>
      <c r="AF66" s="491"/>
      <c r="AG66" s="491"/>
      <c r="AH66" s="491"/>
      <c r="AI66" s="491"/>
      <c r="AJ66" s="491"/>
      <c r="AK66" s="491"/>
      <c r="AL66" s="491"/>
      <c r="AM66" s="491"/>
      <c r="AN66" s="491"/>
      <c r="AO66" s="491"/>
      <c r="AP66" s="493"/>
      <c r="AQ66" s="493"/>
      <c r="AR66" s="493"/>
      <c r="CG66" s="41"/>
      <c r="CH66" s="41"/>
      <c r="CI66" s="41"/>
      <c r="CJ66" s="41"/>
    </row>
    <row r="67" spans="1:106" ht="16.149999999999999" customHeight="1" x14ac:dyDescent="0.2">
      <c r="A67" s="475" t="s">
        <v>72</v>
      </c>
      <c r="B67" s="476"/>
      <c r="C67" s="213"/>
      <c r="D67" s="214"/>
      <c r="E67" s="214"/>
      <c r="F67" s="214"/>
      <c r="G67" s="214"/>
      <c r="H67" s="7"/>
      <c r="I67" s="141"/>
      <c r="J67" s="492"/>
      <c r="K67" s="492"/>
      <c r="L67" s="635"/>
      <c r="M67" s="635"/>
      <c r="N67" s="492"/>
      <c r="O67" s="492"/>
      <c r="P67" s="492"/>
      <c r="Q67" s="492"/>
      <c r="R67" s="492"/>
      <c r="S67" s="492"/>
      <c r="T67" s="492"/>
      <c r="U67" s="492"/>
      <c r="V67" s="492"/>
      <c r="W67" s="492"/>
      <c r="X67" s="606"/>
      <c r="Y67" s="491"/>
      <c r="Z67" s="491"/>
      <c r="AA67" s="491"/>
      <c r="AB67" s="491"/>
      <c r="AC67" s="491"/>
      <c r="AD67" s="491"/>
      <c r="AE67" s="491"/>
      <c r="AF67" s="491"/>
      <c r="AG67" s="491"/>
      <c r="AH67" s="491"/>
      <c r="AI67" s="491"/>
      <c r="AJ67" s="491"/>
      <c r="AK67" s="491"/>
      <c r="AL67" s="491"/>
      <c r="AM67" s="491"/>
      <c r="AN67" s="491"/>
      <c r="AO67" s="491"/>
      <c r="AP67" s="493"/>
      <c r="AQ67" s="493"/>
      <c r="AR67" s="493"/>
      <c r="CG67" s="41"/>
      <c r="CH67" s="41"/>
      <c r="CI67" s="41"/>
      <c r="CJ67" s="41"/>
    </row>
    <row r="68" spans="1:106" ht="16.149999999999999" customHeight="1" x14ac:dyDescent="0.2">
      <c r="A68" s="83" t="s">
        <v>89</v>
      </c>
      <c r="B68" s="219"/>
      <c r="C68" s="140"/>
      <c r="D68" s="220"/>
      <c r="E68" s="140"/>
      <c r="F68" s="636"/>
      <c r="G68" s="222"/>
      <c r="H68" s="7"/>
      <c r="I68" s="7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606"/>
      <c r="Y68" s="491"/>
      <c r="Z68" s="491"/>
      <c r="AA68" s="491"/>
      <c r="AB68" s="491"/>
      <c r="AC68" s="491"/>
      <c r="AD68" s="491"/>
      <c r="AE68" s="491"/>
      <c r="AF68" s="491"/>
      <c r="AG68" s="491"/>
      <c r="AH68" s="491"/>
      <c r="AI68" s="491"/>
      <c r="AJ68" s="491"/>
      <c r="AK68" s="491"/>
      <c r="AL68" s="491"/>
      <c r="AM68" s="491"/>
      <c r="AN68" s="491"/>
      <c r="AO68" s="491"/>
      <c r="AP68" s="493"/>
      <c r="AQ68" s="493"/>
      <c r="AR68" s="493"/>
      <c r="CG68" s="41"/>
      <c r="CH68" s="41"/>
      <c r="CI68" s="41"/>
      <c r="CJ68" s="41"/>
    </row>
    <row r="69" spans="1:106" ht="31.15" customHeight="1" x14ac:dyDescent="0.2">
      <c r="A69" s="140" t="s">
        <v>90</v>
      </c>
      <c r="B69" s="140"/>
      <c r="C69" s="637"/>
      <c r="D69" s="637"/>
      <c r="E69" s="7"/>
      <c r="F69" s="7"/>
      <c r="G69" s="7"/>
      <c r="H69" s="7"/>
      <c r="I69" s="7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638"/>
      <c r="X69" s="606"/>
      <c r="Y69" s="491"/>
      <c r="Z69" s="491"/>
      <c r="AA69" s="491"/>
      <c r="AB69" s="491"/>
      <c r="AC69" s="491"/>
      <c r="AD69" s="491"/>
      <c r="AE69" s="491"/>
      <c r="AF69" s="629"/>
      <c r="AG69" s="491"/>
      <c r="AH69" s="639"/>
      <c r="AI69" s="491"/>
      <c r="AJ69" s="491"/>
      <c r="AK69" s="491"/>
      <c r="AL69" s="491"/>
      <c r="AM69" s="491"/>
      <c r="AN69" s="491"/>
      <c r="AO69" s="491"/>
      <c r="AP69" s="493"/>
      <c r="AQ69" s="493"/>
      <c r="AR69" s="493"/>
      <c r="CG69" s="41"/>
      <c r="CH69" s="41"/>
      <c r="CI69" s="41"/>
      <c r="CJ69" s="41"/>
    </row>
    <row r="70" spans="1:106" ht="16.149999999999999" customHeight="1" x14ac:dyDescent="0.2">
      <c r="A70" s="2005" t="s">
        <v>91</v>
      </c>
      <c r="B70" s="2111" t="s">
        <v>32</v>
      </c>
      <c r="C70" s="2112" t="s">
        <v>92</v>
      </c>
      <c r="D70" s="2113" t="s">
        <v>93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606"/>
      <c r="Y70" s="491"/>
      <c r="Z70" s="491"/>
      <c r="AA70" s="491"/>
      <c r="AB70" s="491"/>
      <c r="AC70" s="491"/>
      <c r="AD70" s="491"/>
      <c r="AE70" s="491"/>
      <c r="AF70" s="629"/>
      <c r="AG70" s="491"/>
      <c r="AH70" s="491"/>
      <c r="AI70" s="491"/>
      <c r="AJ70" s="491"/>
      <c r="AK70" s="491"/>
      <c r="AL70" s="491"/>
      <c r="AM70" s="491"/>
      <c r="AN70" s="491"/>
      <c r="AO70" s="491"/>
      <c r="AP70" s="493"/>
      <c r="AQ70" s="493"/>
      <c r="AR70" s="493"/>
      <c r="CG70" s="41"/>
      <c r="CH70" s="41"/>
      <c r="CI70" s="41"/>
      <c r="CJ70" s="41"/>
    </row>
    <row r="71" spans="1:106" ht="16.149999999999999" customHeight="1" x14ac:dyDescent="0.2">
      <c r="A71" s="2006"/>
      <c r="B71" s="1998"/>
      <c r="C71" s="2042"/>
      <c r="D71" s="2044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606"/>
      <c r="Y71" s="491"/>
      <c r="Z71" s="491"/>
      <c r="AA71" s="491"/>
      <c r="AB71" s="491"/>
      <c r="AC71" s="491"/>
      <c r="AD71" s="491"/>
      <c r="AE71" s="491"/>
      <c r="AF71" s="640"/>
      <c r="AG71" s="641"/>
      <c r="AH71" s="641"/>
      <c r="AI71" s="491"/>
      <c r="AJ71" s="491"/>
      <c r="AK71" s="491"/>
      <c r="AL71" s="491"/>
      <c r="AM71" s="491"/>
      <c r="AN71" s="491"/>
      <c r="AO71" s="491"/>
      <c r="AP71" s="493"/>
      <c r="AQ71" s="493"/>
      <c r="AR71" s="493"/>
      <c r="CG71" s="41"/>
      <c r="CH71" s="41"/>
      <c r="CI71" s="41"/>
      <c r="CJ71" s="41"/>
    </row>
    <row r="72" spans="1:106" ht="25.5" customHeight="1" x14ac:dyDescent="0.2">
      <c r="A72" s="484" t="s">
        <v>94</v>
      </c>
      <c r="B72" s="229">
        <f>SUM(C72:D72)</f>
        <v>0</v>
      </c>
      <c r="C72" s="485"/>
      <c r="D72" s="486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6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492"/>
      <c r="AJ72" s="492"/>
      <c r="AK72" s="492"/>
      <c r="AL72" s="492"/>
      <c r="AM72" s="492"/>
      <c r="AN72" s="492"/>
      <c r="AO72" s="492"/>
      <c r="AP72" s="493"/>
      <c r="AQ72" s="493"/>
      <c r="AR72" s="493"/>
      <c r="CG72" s="41"/>
      <c r="CH72" s="41"/>
      <c r="CI72" s="41"/>
      <c r="CJ72" s="41"/>
    </row>
    <row r="73" spans="1:106" ht="31.15" customHeight="1" x14ac:dyDescent="0.2">
      <c r="A73" s="1962" t="s">
        <v>95</v>
      </c>
      <c r="B73" s="1962"/>
      <c r="C73" s="1962"/>
      <c r="D73" s="1962"/>
      <c r="E73" s="1962"/>
      <c r="F73" s="1962"/>
      <c r="G73" s="1962"/>
      <c r="H73" s="232"/>
      <c r="I73" s="232"/>
      <c r="J73" s="232"/>
      <c r="K73" s="232"/>
      <c r="L73" s="232"/>
      <c r="M73" s="232"/>
      <c r="N73" s="233"/>
      <c r="O73" s="233"/>
      <c r="P73" s="233"/>
      <c r="Q73" s="234"/>
      <c r="R73" s="234"/>
      <c r="S73" s="234"/>
      <c r="T73" s="234"/>
      <c r="U73" s="234"/>
      <c r="V73" s="234"/>
      <c r="W73" s="233"/>
      <c r="X73" s="234"/>
      <c r="Y73" s="234"/>
      <c r="Z73" s="235"/>
      <c r="AA73" s="487"/>
      <c r="AB73" s="487"/>
      <c r="AC73" s="487"/>
      <c r="AD73" s="487"/>
      <c r="AE73" s="488"/>
      <c r="AF73" s="488"/>
      <c r="AG73" s="488"/>
      <c r="AH73" s="642"/>
      <c r="AI73" s="643"/>
      <c r="AJ73" s="493"/>
      <c r="AK73" s="493"/>
      <c r="AL73" s="493"/>
      <c r="AM73" s="493"/>
      <c r="AN73" s="493"/>
      <c r="AO73" s="493"/>
      <c r="AP73" s="493"/>
      <c r="AQ73" s="493"/>
      <c r="AR73" s="493"/>
      <c r="CG73" s="41"/>
      <c r="CH73" s="41"/>
      <c r="CI73" s="41"/>
      <c r="CJ73" s="41"/>
    </row>
    <row r="74" spans="1:106" ht="16.149999999999999" customHeight="1" x14ac:dyDescent="0.2">
      <c r="A74" s="2104" t="s">
        <v>49</v>
      </c>
      <c r="B74" s="2105" t="s">
        <v>96</v>
      </c>
      <c r="C74" s="2105" t="s">
        <v>32</v>
      </c>
      <c r="D74" s="2106"/>
      <c r="E74" s="2107"/>
      <c r="F74" s="2034" t="s">
        <v>5</v>
      </c>
      <c r="G74" s="2109"/>
      <c r="H74" s="2109"/>
      <c r="I74" s="2109"/>
      <c r="J74" s="2109"/>
      <c r="K74" s="2109"/>
      <c r="L74" s="2109"/>
      <c r="M74" s="2109"/>
      <c r="N74" s="2109"/>
      <c r="O74" s="2109"/>
      <c r="P74" s="2109"/>
      <c r="Q74" s="2109"/>
      <c r="R74" s="2109"/>
      <c r="S74" s="2109"/>
      <c r="T74" s="2109"/>
      <c r="U74" s="2109"/>
      <c r="V74" s="2109"/>
      <c r="W74" s="2109"/>
      <c r="X74" s="2109"/>
      <c r="Y74" s="2109"/>
      <c r="Z74" s="2109"/>
      <c r="AA74" s="2109"/>
      <c r="AB74" s="2109"/>
      <c r="AC74" s="2109"/>
      <c r="AD74" s="2109"/>
      <c r="AE74" s="2109"/>
      <c r="AF74" s="2109"/>
      <c r="AG74" s="2109"/>
      <c r="AH74" s="2109"/>
      <c r="AI74" s="2036"/>
      <c r="AJ74" s="2110" t="s">
        <v>97</v>
      </c>
      <c r="AK74" s="2107" t="s">
        <v>98</v>
      </c>
      <c r="AL74" s="491"/>
      <c r="AM74" s="491"/>
      <c r="AN74" s="491"/>
      <c r="AO74" s="491"/>
      <c r="AP74" s="491"/>
      <c r="AQ74" s="491"/>
      <c r="AR74" s="491"/>
      <c r="AS74" s="493"/>
      <c r="AT74" s="493"/>
      <c r="BX74" s="2"/>
      <c r="BY74" s="2"/>
      <c r="BZ74" s="3"/>
      <c r="CA74" s="3"/>
      <c r="CB74" s="4"/>
      <c r="CI74" s="41"/>
      <c r="CJ74" s="41"/>
      <c r="CK74" s="41"/>
      <c r="CL74" s="41"/>
      <c r="DA74" s="5"/>
      <c r="DB74" s="5"/>
    </row>
    <row r="75" spans="1:106" ht="16.149999999999999" customHeight="1" x14ac:dyDescent="0.2">
      <c r="A75" s="1935"/>
      <c r="B75" s="1938"/>
      <c r="C75" s="2029"/>
      <c r="D75" s="2108"/>
      <c r="E75" s="2063"/>
      <c r="F75" s="2101" t="s">
        <v>99</v>
      </c>
      <c r="G75" s="2102"/>
      <c r="H75" s="2101" t="s">
        <v>100</v>
      </c>
      <c r="I75" s="2102"/>
      <c r="J75" s="2101" t="s">
        <v>13</v>
      </c>
      <c r="K75" s="2102"/>
      <c r="L75" s="2101" t="s">
        <v>14</v>
      </c>
      <c r="M75" s="2102"/>
      <c r="N75" s="2101" t="s">
        <v>101</v>
      </c>
      <c r="O75" s="2102"/>
      <c r="P75" s="2101">
        <v>19</v>
      </c>
      <c r="Q75" s="2102"/>
      <c r="R75" s="2101" t="s">
        <v>16</v>
      </c>
      <c r="S75" s="2102"/>
      <c r="T75" s="2101" t="s">
        <v>17</v>
      </c>
      <c r="U75" s="2102"/>
      <c r="V75" s="2101" t="s">
        <v>18</v>
      </c>
      <c r="W75" s="2102"/>
      <c r="X75" s="2101" t="s">
        <v>19</v>
      </c>
      <c r="Y75" s="2102"/>
      <c r="Z75" s="2101" t="s">
        <v>20</v>
      </c>
      <c r="AA75" s="2102"/>
      <c r="AB75" s="2101" t="s">
        <v>21</v>
      </c>
      <c r="AC75" s="2102"/>
      <c r="AD75" s="2101" t="s">
        <v>22</v>
      </c>
      <c r="AE75" s="2102"/>
      <c r="AF75" s="2101" t="s">
        <v>23</v>
      </c>
      <c r="AG75" s="2102"/>
      <c r="AH75" s="2101" t="s">
        <v>24</v>
      </c>
      <c r="AI75" s="2103"/>
      <c r="AJ75" s="1949"/>
      <c r="AK75" s="1944"/>
      <c r="AL75" s="644"/>
      <c r="AM75" s="645"/>
      <c r="AN75" s="644"/>
      <c r="AO75" s="644"/>
      <c r="AP75" s="644"/>
      <c r="AQ75" s="644"/>
      <c r="AR75" s="644"/>
      <c r="AS75" s="646"/>
      <c r="AT75" s="646"/>
      <c r="BX75" s="2"/>
      <c r="BY75" s="2"/>
      <c r="BZ75" s="3"/>
      <c r="CA75" s="3"/>
      <c r="CB75" s="4"/>
      <c r="CI75" s="41"/>
      <c r="CJ75" s="41"/>
      <c r="CK75" s="41"/>
      <c r="CL75" s="41"/>
      <c r="DA75" s="5"/>
      <c r="DB75" s="5"/>
    </row>
    <row r="76" spans="1:106" ht="16.149999999999999" customHeight="1" x14ac:dyDescent="0.2">
      <c r="A76" s="2027"/>
      <c r="B76" s="2029"/>
      <c r="C76" s="494" t="s">
        <v>29</v>
      </c>
      <c r="D76" s="495" t="s">
        <v>30</v>
      </c>
      <c r="E76" s="647" t="s">
        <v>31</v>
      </c>
      <c r="F76" s="494" t="s">
        <v>30</v>
      </c>
      <c r="G76" s="647" t="s">
        <v>31</v>
      </c>
      <c r="H76" s="648" t="s">
        <v>30</v>
      </c>
      <c r="I76" s="647" t="s">
        <v>31</v>
      </c>
      <c r="J76" s="494" t="s">
        <v>30</v>
      </c>
      <c r="K76" s="647" t="s">
        <v>31</v>
      </c>
      <c r="L76" s="494" t="s">
        <v>30</v>
      </c>
      <c r="M76" s="647" t="s">
        <v>31</v>
      </c>
      <c r="N76" s="494" t="s">
        <v>30</v>
      </c>
      <c r="O76" s="647" t="s">
        <v>31</v>
      </c>
      <c r="P76" s="494" t="s">
        <v>30</v>
      </c>
      <c r="Q76" s="647" t="s">
        <v>31</v>
      </c>
      <c r="R76" s="494" t="s">
        <v>30</v>
      </c>
      <c r="S76" s="647" t="s">
        <v>31</v>
      </c>
      <c r="T76" s="494" t="s">
        <v>30</v>
      </c>
      <c r="U76" s="647" t="s">
        <v>31</v>
      </c>
      <c r="V76" s="494" t="s">
        <v>30</v>
      </c>
      <c r="W76" s="647" t="s">
        <v>31</v>
      </c>
      <c r="X76" s="494" t="s">
        <v>30</v>
      </c>
      <c r="Y76" s="647" t="s">
        <v>31</v>
      </c>
      <c r="Z76" s="494" t="s">
        <v>30</v>
      </c>
      <c r="AA76" s="647" t="s">
        <v>31</v>
      </c>
      <c r="AB76" s="494" t="s">
        <v>30</v>
      </c>
      <c r="AC76" s="647" t="s">
        <v>31</v>
      </c>
      <c r="AD76" s="494" t="s">
        <v>30</v>
      </c>
      <c r="AE76" s="647" t="s">
        <v>31</v>
      </c>
      <c r="AF76" s="494" t="s">
        <v>30</v>
      </c>
      <c r="AG76" s="647" t="s">
        <v>31</v>
      </c>
      <c r="AH76" s="494" t="s">
        <v>30</v>
      </c>
      <c r="AI76" s="649" t="s">
        <v>31</v>
      </c>
      <c r="AJ76" s="2038"/>
      <c r="AK76" s="2063"/>
      <c r="AL76" s="644"/>
      <c r="AM76" s="645"/>
      <c r="AN76" s="644"/>
      <c r="AO76" s="644"/>
      <c r="AP76" s="644"/>
      <c r="AQ76" s="644"/>
      <c r="AR76" s="644"/>
      <c r="AS76" s="646"/>
      <c r="AT76" s="646"/>
      <c r="BX76" s="2"/>
      <c r="BY76" s="2"/>
      <c r="BZ76" s="3"/>
      <c r="CA76" s="3"/>
      <c r="CB76" s="4"/>
      <c r="CI76" s="41"/>
      <c r="CJ76" s="41"/>
      <c r="CK76" s="41"/>
      <c r="CL76" s="41"/>
      <c r="DA76" s="5"/>
      <c r="DB76" s="5"/>
    </row>
    <row r="77" spans="1:106" ht="16.149999999999999" customHeight="1" x14ac:dyDescent="0.2">
      <c r="A77" s="499" t="s">
        <v>102</v>
      </c>
      <c r="B77" s="650" t="s">
        <v>103</v>
      </c>
      <c r="C77" s="501">
        <f>SUM(D77:E77)</f>
        <v>0</v>
      </c>
      <c r="D77" s="502">
        <f t="shared" ref="D77:E80" si="8">SUM(F77,H77,J77,L77,N77,P77,R77,T77,V77,X77,Z77,AB77,AD77,AF77,AH77)</f>
        <v>0</v>
      </c>
      <c r="E77" s="651">
        <f t="shared" si="8"/>
        <v>0</v>
      </c>
      <c r="F77" s="504"/>
      <c r="G77" s="652"/>
      <c r="H77" s="506"/>
      <c r="I77" s="652"/>
      <c r="J77" s="504"/>
      <c r="K77" s="507"/>
      <c r="L77" s="504"/>
      <c r="M77" s="507"/>
      <c r="N77" s="504"/>
      <c r="O77" s="507"/>
      <c r="P77" s="504"/>
      <c r="Q77" s="507"/>
      <c r="R77" s="504"/>
      <c r="S77" s="507"/>
      <c r="T77" s="504"/>
      <c r="U77" s="507"/>
      <c r="V77" s="504"/>
      <c r="W77" s="507"/>
      <c r="X77" s="504"/>
      <c r="Y77" s="507"/>
      <c r="Z77" s="504"/>
      <c r="AA77" s="507"/>
      <c r="AB77" s="504"/>
      <c r="AC77" s="507"/>
      <c r="AD77" s="504"/>
      <c r="AE77" s="507"/>
      <c r="AF77" s="504"/>
      <c r="AG77" s="507"/>
      <c r="AH77" s="504"/>
      <c r="AI77" s="508"/>
      <c r="AJ77" s="509"/>
      <c r="AK77" s="653"/>
      <c r="AL77" s="654"/>
      <c r="AM77" s="645"/>
      <c r="AN77" s="644"/>
      <c r="AO77" s="644"/>
      <c r="AP77" s="644"/>
      <c r="AQ77" s="644"/>
      <c r="AR77" s="644"/>
      <c r="AS77" s="646"/>
      <c r="AT77" s="646"/>
      <c r="BX77" s="2"/>
      <c r="BY77" s="2"/>
      <c r="BZ77" s="3"/>
      <c r="CA77" s="3"/>
      <c r="CB77" s="4"/>
      <c r="CG77" s="5">
        <v>0</v>
      </c>
      <c r="CH77" s="5">
        <v>0</v>
      </c>
      <c r="CI77" s="41"/>
      <c r="CJ77" s="41"/>
      <c r="CK77" s="41"/>
      <c r="CL77" s="41"/>
      <c r="DA77" s="5"/>
      <c r="DB77" s="5"/>
    </row>
    <row r="78" spans="1:106" ht="16.149999999999999" customHeight="1" x14ac:dyDescent="0.2">
      <c r="A78" s="2024" t="s">
        <v>104</v>
      </c>
      <c r="B78" s="512" t="s">
        <v>105</v>
      </c>
      <c r="C78" s="262">
        <f>SUM(D78:E78)</f>
        <v>0</v>
      </c>
      <c r="D78" s="263">
        <f t="shared" si="8"/>
        <v>0</v>
      </c>
      <c r="E78" s="263">
        <f t="shared" si="8"/>
        <v>0</v>
      </c>
      <c r="F78" s="264"/>
      <c r="G78" s="265"/>
      <c r="H78" s="266"/>
      <c r="I78" s="265"/>
      <c r="J78" s="264"/>
      <c r="K78" s="267"/>
      <c r="L78" s="264"/>
      <c r="M78" s="267"/>
      <c r="N78" s="264"/>
      <c r="O78" s="267"/>
      <c r="P78" s="264"/>
      <c r="Q78" s="267"/>
      <c r="R78" s="264"/>
      <c r="S78" s="267"/>
      <c r="T78" s="264"/>
      <c r="U78" s="267"/>
      <c r="V78" s="264"/>
      <c r="W78" s="267"/>
      <c r="X78" s="264"/>
      <c r="Y78" s="267"/>
      <c r="Z78" s="264"/>
      <c r="AA78" s="267"/>
      <c r="AB78" s="264"/>
      <c r="AC78" s="267"/>
      <c r="AD78" s="264"/>
      <c r="AE78" s="267"/>
      <c r="AF78" s="264"/>
      <c r="AG78" s="267"/>
      <c r="AH78" s="264"/>
      <c r="AI78" s="268"/>
      <c r="AJ78" s="269"/>
      <c r="AK78" s="270"/>
      <c r="AL78" s="654"/>
      <c r="AM78" s="645"/>
      <c r="AN78" s="644"/>
      <c r="AO78" s="644"/>
      <c r="AP78" s="644"/>
      <c r="AQ78" s="644"/>
      <c r="AR78" s="644"/>
      <c r="AS78" s="646"/>
      <c r="AT78" s="646"/>
      <c r="BX78" s="2"/>
      <c r="BY78" s="2"/>
      <c r="BZ78" s="3"/>
      <c r="CA78" s="3"/>
      <c r="CB78" s="4"/>
      <c r="CG78" s="5">
        <v>0</v>
      </c>
      <c r="CH78" s="5">
        <v>0</v>
      </c>
      <c r="CI78" s="41"/>
      <c r="CJ78" s="41"/>
      <c r="CK78" s="41"/>
      <c r="CL78" s="41"/>
      <c r="DA78" s="5"/>
      <c r="DB78" s="5"/>
    </row>
    <row r="79" spans="1:106" ht="25.15" customHeight="1" x14ac:dyDescent="0.2">
      <c r="A79" s="2024"/>
      <c r="B79" s="271" t="s">
        <v>106</v>
      </c>
      <c r="C79" s="272">
        <f>SUM(D79:E79)</f>
        <v>0</v>
      </c>
      <c r="D79" s="263">
        <f t="shared" si="8"/>
        <v>0</v>
      </c>
      <c r="E79" s="263">
        <f t="shared" si="8"/>
        <v>0</v>
      </c>
      <c r="F79" s="273"/>
      <c r="G79" s="274"/>
      <c r="H79" s="275"/>
      <c r="I79" s="274"/>
      <c r="J79" s="273"/>
      <c r="K79" s="276"/>
      <c r="L79" s="273"/>
      <c r="M79" s="276"/>
      <c r="N79" s="273"/>
      <c r="O79" s="276"/>
      <c r="P79" s="273"/>
      <c r="Q79" s="276"/>
      <c r="R79" s="273"/>
      <c r="S79" s="276"/>
      <c r="T79" s="273"/>
      <c r="U79" s="276"/>
      <c r="V79" s="273"/>
      <c r="W79" s="276"/>
      <c r="X79" s="273"/>
      <c r="Y79" s="276"/>
      <c r="Z79" s="273"/>
      <c r="AA79" s="276"/>
      <c r="AB79" s="273"/>
      <c r="AC79" s="276"/>
      <c r="AD79" s="273"/>
      <c r="AE79" s="276"/>
      <c r="AF79" s="273"/>
      <c r="AG79" s="276"/>
      <c r="AH79" s="273"/>
      <c r="AI79" s="277"/>
      <c r="AJ79" s="278"/>
      <c r="AK79" s="279"/>
      <c r="AL79" s="654"/>
      <c r="AM79" s="645"/>
      <c r="AN79" s="644"/>
      <c r="AO79" s="644"/>
      <c r="AP79" s="644"/>
      <c r="AQ79" s="644"/>
      <c r="AR79" s="644"/>
      <c r="AS79" s="646"/>
      <c r="AT79" s="646"/>
      <c r="BX79" s="2"/>
      <c r="BY79" s="2"/>
      <c r="BZ79" s="3"/>
      <c r="CA79" s="3"/>
      <c r="CB79" s="4"/>
      <c r="CG79" s="5">
        <v>0</v>
      </c>
      <c r="CH79" s="5">
        <v>0</v>
      </c>
      <c r="CI79" s="41"/>
      <c r="CJ79" s="41"/>
      <c r="CK79" s="41"/>
      <c r="CL79" s="41"/>
      <c r="DA79" s="5"/>
      <c r="DB79" s="5"/>
    </row>
    <row r="80" spans="1:106" ht="16.149999999999999" customHeight="1" x14ac:dyDescent="0.2">
      <c r="A80" s="513" t="s">
        <v>60</v>
      </c>
      <c r="B80" s="514" t="s">
        <v>107</v>
      </c>
      <c r="C80" s="501">
        <f>SUM(D80:E80)</f>
        <v>0</v>
      </c>
      <c r="D80" s="502">
        <f t="shared" si="8"/>
        <v>0</v>
      </c>
      <c r="E80" s="651">
        <f t="shared" si="8"/>
        <v>0</v>
      </c>
      <c r="F80" s="515"/>
      <c r="G80" s="655"/>
      <c r="H80" s="517"/>
      <c r="I80" s="655"/>
      <c r="J80" s="515"/>
      <c r="K80" s="518"/>
      <c r="L80" s="515"/>
      <c r="M80" s="518"/>
      <c r="N80" s="515"/>
      <c r="O80" s="518"/>
      <c r="P80" s="515"/>
      <c r="Q80" s="518"/>
      <c r="R80" s="515"/>
      <c r="S80" s="518"/>
      <c r="T80" s="515"/>
      <c r="U80" s="518"/>
      <c r="V80" s="515"/>
      <c r="W80" s="518"/>
      <c r="X80" s="515"/>
      <c r="Y80" s="518"/>
      <c r="Z80" s="515"/>
      <c r="AA80" s="518"/>
      <c r="AB80" s="515"/>
      <c r="AC80" s="518"/>
      <c r="AD80" s="515"/>
      <c r="AE80" s="518"/>
      <c r="AF80" s="515"/>
      <c r="AG80" s="518"/>
      <c r="AH80" s="515"/>
      <c r="AI80" s="519"/>
      <c r="AJ80" s="520"/>
      <c r="AK80" s="656"/>
      <c r="AL80" s="654"/>
      <c r="AM80" s="645"/>
      <c r="AN80" s="644"/>
      <c r="AO80" s="644"/>
      <c r="AP80" s="644"/>
      <c r="AQ80" s="644"/>
      <c r="AR80" s="644"/>
      <c r="AS80" s="646"/>
      <c r="AT80" s="646"/>
      <c r="BX80" s="2"/>
      <c r="BY80" s="2"/>
      <c r="BZ80" s="3"/>
      <c r="CA80" s="3"/>
      <c r="CB80" s="4"/>
      <c r="CG80" s="5">
        <v>0</v>
      </c>
      <c r="CH80" s="5">
        <v>0</v>
      </c>
      <c r="CI80" s="41"/>
      <c r="CJ80" s="41"/>
      <c r="CK80" s="41"/>
      <c r="CL80" s="41"/>
      <c r="DA80" s="5"/>
      <c r="DB80" s="5"/>
    </row>
    <row r="81" spans="1:104" ht="31.15" customHeight="1" x14ac:dyDescent="0.2">
      <c r="A81" s="10" t="s">
        <v>108</v>
      </c>
      <c r="B81" s="233"/>
      <c r="C81" s="289"/>
      <c r="D81" s="233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290"/>
      <c r="R81" s="290"/>
      <c r="S81" s="290"/>
      <c r="T81" s="290"/>
      <c r="U81" s="290"/>
      <c r="V81" s="290"/>
      <c r="W81" s="7"/>
      <c r="X81" s="291"/>
      <c r="Y81" s="290"/>
      <c r="Z81" s="657"/>
      <c r="AA81" s="293"/>
      <c r="AB81" s="658"/>
      <c r="AC81" s="658"/>
      <c r="AD81" s="658"/>
      <c r="AE81" s="658"/>
      <c r="AF81" s="658"/>
      <c r="AG81" s="646"/>
      <c r="AH81" s="141"/>
      <c r="AI81" s="644"/>
      <c r="AJ81" s="644"/>
      <c r="AK81" s="644"/>
      <c r="AL81" s="644"/>
      <c r="AM81" s="644"/>
      <c r="AN81" s="644"/>
      <c r="AO81" s="644"/>
      <c r="AP81" s="644"/>
      <c r="AQ81" s="646"/>
      <c r="AR81" s="646"/>
      <c r="CG81" s="41"/>
      <c r="CH81" s="41"/>
      <c r="CI81" s="41"/>
      <c r="CJ81" s="41"/>
    </row>
    <row r="82" spans="1:104" ht="16.149999999999999" customHeight="1" x14ac:dyDescent="0.2">
      <c r="A82" s="2024" t="s">
        <v>91</v>
      </c>
      <c r="B82" s="2025" t="s">
        <v>32</v>
      </c>
      <c r="C82" s="2025" t="s">
        <v>109</v>
      </c>
      <c r="D82" s="2025" t="s">
        <v>110</v>
      </c>
      <c r="E82" s="7"/>
      <c r="F82" s="7"/>
      <c r="G82" s="7"/>
      <c r="H82" s="645"/>
      <c r="I82" s="645"/>
      <c r="J82" s="645"/>
      <c r="K82" s="645"/>
      <c r="L82" s="645"/>
      <c r="M82" s="645"/>
      <c r="N82" s="645"/>
      <c r="O82" s="645"/>
      <c r="P82" s="659"/>
      <c r="Q82" s="659"/>
      <c r="R82" s="659"/>
      <c r="S82" s="659"/>
      <c r="T82" s="659"/>
      <c r="U82" s="659"/>
      <c r="V82" s="659"/>
      <c r="W82" s="645"/>
      <c r="X82" s="659"/>
      <c r="Y82" s="646"/>
      <c r="Z82" s="646"/>
      <c r="AA82" s="646"/>
      <c r="AB82" s="646"/>
      <c r="AC82" s="646"/>
      <c r="AD82" s="646"/>
      <c r="AE82" s="646"/>
      <c r="AF82" s="646"/>
      <c r="AG82" s="646"/>
      <c r="AH82" s="644"/>
      <c r="AI82" s="644"/>
      <c r="AJ82" s="644"/>
      <c r="AK82" s="644"/>
      <c r="AL82" s="644"/>
      <c r="AM82" s="644"/>
      <c r="AN82" s="644"/>
      <c r="AO82" s="644"/>
      <c r="AP82" s="644"/>
      <c r="AQ82" s="646"/>
      <c r="AR82" s="646"/>
      <c r="CG82" s="41"/>
      <c r="CH82" s="41"/>
      <c r="CI82" s="41"/>
      <c r="CJ82" s="41"/>
    </row>
    <row r="83" spans="1:104" ht="16.149999999999999" customHeight="1" x14ac:dyDescent="0.2">
      <c r="A83" s="2024"/>
      <c r="B83" s="2025"/>
      <c r="C83" s="2025"/>
      <c r="D83" s="2025"/>
      <c r="E83" s="7"/>
      <c r="F83" s="7"/>
      <c r="G83" s="7"/>
      <c r="H83" s="645"/>
      <c r="I83" s="645"/>
      <c r="J83" s="645"/>
      <c r="K83" s="645"/>
      <c r="L83" s="645"/>
      <c r="M83" s="645"/>
      <c r="N83" s="645"/>
      <c r="O83" s="645"/>
      <c r="P83" s="659"/>
      <c r="Q83" s="659"/>
      <c r="R83" s="659"/>
      <c r="S83" s="659"/>
      <c r="T83" s="659"/>
      <c r="U83" s="659"/>
      <c r="V83" s="659"/>
      <c r="W83" s="645"/>
      <c r="X83" s="659"/>
      <c r="Y83" s="646"/>
      <c r="Z83" s="646"/>
      <c r="AA83" s="646"/>
      <c r="AB83" s="646"/>
      <c r="AC83" s="646"/>
      <c r="AD83" s="646"/>
      <c r="AE83" s="646"/>
      <c r="AF83" s="646"/>
      <c r="AG83" s="646"/>
      <c r="AH83" s="644"/>
      <c r="AI83" s="644"/>
      <c r="AJ83" s="644"/>
      <c r="AK83" s="644"/>
      <c r="AL83" s="644"/>
      <c r="AM83" s="644"/>
      <c r="AN83" s="644"/>
      <c r="AO83" s="644"/>
      <c r="AP83" s="644"/>
      <c r="AQ83" s="646"/>
      <c r="AR83" s="646"/>
      <c r="CG83" s="41"/>
      <c r="CH83" s="41"/>
      <c r="CI83" s="41"/>
      <c r="CJ83" s="41"/>
    </row>
    <row r="84" spans="1:104" ht="16.149999999999999" customHeight="1" x14ac:dyDescent="0.2">
      <c r="A84" s="2092" t="s">
        <v>111</v>
      </c>
      <c r="B84" s="2093"/>
      <c r="C84" s="2093"/>
      <c r="D84" s="2094"/>
      <c r="E84" s="7"/>
      <c r="F84" s="7"/>
      <c r="G84" s="7"/>
      <c r="H84" s="645"/>
      <c r="I84" s="645"/>
      <c r="J84" s="645"/>
      <c r="K84" s="645"/>
      <c r="L84" s="645"/>
      <c r="M84" s="645"/>
      <c r="N84" s="645"/>
      <c r="O84" s="645"/>
      <c r="P84" s="659"/>
      <c r="Q84" s="659"/>
      <c r="R84" s="659"/>
      <c r="S84" s="659"/>
      <c r="T84" s="659"/>
      <c r="U84" s="659"/>
      <c r="V84" s="659"/>
      <c r="W84" s="645"/>
      <c r="X84" s="659"/>
      <c r="Y84" s="646"/>
      <c r="Z84" s="646"/>
      <c r="AA84" s="646"/>
      <c r="AB84" s="646"/>
      <c r="AC84" s="646"/>
      <c r="AD84" s="646"/>
      <c r="AE84" s="646"/>
      <c r="AF84" s="646"/>
      <c r="AG84" s="646"/>
      <c r="AH84" s="644"/>
      <c r="AI84" s="644"/>
      <c r="AJ84" s="644"/>
      <c r="AK84" s="644"/>
      <c r="AL84" s="644"/>
      <c r="AM84" s="644"/>
      <c r="AN84" s="644"/>
      <c r="AO84" s="644"/>
      <c r="AP84" s="644"/>
      <c r="AQ84" s="646"/>
      <c r="AR84" s="646"/>
      <c r="CG84" s="41"/>
      <c r="CH84" s="41"/>
      <c r="CI84" s="41"/>
      <c r="CJ84" s="41"/>
    </row>
    <row r="85" spans="1:104" ht="16.149999999999999" customHeight="1" x14ac:dyDescent="0.2">
      <c r="A85" s="660" t="s">
        <v>112</v>
      </c>
      <c r="B85" s="661">
        <f>SUM(C85:D85)</f>
        <v>60</v>
      </c>
      <c r="C85" s="662">
        <v>60</v>
      </c>
      <c r="D85" s="662"/>
      <c r="E85" s="7"/>
      <c r="F85" s="7"/>
      <c r="G85" s="7"/>
      <c r="H85" s="645"/>
      <c r="I85" s="645"/>
      <c r="J85" s="645"/>
      <c r="K85" s="645"/>
      <c r="L85" s="645"/>
      <c r="M85" s="645"/>
      <c r="N85" s="645"/>
      <c r="O85" s="645"/>
      <c r="P85" s="659"/>
      <c r="Q85" s="659"/>
      <c r="R85" s="659"/>
      <c r="S85" s="659"/>
      <c r="T85" s="659"/>
      <c r="U85" s="659"/>
      <c r="V85" s="659"/>
      <c r="W85" s="645"/>
      <c r="X85" s="659"/>
      <c r="Y85" s="646"/>
      <c r="Z85" s="646"/>
      <c r="AA85" s="646"/>
      <c r="AB85" s="646"/>
      <c r="AC85" s="646"/>
      <c r="AD85" s="646"/>
      <c r="AE85" s="646"/>
      <c r="AF85" s="646"/>
      <c r="AG85" s="646"/>
      <c r="AH85" s="644"/>
      <c r="AI85" s="644"/>
      <c r="AJ85" s="644"/>
      <c r="AK85" s="644"/>
      <c r="AL85" s="644"/>
      <c r="AM85" s="644"/>
      <c r="AN85" s="644"/>
      <c r="AO85" s="644"/>
      <c r="AP85" s="644"/>
      <c r="AQ85" s="646"/>
      <c r="AR85" s="646"/>
      <c r="CG85" s="41"/>
      <c r="CH85" s="41"/>
      <c r="CI85" s="41"/>
      <c r="CJ85" s="41"/>
    </row>
    <row r="86" spans="1:104" ht="16.149999999999999" customHeight="1" x14ac:dyDescent="0.2">
      <c r="A86" s="298" t="s">
        <v>113</v>
      </c>
      <c r="B86" s="271">
        <f t="shared" ref="B86:B89" si="9">SUM(C86:D86)</f>
        <v>0</v>
      </c>
      <c r="C86" s="299"/>
      <c r="D86" s="299"/>
      <c r="E86" s="7"/>
      <c r="F86" s="7"/>
      <c r="G86" s="7"/>
      <c r="H86" s="645"/>
      <c r="I86" s="645"/>
      <c r="J86" s="645"/>
      <c r="K86" s="645"/>
      <c r="L86" s="645"/>
      <c r="M86" s="645"/>
      <c r="N86" s="645"/>
      <c r="O86" s="645"/>
      <c r="P86" s="659"/>
      <c r="Q86" s="659"/>
      <c r="R86" s="659"/>
      <c r="S86" s="659"/>
      <c r="T86" s="659"/>
      <c r="U86" s="659"/>
      <c r="V86" s="659"/>
      <c r="W86" s="645"/>
      <c r="X86" s="659"/>
      <c r="Y86" s="646"/>
      <c r="Z86" s="646"/>
      <c r="AA86" s="646"/>
      <c r="AB86" s="646"/>
      <c r="AC86" s="646"/>
      <c r="AD86" s="646"/>
      <c r="AE86" s="646"/>
      <c r="AF86" s="646"/>
      <c r="AG86" s="646"/>
      <c r="AH86" s="644"/>
      <c r="AI86" s="644"/>
      <c r="AJ86" s="644"/>
      <c r="AK86" s="644"/>
      <c r="AL86" s="644"/>
      <c r="AM86" s="644"/>
      <c r="AN86" s="644"/>
      <c r="AO86" s="644"/>
      <c r="AP86" s="644"/>
      <c r="AQ86" s="646"/>
      <c r="AR86" s="646"/>
      <c r="CG86" s="41"/>
      <c r="CH86" s="41"/>
      <c r="CI86" s="41"/>
      <c r="CJ86" s="41"/>
    </row>
    <row r="87" spans="1:104" ht="16.149999999999999" customHeight="1" x14ac:dyDescent="0.2">
      <c r="A87" s="298" t="s">
        <v>114</v>
      </c>
      <c r="B87" s="271">
        <f t="shared" si="9"/>
        <v>0</v>
      </c>
      <c r="C87" s="299"/>
      <c r="D87" s="299"/>
      <c r="E87" s="7"/>
      <c r="F87" s="7"/>
      <c r="G87" s="7"/>
      <c r="H87" s="645"/>
      <c r="I87" s="645"/>
      <c r="J87" s="645"/>
      <c r="K87" s="645"/>
      <c r="L87" s="645"/>
      <c r="M87" s="645"/>
      <c r="N87" s="645"/>
      <c r="O87" s="645"/>
      <c r="P87" s="659"/>
      <c r="Q87" s="659"/>
      <c r="R87" s="659"/>
      <c r="S87" s="659"/>
      <c r="T87" s="659"/>
      <c r="U87" s="659"/>
      <c r="V87" s="659"/>
      <c r="W87" s="645"/>
      <c r="X87" s="659"/>
      <c r="Y87" s="646"/>
      <c r="Z87" s="646"/>
      <c r="AA87" s="646"/>
      <c r="AB87" s="646"/>
      <c r="AC87" s="646"/>
      <c r="AD87" s="646"/>
      <c r="AE87" s="646"/>
      <c r="AF87" s="646"/>
      <c r="AG87" s="646"/>
      <c r="AH87" s="644"/>
      <c r="AI87" s="644"/>
      <c r="AJ87" s="644"/>
      <c r="AK87" s="644"/>
      <c r="AL87" s="644"/>
      <c r="AM87" s="644"/>
      <c r="AN87" s="644"/>
      <c r="AO87" s="644"/>
      <c r="AP87" s="644"/>
      <c r="AQ87" s="646"/>
      <c r="AR87" s="646"/>
      <c r="CG87" s="41"/>
      <c r="CH87" s="41"/>
      <c r="CI87" s="41"/>
      <c r="CJ87" s="41"/>
    </row>
    <row r="88" spans="1:104" ht="16.149999999999999" customHeight="1" x14ac:dyDescent="0.2">
      <c r="A88" s="298" t="s">
        <v>115</v>
      </c>
      <c r="B88" s="271">
        <f t="shared" si="9"/>
        <v>0</v>
      </c>
      <c r="C88" s="299"/>
      <c r="D88" s="299"/>
      <c r="E88" s="7"/>
      <c r="F88" s="7"/>
      <c r="G88" s="7"/>
      <c r="H88" s="645"/>
      <c r="I88" s="645"/>
      <c r="J88" s="645"/>
      <c r="K88" s="645"/>
      <c r="L88" s="645"/>
      <c r="M88" s="645"/>
      <c r="N88" s="645"/>
      <c r="O88" s="645"/>
      <c r="P88" s="659"/>
      <c r="Q88" s="659"/>
      <c r="R88" s="659"/>
      <c r="S88" s="659"/>
      <c r="T88" s="659"/>
      <c r="U88" s="659"/>
      <c r="V88" s="659"/>
      <c r="W88" s="645"/>
      <c r="X88" s="659"/>
      <c r="Y88" s="646"/>
      <c r="Z88" s="646"/>
      <c r="AA88" s="646"/>
      <c r="AB88" s="646"/>
      <c r="AC88" s="646"/>
      <c r="AD88" s="646"/>
      <c r="AE88" s="646"/>
      <c r="AF88" s="646"/>
      <c r="AG88" s="646"/>
      <c r="AH88" s="644"/>
      <c r="AI88" s="644"/>
      <c r="AJ88" s="644"/>
      <c r="AK88" s="644"/>
      <c r="AL88" s="644"/>
      <c r="AM88" s="644"/>
      <c r="AN88" s="644"/>
      <c r="AO88" s="644"/>
      <c r="AP88" s="644"/>
      <c r="AQ88" s="646"/>
      <c r="AR88" s="646"/>
      <c r="CG88" s="41"/>
      <c r="CH88" s="41"/>
      <c r="CI88" s="41"/>
      <c r="CJ88" s="41"/>
    </row>
    <row r="89" spans="1:104" ht="16.149999999999999" customHeight="1" x14ac:dyDescent="0.2">
      <c r="A89" s="300" t="s">
        <v>116</v>
      </c>
      <c r="B89" s="301">
        <f t="shared" si="9"/>
        <v>0</v>
      </c>
      <c r="C89" s="302"/>
      <c r="D89" s="302"/>
      <c r="E89" s="7"/>
      <c r="F89" s="7"/>
      <c r="G89" s="7"/>
      <c r="H89" s="645"/>
      <c r="I89" s="645"/>
      <c r="J89" s="645"/>
      <c r="K89" s="645"/>
      <c r="L89" s="645"/>
      <c r="M89" s="645"/>
      <c r="N89" s="645"/>
      <c r="O89" s="645"/>
      <c r="P89" s="659"/>
      <c r="Q89" s="659"/>
      <c r="R89" s="659"/>
      <c r="S89" s="659"/>
      <c r="T89" s="659"/>
      <c r="U89" s="659"/>
      <c r="V89" s="659"/>
      <c r="W89" s="645"/>
      <c r="X89" s="659"/>
      <c r="Y89" s="646"/>
      <c r="Z89" s="646"/>
      <c r="AA89" s="646"/>
      <c r="AB89" s="646"/>
      <c r="AC89" s="646"/>
      <c r="AD89" s="646"/>
      <c r="AE89" s="646"/>
      <c r="AF89" s="646"/>
      <c r="AG89" s="646"/>
      <c r="AH89" s="644"/>
      <c r="AI89" s="644"/>
      <c r="AJ89" s="644"/>
      <c r="AK89" s="644"/>
      <c r="AL89" s="644"/>
      <c r="AM89" s="644"/>
      <c r="AN89" s="644"/>
      <c r="AO89" s="644"/>
      <c r="AP89" s="644"/>
      <c r="AQ89" s="646"/>
      <c r="AR89" s="646"/>
      <c r="CG89" s="41"/>
      <c r="CH89" s="41"/>
      <c r="CI89" s="41"/>
      <c r="CJ89" s="41"/>
    </row>
    <row r="90" spans="1:104" ht="16.149999999999999" customHeight="1" x14ac:dyDescent="0.2">
      <c r="A90" s="2092" t="s">
        <v>117</v>
      </c>
      <c r="B90" s="2093"/>
      <c r="C90" s="2093"/>
      <c r="D90" s="2094"/>
      <c r="E90" s="7"/>
      <c r="F90" s="7"/>
      <c r="G90" s="7"/>
      <c r="H90" s="645"/>
      <c r="I90" s="645"/>
      <c r="J90" s="645"/>
      <c r="K90" s="645"/>
      <c r="L90" s="645"/>
      <c r="M90" s="645"/>
      <c r="N90" s="645"/>
      <c r="O90" s="645"/>
      <c r="P90" s="659"/>
      <c r="Q90" s="659"/>
      <c r="R90" s="659"/>
      <c r="S90" s="659"/>
      <c r="T90" s="659"/>
      <c r="U90" s="659"/>
      <c r="V90" s="659"/>
      <c r="W90" s="645"/>
      <c r="X90" s="659"/>
      <c r="Y90" s="646"/>
      <c r="Z90" s="646"/>
      <c r="AA90" s="646"/>
      <c r="AB90" s="646"/>
      <c r="AC90" s="646"/>
      <c r="AD90" s="646"/>
      <c r="AE90" s="646"/>
      <c r="AF90" s="646"/>
      <c r="AG90" s="646"/>
      <c r="AH90" s="644"/>
      <c r="AI90" s="644"/>
      <c r="AJ90" s="644"/>
      <c r="AK90" s="644"/>
      <c r="AL90" s="644"/>
      <c r="AM90" s="644"/>
      <c r="AN90" s="644"/>
      <c r="AO90" s="644"/>
      <c r="AP90" s="644"/>
      <c r="AQ90" s="646"/>
      <c r="AR90" s="646"/>
      <c r="CG90" s="41"/>
      <c r="CH90" s="41"/>
      <c r="CI90" s="41"/>
      <c r="CJ90" s="41"/>
    </row>
    <row r="91" spans="1:104" ht="16.149999999999999" customHeight="1" x14ac:dyDescent="0.2">
      <c r="A91" s="528" t="s">
        <v>118</v>
      </c>
      <c r="B91" s="529">
        <f>SUM(C91:D91)</f>
        <v>0</v>
      </c>
      <c r="C91" s="530"/>
      <c r="D91" s="530"/>
      <c r="E91" s="7"/>
      <c r="F91" s="7"/>
      <c r="G91" s="7"/>
      <c r="H91" s="645"/>
      <c r="I91" s="645"/>
      <c r="J91" s="645"/>
      <c r="K91" s="645"/>
      <c r="L91" s="645"/>
      <c r="M91" s="645"/>
      <c r="N91" s="645"/>
      <c r="O91" s="645"/>
      <c r="P91" s="659"/>
      <c r="Q91" s="659"/>
      <c r="R91" s="659"/>
      <c r="S91" s="659"/>
      <c r="T91" s="659"/>
      <c r="U91" s="659"/>
      <c r="V91" s="659"/>
      <c r="W91" s="645"/>
      <c r="X91" s="659"/>
      <c r="Y91" s="646"/>
      <c r="Z91" s="646"/>
      <c r="AA91" s="646"/>
      <c r="AB91" s="646"/>
      <c r="AC91" s="646"/>
      <c r="AD91" s="646"/>
      <c r="AE91" s="646"/>
      <c r="AF91" s="646"/>
      <c r="AG91" s="646"/>
      <c r="AH91" s="646"/>
      <c r="AI91" s="646"/>
      <c r="AJ91" s="646"/>
      <c r="AK91" s="646"/>
      <c r="AL91" s="646"/>
      <c r="AM91" s="646"/>
      <c r="AN91" s="646"/>
      <c r="AO91" s="646"/>
      <c r="AP91" s="646"/>
      <c r="AQ91" s="646"/>
      <c r="AR91" s="646"/>
      <c r="CG91" s="41"/>
      <c r="CH91" s="41"/>
      <c r="CI91" s="41"/>
      <c r="CJ91" s="41"/>
    </row>
    <row r="92" spans="1:104" ht="16.149999999999999" customHeight="1" x14ac:dyDescent="0.2">
      <c r="A92" s="305" t="s">
        <v>119</v>
      </c>
      <c r="B92" s="306">
        <f t="shared" ref="B92:B93" si="10">SUM(C92:D92)</f>
        <v>0</v>
      </c>
      <c r="C92" s="299"/>
      <c r="D92" s="299"/>
      <c r="E92" s="7"/>
      <c r="F92" s="7"/>
      <c r="G92" s="7"/>
      <c r="H92" s="645"/>
      <c r="I92" s="645"/>
      <c r="J92" s="645"/>
      <c r="K92" s="645"/>
      <c r="L92" s="645"/>
      <c r="M92" s="645"/>
      <c r="N92" s="645"/>
      <c r="O92" s="645"/>
      <c r="P92" s="659"/>
      <c r="Q92" s="659"/>
      <c r="R92" s="659"/>
      <c r="S92" s="659"/>
      <c r="T92" s="659"/>
      <c r="U92" s="659"/>
      <c r="V92" s="659"/>
      <c r="W92" s="645"/>
      <c r="X92" s="659"/>
      <c r="Y92" s="646"/>
      <c r="Z92" s="646"/>
      <c r="AA92" s="646"/>
      <c r="AB92" s="646"/>
      <c r="AC92" s="646"/>
      <c r="AD92" s="646"/>
      <c r="AE92" s="646"/>
      <c r="AF92" s="646"/>
      <c r="AG92" s="646"/>
      <c r="AH92" s="646"/>
      <c r="AI92" s="646"/>
      <c r="AJ92" s="646"/>
      <c r="AK92" s="646"/>
      <c r="AL92" s="646"/>
      <c r="AM92" s="646"/>
      <c r="AN92" s="646"/>
      <c r="AO92" s="646"/>
      <c r="AP92" s="646"/>
      <c r="AQ92" s="646"/>
      <c r="AR92" s="646"/>
      <c r="CG92" s="41"/>
      <c r="CH92" s="41"/>
      <c r="CI92" s="41"/>
      <c r="CJ92" s="41"/>
    </row>
    <row r="93" spans="1:104" ht="24.75" customHeight="1" x14ac:dyDescent="0.2">
      <c r="A93" s="531" t="s">
        <v>120</v>
      </c>
      <c r="B93" s="532">
        <f t="shared" si="10"/>
        <v>0</v>
      </c>
      <c r="C93" s="533"/>
      <c r="D93" s="533"/>
      <c r="E93" s="7"/>
      <c r="F93" s="7"/>
      <c r="G93" s="7"/>
      <c r="H93" s="645"/>
      <c r="I93" s="645"/>
      <c r="J93" s="645"/>
      <c r="K93" s="645"/>
      <c r="L93" s="645"/>
      <c r="M93" s="645"/>
      <c r="N93" s="645"/>
      <c r="O93" s="645"/>
      <c r="P93" s="659"/>
      <c r="Q93" s="659"/>
      <c r="R93" s="659"/>
      <c r="S93" s="659"/>
      <c r="T93" s="659"/>
      <c r="U93" s="659"/>
      <c r="V93" s="659"/>
      <c r="W93" s="645"/>
      <c r="X93" s="659"/>
      <c r="Y93" s="646"/>
      <c r="Z93" s="646"/>
      <c r="AA93" s="646"/>
      <c r="AB93" s="646"/>
      <c r="AC93" s="646"/>
      <c r="AD93" s="646"/>
      <c r="AE93" s="646"/>
      <c r="AF93" s="646"/>
      <c r="AG93" s="646"/>
      <c r="AH93" s="646"/>
      <c r="AI93" s="646"/>
      <c r="AJ93" s="646"/>
      <c r="AK93" s="646"/>
      <c r="AL93" s="646"/>
      <c r="AM93" s="646"/>
      <c r="AN93" s="646"/>
      <c r="AO93" s="646"/>
      <c r="AP93" s="646"/>
      <c r="AQ93" s="646"/>
      <c r="AR93" s="646"/>
      <c r="CG93" s="41"/>
      <c r="CH93" s="41"/>
      <c r="CI93" s="41"/>
      <c r="CJ93" s="41"/>
    </row>
    <row r="94" spans="1:104" s="9" customFormat="1" ht="31.15" customHeight="1" x14ac:dyDescent="0.2">
      <c r="A94" s="2095" t="s">
        <v>121</v>
      </c>
      <c r="B94" s="2095"/>
      <c r="C94" s="2095"/>
      <c r="D94" s="2095"/>
      <c r="E94" s="2095"/>
      <c r="F94" s="2095"/>
      <c r="G94" s="663"/>
      <c r="H94" s="663"/>
      <c r="I94" s="663"/>
      <c r="J94" s="663"/>
      <c r="K94" s="663"/>
      <c r="L94" s="663"/>
      <c r="M94" s="663"/>
      <c r="N94" s="663"/>
      <c r="O94" s="663"/>
      <c r="P94" s="663"/>
      <c r="Q94" s="664"/>
      <c r="R94" s="664"/>
      <c r="S94" s="664"/>
      <c r="T94" s="664"/>
      <c r="U94" s="664"/>
      <c r="V94" s="664"/>
      <c r="W94" s="663"/>
      <c r="X94" s="665"/>
      <c r="Y94" s="664"/>
      <c r="Z94" s="664"/>
      <c r="AA94" s="664"/>
      <c r="AB94" s="664"/>
      <c r="AC94" s="664"/>
      <c r="AD94" s="664"/>
      <c r="AE94" s="664"/>
      <c r="AF94" s="664"/>
      <c r="AG94" s="664"/>
      <c r="AH94" s="664"/>
      <c r="AI94" s="664"/>
      <c r="AJ94" s="664"/>
      <c r="AK94" s="664"/>
      <c r="AL94" s="664"/>
      <c r="AM94" s="664"/>
      <c r="AN94" s="664"/>
      <c r="AO94" s="664"/>
      <c r="AP94" s="664"/>
      <c r="AQ94" s="664"/>
      <c r="AR94" s="664"/>
      <c r="BX94" s="4"/>
      <c r="BY94" s="4"/>
      <c r="BZ94" s="4"/>
      <c r="CA94" s="4"/>
      <c r="CB94" s="4"/>
      <c r="CC94" s="4"/>
      <c r="CD94" s="4"/>
      <c r="CE94" s="4"/>
      <c r="CF94" s="4"/>
      <c r="CG94" s="41"/>
      <c r="CH94" s="41"/>
      <c r="CI94" s="41"/>
      <c r="CJ94" s="41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</row>
    <row r="95" spans="1:104" ht="16.149999999999999" customHeight="1" x14ac:dyDescent="0.2">
      <c r="A95" s="2096" t="s">
        <v>122</v>
      </c>
      <c r="B95" s="2097" t="s">
        <v>123</v>
      </c>
      <c r="C95" s="2098"/>
      <c r="D95" s="2097" t="s">
        <v>124</v>
      </c>
      <c r="E95" s="2098"/>
      <c r="F95" s="2100" t="s">
        <v>125</v>
      </c>
      <c r="G95" s="312"/>
      <c r="H95" s="313"/>
      <c r="I95" s="313"/>
      <c r="J95" s="7"/>
      <c r="K95" s="7"/>
      <c r="L95" s="7"/>
      <c r="M95" s="7"/>
      <c r="N95" s="7"/>
      <c r="O95" s="7"/>
      <c r="P95" s="290"/>
      <c r="Q95" s="290"/>
      <c r="R95" s="290"/>
      <c r="S95" s="290"/>
      <c r="T95" s="290"/>
      <c r="U95" s="290"/>
      <c r="V95" s="7"/>
      <c r="W95" s="291"/>
      <c r="X95" s="666"/>
      <c r="Y95" s="667"/>
      <c r="Z95" s="667"/>
      <c r="AA95" s="667"/>
      <c r="AB95" s="667"/>
      <c r="AC95" s="667"/>
      <c r="AD95" s="667"/>
      <c r="AE95" s="667"/>
      <c r="AF95" s="667"/>
      <c r="AG95" s="667"/>
      <c r="AH95" s="667"/>
      <c r="AI95" s="646"/>
      <c r="AJ95" s="646"/>
      <c r="AK95" s="646"/>
      <c r="AL95" s="646"/>
      <c r="AM95" s="646"/>
      <c r="AN95" s="646"/>
      <c r="AO95" s="646"/>
      <c r="AP95" s="646"/>
      <c r="AQ95" s="646"/>
      <c r="AR95" s="646"/>
      <c r="CG95" s="41"/>
      <c r="CH95" s="41"/>
      <c r="CI95" s="41"/>
      <c r="CJ95" s="41"/>
    </row>
    <row r="96" spans="1:104" ht="16.149999999999999" customHeight="1" x14ac:dyDescent="0.2">
      <c r="A96" s="1920"/>
      <c r="B96" s="2017"/>
      <c r="C96" s="2099"/>
      <c r="D96" s="2017"/>
      <c r="E96" s="2099"/>
      <c r="F96" s="1927"/>
      <c r="G96" s="312"/>
      <c r="H96" s="313"/>
      <c r="I96" s="313"/>
      <c r="J96" s="7"/>
      <c r="K96" s="7"/>
      <c r="L96" s="7"/>
      <c r="M96" s="7"/>
      <c r="N96" s="7"/>
      <c r="O96" s="7"/>
      <c r="P96" s="290"/>
      <c r="Q96" s="290"/>
      <c r="R96" s="290"/>
      <c r="S96" s="290"/>
      <c r="T96" s="290"/>
      <c r="U96" s="290"/>
      <c r="V96" s="7"/>
      <c r="W96" s="291"/>
      <c r="X96" s="659"/>
      <c r="Y96" s="646"/>
      <c r="Z96" s="646"/>
      <c r="AA96" s="646"/>
      <c r="AB96" s="646"/>
      <c r="AC96" s="646"/>
      <c r="AD96" s="646"/>
      <c r="AE96" s="646"/>
      <c r="AF96" s="646"/>
      <c r="AG96" s="646"/>
      <c r="AH96" s="646"/>
      <c r="AI96" s="646"/>
      <c r="AJ96" s="646"/>
      <c r="AK96" s="646"/>
      <c r="AL96" s="646"/>
      <c r="AM96" s="646"/>
      <c r="AN96" s="646"/>
      <c r="AO96" s="646"/>
      <c r="AP96" s="646"/>
      <c r="AQ96" s="646"/>
      <c r="AR96" s="646"/>
      <c r="CG96" s="41"/>
      <c r="CH96" s="41"/>
      <c r="CI96" s="41"/>
      <c r="CJ96" s="41"/>
    </row>
    <row r="97" spans="1:88" ht="40.5" customHeight="1" x14ac:dyDescent="0.2">
      <c r="A97" s="2014"/>
      <c r="B97" s="539" t="s">
        <v>126</v>
      </c>
      <c r="C97" s="540" t="s">
        <v>127</v>
      </c>
      <c r="D97" s="539" t="s">
        <v>128</v>
      </c>
      <c r="E97" s="540" t="s">
        <v>129</v>
      </c>
      <c r="F97" s="2020"/>
      <c r="G97" s="312"/>
      <c r="H97" s="313"/>
      <c r="I97" s="313"/>
      <c r="J97" s="7"/>
      <c r="K97" s="7"/>
      <c r="L97" s="7"/>
      <c r="M97" s="7"/>
      <c r="N97" s="7"/>
      <c r="O97" s="7"/>
      <c r="P97" s="290"/>
      <c r="Q97" s="290"/>
      <c r="R97" s="290"/>
      <c r="S97" s="290"/>
      <c r="T97" s="290"/>
      <c r="U97" s="290"/>
      <c r="V97" s="7"/>
      <c r="W97" s="291"/>
      <c r="X97" s="659"/>
      <c r="Y97" s="646"/>
      <c r="Z97" s="646"/>
      <c r="AA97" s="646"/>
      <c r="AB97" s="646"/>
      <c r="AC97" s="646"/>
      <c r="AD97" s="646"/>
      <c r="AE97" s="646"/>
      <c r="AF97" s="646"/>
      <c r="AG97" s="646"/>
      <c r="AH97" s="646"/>
      <c r="AI97" s="646"/>
      <c r="AJ97" s="646"/>
      <c r="AK97" s="646"/>
      <c r="AL97" s="646"/>
      <c r="AM97" s="646"/>
      <c r="AN97" s="646"/>
      <c r="AO97" s="646"/>
      <c r="AP97" s="646"/>
      <c r="AQ97" s="646"/>
      <c r="AR97" s="646"/>
      <c r="CG97" s="41"/>
      <c r="CH97" s="41"/>
      <c r="CI97" s="41"/>
      <c r="CJ97" s="41"/>
    </row>
    <row r="98" spans="1:88" ht="16.149999999999999" customHeight="1" x14ac:dyDescent="0.2">
      <c r="A98" s="541" t="s">
        <v>130</v>
      </c>
      <c r="B98" s="319">
        <v>6660</v>
      </c>
      <c r="C98" s="320">
        <v>138</v>
      </c>
      <c r="D98" s="319">
        <v>17840</v>
      </c>
      <c r="E98" s="320">
        <v>40</v>
      </c>
      <c r="F98" s="320">
        <v>6522</v>
      </c>
      <c r="G98" s="312"/>
      <c r="H98" s="313"/>
      <c r="I98" s="313"/>
      <c r="J98" s="7"/>
      <c r="K98" s="7"/>
      <c r="L98" s="7"/>
      <c r="M98" s="7"/>
      <c r="N98" s="7"/>
      <c r="O98" s="7"/>
      <c r="P98" s="290"/>
      <c r="Q98" s="290"/>
      <c r="R98" s="290"/>
      <c r="S98" s="290"/>
      <c r="T98" s="290"/>
      <c r="U98" s="290"/>
      <c r="V98" s="7"/>
      <c r="W98" s="291"/>
      <c r="X98" s="659"/>
      <c r="Y98" s="646"/>
      <c r="Z98" s="646"/>
      <c r="AA98" s="646"/>
      <c r="AB98" s="646"/>
      <c r="AC98" s="646"/>
      <c r="AD98" s="646"/>
      <c r="AE98" s="646"/>
      <c r="AF98" s="646"/>
      <c r="AG98" s="646"/>
      <c r="AH98" s="646"/>
      <c r="AI98" s="646"/>
      <c r="AJ98" s="646"/>
      <c r="AK98" s="646"/>
      <c r="AL98" s="646"/>
      <c r="AM98" s="646"/>
      <c r="AN98" s="646"/>
      <c r="AO98" s="646"/>
      <c r="AP98" s="646"/>
      <c r="AQ98" s="646"/>
      <c r="AR98" s="646"/>
      <c r="CG98" s="41"/>
      <c r="CH98" s="41"/>
      <c r="CI98" s="41"/>
      <c r="CJ98" s="41"/>
    </row>
    <row r="99" spans="1:88" ht="16.149999999999999" customHeight="1" x14ac:dyDescent="0.2">
      <c r="A99" s="321" t="s">
        <v>131</v>
      </c>
      <c r="B99" s="322">
        <v>2177</v>
      </c>
      <c r="C99" s="323">
        <v>57</v>
      </c>
      <c r="D99" s="322">
        <v>5394</v>
      </c>
      <c r="E99" s="323">
        <v>5</v>
      </c>
      <c r="F99" s="323">
        <v>2120</v>
      </c>
      <c r="G99" s="312"/>
      <c r="H99" s="313"/>
      <c r="I99" s="313"/>
      <c r="J99" s="7"/>
      <c r="K99" s="7"/>
      <c r="L99" s="7"/>
      <c r="M99" s="7"/>
      <c r="N99" s="7"/>
      <c r="O99" s="7"/>
      <c r="P99" s="290"/>
      <c r="Q99" s="290"/>
      <c r="R99" s="290"/>
      <c r="S99" s="290"/>
      <c r="T99" s="290"/>
      <c r="U99" s="290"/>
      <c r="V99" s="7"/>
      <c r="W99" s="291"/>
      <c r="X99" s="659"/>
      <c r="Y99" s="646"/>
      <c r="Z99" s="646"/>
      <c r="AA99" s="646"/>
      <c r="AB99" s="646"/>
      <c r="AC99" s="646"/>
      <c r="AD99" s="646"/>
      <c r="AE99" s="646"/>
      <c r="AF99" s="646"/>
      <c r="AG99" s="646"/>
      <c r="AH99" s="646"/>
      <c r="AI99" s="646"/>
      <c r="AJ99" s="646"/>
      <c r="AK99" s="646"/>
      <c r="AL99" s="646"/>
      <c r="AM99" s="646"/>
      <c r="AN99" s="646"/>
      <c r="AO99" s="646"/>
      <c r="AP99" s="646"/>
      <c r="AQ99" s="646"/>
      <c r="AR99" s="646"/>
      <c r="CG99" s="41"/>
      <c r="CH99" s="41"/>
      <c r="CI99" s="41"/>
      <c r="CJ99" s="41"/>
    </row>
    <row r="100" spans="1:88" ht="16.149999999999999" customHeight="1" x14ac:dyDescent="0.2">
      <c r="A100" s="542" t="s">
        <v>132</v>
      </c>
      <c r="B100" s="325">
        <v>807</v>
      </c>
      <c r="C100" s="326">
        <v>0</v>
      </c>
      <c r="D100" s="325">
        <v>807</v>
      </c>
      <c r="E100" s="326">
        <v>0</v>
      </c>
      <c r="F100" s="326">
        <v>807</v>
      </c>
      <c r="G100" s="312"/>
      <c r="H100" s="313"/>
      <c r="I100" s="313"/>
      <c r="J100" s="7"/>
      <c r="K100" s="7"/>
      <c r="L100" s="7"/>
      <c r="M100" s="7"/>
      <c r="N100" s="7"/>
      <c r="O100" s="7"/>
      <c r="P100" s="290"/>
      <c r="Q100" s="290"/>
      <c r="R100" s="290"/>
      <c r="S100" s="290"/>
      <c r="T100" s="290"/>
      <c r="U100" s="290"/>
      <c r="V100" s="7"/>
      <c r="W100" s="291"/>
      <c r="X100" s="659"/>
      <c r="Y100" s="646"/>
      <c r="Z100" s="646"/>
      <c r="AA100" s="646"/>
      <c r="AB100" s="646"/>
      <c r="AC100" s="646"/>
      <c r="AD100" s="646"/>
      <c r="AE100" s="646"/>
      <c r="AF100" s="646"/>
      <c r="AG100" s="646"/>
      <c r="AH100" s="646"/>
      <c r="AI100" s="646"/>
      <c r="AJ100" s="646"/>
      <c r="AK100" s="646"/>
      <c r="AL100" s="646"/>
      <c r="AM100" s="646"/>
      <c r="AN100" s="646"/>
      <c r="AO100" s="646"/>
      <c r="AP100" s="646"/>
      <c r="AQ100" s="646"/>
      <c r="AR100" s="646"/>
      <c r="CG100" s="41">
        <v>0</v>
      </c>
      <c r="CH100" s="41">
        <v>0</v>
      </c>
      <c r="CI100" s="41">
        <v>0</v>
      </c>
      <c r="CJ100" s="41"/>
    </row>
    <row r="101" spans="1:88" ht="16.149999999999999" customHeight="1" x14ac:dyDescent="0.2">
      <c r="A101" s="543" t="s">
        <v>32</v>
      </c>
      <c r="B101" s="544">
        <f>SUM(B98:B100)</f>
        <v>9644</v>
      </c>
      <c r="C101" s="545">
        <f>SUM(C98:C100)</f>
        <v>195</v>
      </c>
      <c r="D101" s="544">
        <f>SUM(D98:D100)</f>
        <v>24041</v>
      </c>
      <c r="E101" s="545">
        <f>SUM(E98:E100)</f>
        <v>45</v>
      </c>
      <c r="F101" s="545">
        <f>SUM(F98:F100)</f>
        <v>9449</v>
      </c>
      <c r="G101" s="312"/>
      <c r="H101" s="313"/>
      <c r="I101" s="313"/>
      <c r="J101" s="7"/>
      <c r="K101" s="7"/>
      <c r="L101" s="7"/>
      <c r="M101" s="7"/>
      <c r="N101" s="7"/>
      <c r="O101" s="7"/>
      <c r="P101" s="290"/>
      <c r="Q101" s="290"/>
      <c r="R101" s="290"/>
      <c r="S101" s="290"/>
      <c r="T101" s="290"/>
      <c r="U101" s="290"/>
      <c r="V101" s="7"/>
      <c r="W101" s="291"/>
      <c r="X101" s="659"/>
      <c r="Y101" s="646"/>
      <c r="Z101" s="646"/>
      <c r="AA101" s="646"/>
      <c r="AB101" s="646"/>
      <c r="AC101" s="646"/>
      <c r="AD101" s="646"/>
      <c r="AE101" s="646"/>
      <c r="AF101" s="646"/>
      <c r="AG101" s="646"/>
      <c r="AH101" s="646"/>
      <c r="AI101" s="646"/>
      <c r="AJ101" s="646"/>
      <c r="AK101" s="646"/>
      <c r="AL101" s="646"/>
      <c r="AM101" s="646"/>
      <c r="AN101" s="646"/>
      <c r="AO101" s="646"/>
      <c r="AP101" s="646"/>
      <c r="AQ101" s="646"/>
      <c r="AR101" s="646"/>
      <c r="CG101" s="41">
        <v>0</v>
      </c>
      <c r="CH101" s="41">
        <v>0</v>
      </c>
      <c r="CI101" s="41">
        <v>0</v>
      </c>
      <c r="CJ101" s="41"/>
    </row>
    <row r="102" spans="1:88" ht="31.15" customHeight="1" x14ac:dyDescent="0.2">
      <c r="A102" s="330" t="s">
        <v>133</v>
      </c>
      <c r="B102" s="331"/>
      <c r="C102" s="331"/>
      <c r="D102" s="668"/>
      <c r="E102" s="547"/>
      <c r="F102" s="547"/>
      <c r="G102" s="548"/>
      <c r="H102" s="548"/>
      <c r="I102" s="549"/>
      <c r="J102" s="331"/>
      <c r="K102" s="549"/>
      <c r="L102" s="331"/>
      <c r="M102" s="7"/>
      <c r="N102" s="7"/>
      <c r="O102" s="7"/>
      <c r="P102" s="7"/>
      <c r="Q102" s="290"/>
      <c r="R102" s="290"/>
      <c r="S102" s="290"/>
      <c r="T102" s="290"/>
      <c r="U102" s="290"/>
      <c r="V102" s="290"/>
      <c r="W102" s="7"/>
      <c r="X102" s="669"/>
      <c r="Y102" s="659"/>
      <c r="Z102" s="646"/>
      <c r="AA102" s="646"/>
      <c r="AB102" s="646"/>
      <c r="AC102" s="646"/>
      <c r="AD102" s="646"/>
      <c r="AE102" s="646"/>
      <c r="AF102" s="646"/>
      <c r="AG102" s="646"/>
      <c r="AH102" s="646"/>
      <c r="AI102" s="646"/>
      <c r="AJ102" s="646"/>
      <c r="AK102" s="646"/>
      <c r="AL102" s="646"/>
      <c r="AM102" s="646"/>
      <c r="AN102" s="646"/>
      <c r="AO102" s="646"/>
      <c r="AP102" s="646"/>
      <c r="AQ102" s="646"/>
      <c r="AR102" s="646"/>
      <c r="CG102" s="41">
        <v>0</v>
      </c>
      <c r="CH102" s="41">
        <v>0</v>
      </c>
      <c r="CI102" s="41">
        <v>0</v>
      </c>
      <c r="CJ102" s="41"/>
    </row>
    <row r="103" spans="1:88" ht="31.15" customHeight="1" x14ac:dyDescent="0.2">
      <c r="A103" s="2086" t="s">
        <v>134</v>
      </c>
      <c r="B103" s="2087" t="s">
        <v>135</v>
      </c>
      <c r="C103" s="2086" t="s">
        <v>136</v>
      </c>
      <c r="D103" s="2088"/>
      <c r="E103" s="2088"/>
      <c r="F103" s="2088"/>
      <c r="G103" s="2088"/>
      <c r="H103" s="2088"/>
      <c r="I103" s="2088"/>
      <c r="J103" s="2088"/>
      <c r="K103" s="2089"/>
      <c r="L103" s="2087" t="s">
        <v>137</v>
      </c>
      <c r="M103" s="7"/>
      <c r="N103" s="313"/>
      <c r="O103" s="313"/>
      <c r="P103" s="313"/>
      <c r="Q103" s="290"/>
      <c r="R103" s="290"/>
      <c r="S103" s="290"/>
      <c r="T103" s="290"/>
      <c r="U103" s="290"/>
      <c r="V103" s="290"/>
      <c r="W103" s="290"/>
      <c r="X103" s="291"/>
      <c r="Y103" s="659"/>
      <c r="Z103" s="646"/>
      <c r="AA103" s="646"/>
      <c r="AB103" s="646"/>
      <c r="AC103" s="646"/>
      <c r="AD103" s="646"/>
      <c r="AE103" s="646"/>
      <c r="AF103" s="646"/>
      <c r="AG103" s="646"/>
      <c r="AH103" s="646"/>
      <c r="AI103" s="646"/>
      <c r="AJ103" s="646"/>
      <c r="AK103" s="646"/>
      <c r="AL103" s="646"/>
      <c r="AM103" s="646"/>
      <c r="AN103" s="646"/>
      <c r="AO103" s="646"/>
      <c r="AP103" s="646"/>
      <c r="AQ103" s="646"/>
      <c r="AR103" s="646"/>
      <c r="AS103" s="646"/>
      <c r="CG103" s="41"/>
      <c r="CH103" s="41"/>
      <c r="CI103" s="41"/>
      <c r="CJ103" s="41"/>
    </row>
    <row r="104" spans="1:88" ht="28.5" customHeight="1" x14ac:dyDescent="0.2">
      <c r="A104" s="2000"/>
      <c r="B104" s="2002"/>
      <c r="C104" s="551" t="s">
        <v>138</v>
      </c>
      <c r="D104" s="551" t="s">
        <v>139</v>
      </c>
      <c r="E104" s="551" t="s">
        <v>140</v>
      </c>
      <c r="F104" s="551" t="s">
        <v>141</v>
      </c>
      <c r="G104" s="551" t="s">
        <v>142</v>
      </c>
      <c r="H104" s="551" t="s">
        <v>143</v>
      </c>
      <c r="I104" s="551" t="s">
        <v>144</v>
      </c>
      <c r="J104" s="670" t="s">
        <v>145</v>
      </c>
      <c r="K104" s="551" t="s">
        <v>146</v>
      </c>
      <c r="L104" s="2002"/>
      <c r="M104" s="7"/>
      <c r="N104" s="313"/>
      <c r="O104" s="313"/>
      <c r="P104" s="313"/>
      <c r="Q104" s="290"/>
      <c r="R104" s="290"/>
      <c r="S104" s="290"/>
      <c r="T104" s="290"/>
      <c r="U104" s="290"/>
      <c r="V104" s="290"/>
      <c r="W104" s="290"/>
      <c r="X104" s="291"/>
      <c r="Y104" s="659"/>
      <c r="Z104" s="646"/>
      <c r="AA104" s="646"/>
      <c r="AB104" s="646"/>
      <c r="AC104" s="646"/>
      <c r="AD104" s="646"/>
      <c r="AE104" s="646"/>
      <c r="AF104" s="646"/>
      <c r="AG104" s="646"/>
      <c r="AH104" s="646"/>
      <c r="AI104" s="646"/>
      <c r="AJ104" s="646"/>
      <c r="AK104" s="646"/>
      <c r="AL104" s="646"/>
      <c r="AM104" s="646"/>
      <c r="AN104" s="646"/>
      <c r="AO104" s="646"/>
      <c r="AP104" s="646"/>
      <c r="AQ104" s="646"/>
      <c r="AR104" s="646"/>
      <c r="AS104" s="646"/>
      <c r="CG104" s="41"/>
      <c r="CH104" s="41"/>
      <c r="CI104" s="41"/>
      <c r="CJ104" s="41"/>
    </row>
    <row r="105" spans="1:88" ht="16.149999999999999" customHeight="1" x14ac:dyDescent="0.2">
      <c r="A105" s="553" t="s">
        <v>147</v>
      </c>
      <c r="B105" s="554"/>
      <c r="C105" s="554"/>
      <c r="D105" s="554"/>
      <c r="E105" s="554"/>
      <c r="F105" s="554"/>
      <c r="G105" s="554"/>
      <c r="H105" s="554"/>
      <c r="I105" s="554"/>
      <c r="J105" s="554"/>
      <c r="K105" s="554"/>
      <c r="L105" s="555"/>
      <c r="M105" s="7"/>
      <c r="N105" s="313"/>
      <c r="O105" s="313"/>
      <c r="P105" s="313"/>
      <c r="Q105" s="290"/>
      <c r="R105" s="290"/>
      <c r="S105" s="290"/>
      <c r="T105" s="290"/>
      <c r="U105" s="290"/>
      <c r="V105" s="290"/>
      <c r="W105" s="290"/>
      <c r="X105" s="291"/>
      <c r="Y105" s="659"/>
      <c r="Z105" s="646"/>
      <c r="AA105" s="646"/>
      <c r="AB105" s="646"/>
      <c r="AC105" s="646"/>
      <c r="AD105" s="646"/>
      <c r="AE105" s="646"/>
      <c r="AF105" s="646"/>
      <c r="AG105" s="646"/>
      <c r="AH105" s="646"/>
      <c r="AI105" s="646"/>
      <c r="AJ105" s="646"/>
      <c r="AK105" s="646"/>
      <c r="AL105" s="646"/>
      <c r="AM105" s="646"/>
      <c r="AN105" s="646"/>
      <c r="AO105" s="646"/>
      <c r="AP105" s="646"/>
      <c r="AQ105" s="646"/>
      <c r="AR105" s="646"/>
      <c r="AS105" s="646"/>
      <c r="CG105" s="41"/>
      <c r="CH105" s="41"/>
      <c r="CI105" s="41"/>
      <c r="CJ105" s="41"/>
    </row>
    <row r="106" spans="1:88" ht="16.149999999999999" customHeight="1" x14ac:dyDescent="0.2">
      <c r="A106" s="342" t="s">
        <v>148</v>
      </c>
      <c r="B106" s="343"/>
      <c r="C106" s="343"/>
      <c r="D106" s="343"/>
      <c r="E106" s="343"/>
      <c r="F106" s="343"/>
      <c r="G106" s="343"/>
      <c r="H106" s="343"/>
      <c r="I106" s="343"/>
      <c r="J106" s="343"/>
      <c r="K106" s="343"/>
      <c r="L106" s="344"/>
      <c r="M106" s="345"/>
      <c r="N106" s="313"/>
      <c r="O106" s="313"/>
      <c r="P106" s="313"/>
      <c r="Q106" s="290"/>
      <c r="R106" s="290"/>
      <c r="S106" s="290"/>
      <c r="T106" s="290"/>
      <c r="U106" s="290"/>
      <c r="V106" s="290"/>
      <c r="W106" s="290"/>
      <c r="X106" s="291"/>
      <c r="Y106" s="659"/>
      <c r="Z106" s="646"/>
      <c r="AA106" s="646"/>
      <c r="AB106" s="646"/>
      <c r="AC106" s="646"/>
      <c r="AD106" s="646"/>
      <c r="AE106" s="646"/>
      <c r="AF106" s="646"/>
      <c r="AG106" s="646"/>
      <c r="AH106" s="646"/>
      <c r="AI106" s="646"/>
      <c r="AJ106" s="646"/>
      <c r="AK106" s="646"/>
      <c r="AL106" s="646"/>
      <c r="AM106" s="646"/>
      <c r="AN106" s="646"/>
      <c r="AO106" s="646"/>
      <c r="AP106" s="646"/>
      <c r="AQ106" s="646"/>
      <c r="AR106" s="646"/>
      <c r="AS106" s="646"/>
      <c r="CG106" s="41"/>
      <c r="CH106" s="41"/>
      <c r="CI106" s="41"/>
      <c r="CJ106" s="41"/>
    </row>
    <row r="107" spans="1:88" ht="16.149999999999999" customHeight="1" x14ac:dyDescent="0.2">
      <c r="A107" s="346" t="s">
        <v>149</v>
      </c>
      <c r="B107" s="347"/>
      <c r="C107" s="347"/>
      <c r="D107" s="347"/>
      <c r="E107" s="347"/>
      <c r="F107" s="347"/>
      <c r="G107" s="347"/>
      <c r="H107" s="347"/>
      <c r="I107" s="347"/>
      <c r="J107" s="347"/>
      <c r="K107" s="347"/>
      <c r="L107" s="348"/>
      <c r="M107" s="671"/>
      <c r="N107" s="313"/>
      <c r="O107" s="313"/>
      <c r="P107" s="313"/>
      <c r="Q107" s="290"/>
      <c r="R107" s="290"/>
      <c r="S107" s="290"/>
      <c r="T107" s="290"/>
      <c r="U107" s="290"/>
      <c r="V107" s="290"/>
      <c r="W107" s="290"/>
      <c r="X107" s="291"/>
      <c r="Y107" s="659"/>
      <c r="Z107" s="646"/>
      <c r="AA107" s="646"/>
      <c r="AB107" s="646"/>
      <c r="AC107" s="646"/>
      <c r="AD107" s="646"/>
      <c r="AE107" s="646"/>
      <c r="AF107" s="646"/>
      <c r="AG107" s="646"/>
      <c r="AH107" s="646"/>
      <c r="AI107" s="646"/>
      <c r="AJ107" s="646"/>
      <c r="AK107" s="646"/>
      <c r="AL107" s="646"/>
      <c r="AM107" s="646"/>
      <c r="AN107" s="646"/>
      <c r="AO107" s="646"/>
      <c r="AP107" s="646"/>
      <c r="AQ107" s="646"/>
      <c r="AR107" s="646"/>
      <c r="AS107" s="646"/>
      <c r="CG107" s="41"/>
      <c r="CH107" s="41"/>
      <c r="CI107" s="41"/>
      <c r="CJ107" s="41"/>
    </row>
    <row r="108" spans="1:88" ht="31.15" customHeight="1" x14ac:dyDescent="0.2">
      <c r="A108" s="232" t="s">
        <v>150</v>
      </c>
      <c r="B108" s="672"/>
      <c r="C108" s="672"/>
      <c r="D108" s="672"/>
      <c r="E108" s="672"/>
      <c r="F108" s="672"/>
      <c r="G108" s="672"/>
      <c r="H108" s="672"/>
      <c r="I108" s="672"/>
      <c r="J108" s="672"/>
      <c r="K108" s="672"/>
      <c r="L108" s="672"/>
      <c r="M108" s="672"/>
      <c r="N108" s="672"/>
      <c r="O108" s="672"/>
      <c r="P108" s="672"/>
      <c r="Q108" s="672"/>
      <c r="R108" s="672"/>
      <c r="S108" s="672"/>
      <c r="T108" s="672"/>
      <c r="U108" s="672"/>
      <c r="V108" s="672"/>
      <c r="W108" s="672"/>
      <c r="X108" s="672"/>
      <c r="Y108" s="672"/>
      <c r="Z108" s="672"/>
      <c r="AA108" s="672"/>
      <c r="AB108" s="672"/>
      <c r="AC108" s="672"/>
      <c r="AD108" s="672"/>
      <c r="AE108" s="672"/>
      <c r="AF108" s="672"/>
      <c r="AG108" s="672"/>
      <c r="AH108" s="672"/>
      <c r="AI108" s="672"/>
      <c r="AJ108" s="672"/>
      <c r="AK108" s="672"/>
      <c r="AL108" s="672"/>
      <c r="AM108" s="672"/>
      <c r="AN108" s="672"/>
      <c r="AO108" s="673"/>
      <c r="AP108" s="673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CG108" s="41"/>
      <c r="CH108" s="41"/>
      <c r="CI108" s="41"/>
      <c r="CJ108" s="41"/>
    </row>
    <row r="109" spans="1:88" ht="16.149999999999999" customHeight="1" x14ac:dyDescent="0.2">
      <c r="A109" s="2090" t="s">
        <v>151</v>
      </c>
      <c r="B109" s="1911" t="s">
        <v>4</v>
      </c>
      <c r="C109" s="1912"/>
      <c r="D109" s="1898"/>
      <c r="E109" s="1995" t="s">
        <v>5</v>
      </c>
      <c r="F109" s="2076"/>
      <c r="G109" s="2076"/>
      <c r="H109" s="2076"/>
      <c r="I109" s="2076"/>
      <c r="J109" s="2076"/>
      <c r="K109" s="2076"/>
      <c r="L109" s="2076"/>
      <c r="M109" s="2076"/>
      <c r="N109" s="2076"/>
      <c r="O109" s="2076"/>
      <c r="P109" s="2076"/>
      <c r="Q109" s="2076"/>
      <c r="R109" s="2076"/>
      <c r="S109" s="2076"/>
      <c r="T109" s="2076"/>
      <c r="U109" s="2076"/>
      <c r="V109" s="2076"/>
      <c r="W109" s="2076"/>
      <c r="X109" s="2076"/>
      <c r="Y109" s="2076"/>
      <c r="Z109" s="2076"/>
      <c r="AA109" s="2076"/>
      <c r="AB109" s="2076"/>
      <c r="AC109" s="2076"/>
      <c r="AD109" s="2076"/>
      <c r="AE109" s="2076"/>
      <c r="AF109" s="2076"/>
      <c r="AG109" s="2076"/>
      <c r="AH109" s="2076"/>
      <c r="AI109" s="2076"/>
      <c r="AJ109" s="2076"/>
      <c r="AK109" s="2076"/>
      <c r="AL109" s="2076"/>
      <c r="AM109" s="2076"/>
      <c r="AN109" s="2077"/>
      <c r="AO109" s="1898" t="s">
        <v>6</v>
      </c>
      <c r="AP109" s="1900" t="s">
        <v>152</v>
      </c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CG109" s="41"/>
      <c r="CH109" s="41"/>
      <c r="CI109" s="41"/>
      <c r="CJ109" s="41"/>
    </row>
    <row r="110" spans="1:88" ht="16.149999999999999" customHeight="1" x14ac:dyDescent="0.2">
      <c r="A110" s="1909"/>
      <c r="B110" s="2007"/>
      <c r="C110" s="2091"/>
      <c r="D110" s="2067"/>
      <c r="E110" s="1995" t="s">
        <v>11</v>
      </c>
      <c r="F110" s="2085"/>
      <c r="G110" s="1995" t="s">
        <v>12</v>
      </c>
      <c r="H110" s="2085"/>
      <c r="I110" s="1995" t="s">
        <v>13</v>
      </c>
      <c r="J110" s="2085"/>
      <c r="K110" s="1995" t="s">
        <v>14</v>
      </c>
      <c r="L110" s="2085"/>
      <c r="M110" s="1995" t="s">
        <v>15</v>
      </c>
      <c r="N110" s="2085"/>
      <c r="O110" s="1995" t="s">
        <v>16</v>
      </c>
      <c r="P110" s="2085"/>
      <c r="Q110" s="2076" t="s">
        <v>17</v>
      </c>
      <c r="R110" s="2085"/>
      <c r="S110" s="1995" t="s">
        <v>18</v>
      </c>
      <c r="T110" s="2085"/>
      <c r="U110" s="1995" t="s">
        <v>19</v>
      </c>
      <c r="V110" s="2085"/>
      <c r="W110" s="1995" t="s">
        <v>20</v>
      </c>
      <c r="X110" s="2085"/>
      <c r="Y110" s="1995" t="s">
        <v>21</v>
      </c>
      <c r="Z110" s="2085"/>
      <c r="AA110" s="1995" t="s">
        <v>22</v>
      </c>
      <c r="AB110" s="2085"/>
      <c r="AC110" s="1995" t="s">
        <v>23</v>
      </c>
      <c r="AD110" s="2085"/>
      <c r="AE110" s="1995" t="s">
        <v>24</v>
      </c>
      <c r="AF110" s="2085"/>
      <c r="AG110" s="1995" t="s">
        <v>25</v>
      </c>
      <c r="AH110" s="2085"/>
      <c r="AI110" s="1995" t="s">
        <v>26</v>
      </c>
      <c r="AJ110" s="2085"/>
      <c r="AK110" s="1995" t="s">
        <v>27</v>
      </c>
      <c r="AL110" s="2085"/>
      <c r="AM110" s="2076" t="s">
        <v>28</v>
      </c>
      <c r="AN110" s="2077"/>
      <c r="AO110" s="1898"/>
      <c r="AP110" s="1900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CG110" s="41"/>
      <c r="CH110" s="41"/>
      <c r="CI110" s="41"/>
      <c r="CJ110" s="41"/>
    </row>
    <row r="111" spans="1:88" ht="16.149999999999999" customHeight="1" x14ac:dyDescent="0.2">
      <c r="A111" s="2006"/>
      <c r="B111" s="461" t="s">
        <v>29</v>
      </c>
      <c r="C111" s="559" t="s">
        <v>30</v>
      </c>
      <c r="D111" s="422" t="s">
        <v>31</v>
      </c>
      <c r="E111" s="461" t="s">
        <v>30</v>
      </c>
      <c r="F111" s="674" t="s">
        <v>31</v>
      </c>
      <c r="G111" s="461" t="s">
        <v>30</v>
      </c>
      <c r="H111" s="674" t="s">
        <v>31</v>
      </c>
      <c r="I111" s="461" t="s">
        <v>30</v>
      </c>
      <c r="J111" s="674" t="s">
        <v>31</v>
      </c>
      <c r="K111" s="461" t="s">
        <v>30</v>
      </c>
      <c r="L111" s="674" t="s">
        <v>31</v>
      </c>
      <c r="M111" s="461" t="s">
        <v>30</v>
      </c>
      <c r="N111" s="674" t="s">
        <v>31</v>
      </c>
      <c r="O111" s="461" t="s">
        <v>30</v>
      </c>
      <c r="P111" s="674" t="s">
        <v>31</v>
      </c>
      <c r="Q111" s="461" t="s">
        <v>30</v>
      </c>
      <c r="R111" s="674" t="s">
        <v>31</v>
      </c>
      <c r="S111" s="461" t="s">
        <v>30</v>
      </c>
      <c r="T111" s="674" t="s">
        <v>31</v>
      </c>
      <c r="U111" s="461" t="s">
        <v>30</v>
      </c>
      <c r="V111" s="674" t="s">
        <v>31</v>
      </c>
      <c r="W111" s="461" t="s">
        <v>30</v>
      </c>
      <c r="X111" s="674" t="s">
        <v>31</v>
      </c>
      <c r="Y111" s="461" t="s">
        <v>30</v>
      </c>
      <c r="Z111" s="674" t="s">
        <v>31</v>
      </c>
      <c r="AA111" s="461" t="s">
        <v>30</v>
      </c>
      <c r="AB111" s="674" t="s">
        <v>31</v>
      </c>
      <c r="AC111" s="461" t="s">
        <v>30</v>
      </c>
      <c r="AD111" s="674" t="s">
        <v>31</v>
      </c>
      <c r="AE111" s="461" t="s">
        <v>30</v>
      </c>
      <c r="AF111" s="674" t="s">
        <v>31</v>
      </c>
      <c r="AG111" s="461" t="s">
        <v>30</v>
      </c>
      <c r="AH111" s="674" t="s">
        <v>31</v>
      </c>
      <c r="AI111" s="461" t="s">
        <v>30</v>
      </c>
      <c r="AJ111" s="674" t="s">
        <v>31</v>
      </c>
      <c r="AK111" s="461" t="s">
        <v>30</v>
      </c>
      <c r="AL111" s="674" t="s">
        <v>31</v>
      </c>
      <c r="AM111" s="461" t="s">
        <v>30</v>
      </c>
      <c r="AN111" s="675" t="s">
        <v>31</v>
      </c>
      <c r="AO111" s="2067"/>
      <c r="AP111" s="1998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CG111" s="41"/>
      <c r="CH111" s="41"/>
      <c r="CI111" s="41"/>
      <c r="CJ111" s="41"/>
    </row>
    <row r="112" spans="1:88" ht="16.149999999999999" customHeight="1" x14ac:dyDescent="0.2">
      <c r="A112" s="354" t="s">
        <v>153</v>
      </c>
      <c r="B112" s="355">
        <f>SUM(C112:D112)</f>
        <v>0</v>
      </c>
      <c r="C112" s="356">
        <f t="shared" ref="C112:D114" si="11">SUM(E112+G112+I112+K112+M112+O112+Q112+S112+U112+W112+Y112+AA112+AC112+AE112+AG112+AI112+AK112+AM112)</f>
        <v>0</v>
      </c>
      <c r="D112" s="357">
        <f t="shared" si="11"/>
        <v>0</v>
      </c>
      <c r="E112" s="65"/>
      <c r="F112" s="206"/>
      <c r="G112" s="65"/>
      <c r="H112" s="358"/>
      <c r="I112" s="65"/>
      <c r="J112" s="358"/>
      <c r="K112" s="65"/>
      <c r="L112" s="358"/>
      <c r="M112" s="65"/>
      <c r="N112" s="358"/>
      <c r="O112" s="65"/>
      <c r="P112" s="358"/>
      <c r="Q112" s="359"/>
      <c r="R112" s="358"/>
      <c r="S112" s="65"/>
      <c r="T112" s="358"/>
      <c r="U112" s="65"/>
      <c r="V112" s="358"/>
      <c r="W112" s="65"/>
      <c r="X112" s="358"/>
      <c r="Y112" s="65"/>
      <c r="Z112" s="358"/>
      <c r="AA112" s="65"/>
      <c r="AB112" s="358"/>
      <c r="AC112" s="65"/>
      <c r="AD112" s="358"/>
      <c r="AE112" s="65"/>
      <c r="AF112" s="358"/>
      <c r="AG112" s="65"/>
      <c r="AH112" s="358"/>
      <c r="AI112" s="65"/>
      <c r="AJ112" s="358"/>
      <c r="AK112" s="65"/>
      <c r="AL112" s="358"/>
      <c r="AM112" s="360"/>
      <c r="AN112" s="361"/>
      <c r="AO112" s="119"/>
      <c r="AP112" s="119"/>
      <c r="AQ112" s="176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9"/>
      <c r="BD112" s="9"/>
      <c r="BE112" s="9"/>
      <c r="BF112" s="9"/>
      <c r="CA112" s="40"/>
      <c r="CB112" s="40"/>
      <c r="CC112" s="40"/>
      <c r="CG112" s="41">
        <v>0</v>
      </c>
      <c r="CH112" s="41">
        <v>0</v>
      </c>
      <c r="CI112" s="41">
        <v>0</v>
      </c>
      <c r="CJ112" s="41"/>
    </row>
    <row r="113" spans="1:88" ht="16.149999999999999" customHeight="1" x14ac:dyDescent="0.2">
      <c r="A113" s="354" t="s">
        <v>154</v>
      </c>
      <c r="B113" s="355">
        <f>SUM(C113:D113)</f>
        <v>0</v>
      </c>
      <c r="C113" s="356">
        <f t="shared" si="11"/>
        <v>0</v>
      </c>
      <c r="D113" s="357">
        <f t="shared" si="11"/>
        <v>0</v>
      </c>
      <c r="E113" s="46"/>
      <c r="F113" s="47"/>
      <c r="G113" s="46"/>
      <c r="H113" s="48"/>
      <c r="I113" s="46"/>
      <c r="J113" s="48"/>
      <c r="K113" s="46"/>
      <c r="L113" s="48"/>
      <c r="M113" s="46"/>
      <c r="N113" s="48"/>
      <c r="O113" s="46"/>
      <c r="P113" s="48"/>
      <c r="Q113" s="114"/>
      <c r="R113" s="48"/>
      <c r="S113" s="46"/>
      <c r="T113" s="48"/>
      <c r="U113" s="46"/>
      <c r="V113" s="48"/>
      <c r="W113" s="46"/>
      <c r="X113" s="48"/>
      <c r="Y113" s="46"/>
      <c r="Z113" s="48"/>
      <c r="AA113" s="46"/>
      <c r="AB113" s="48"/>
      <c r="AC113" s="46"/>
      <c r="AD113" s="48"/>
      <c r="AE113" s="46"/>
      <c r="AF113" s="48"/>
      <c r="AG113" s="46"/>
      <c r="AH113" s="48"/>
      <c r="AI113" s="46"/>
      <c r="AJ113" s="48"/>
      <c r="AK113" s="46"/>
      <c r="AL113" s="48"/>
      <c r="AM113" s="175"/>
      <c r="AN113" s="362"/>
      <c r="AO113" s="53"/>
      <c r="AP113" s="53"/>
      <c r="AQ113" s="176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9"/>
      <c r="BD113" s="9"/>
      <c r="BE113" s="9"/>
      <c r="BF113" s="9"/>
      <c r="CG113" s="41">
        <v>0</v>
      </c>
      <c r="CH113" s="41">
        <v>0</v>
      </c>
      <c r="CI113" s="41">
        <v>0</v>
      </c>
      <c r="CJ113" s="41"/>
    </row>
    <row r="114" spans="1:88" ht="16.149999999999999" customHeight="1" x14ac:dyDescent="0.2">
      <c r="A114" s="676" t="s">
        <v>155</v>
      </c>
      <c r="B114" s="364">
        <f>SUM(C114:D114)</f>
        <v>0</v>
      </c>
      <c r="C114" s="365">
        <f t="shared" si="11"/>
        <v>0</v>
      </c>
      <c r="D114" s="366">
        <f t="shared" si="11"/>
        <v>0</v>
      </c>
      <c r="E114" s="89"/>
      <c r="F114" s="90"/>
      <c r="G114" s="89"/>
      <c r="H114" s="88"/>
      <c r="I114" s="89"/>
      <c r="J114" s="88"/>
      <c r="K114" s="89"/>
      <c r="L114" s="88"/>
      <c r="M114" s="89"/>
      <c r="N114" s="88"/>
      <c r="O114" s="89"/>
      <c r="P114" s="88"/>
      <c r="Q114" s="136"/>
      <c r="R114" s="88"/>
      <c r="S114" s="89"/>
      <c r="T114" s="88"/>
      <c r="U114" s="89"/>
      <c r="V114" s="88"/>
      <c r="W114" s="89"/>
      <c r="X114" s="88"/>
      <c r="Y114" s="89"/>
      <c r="Z114" s="88"/>
      <c r="AA114" s="89"/>
      <c r="AB114" s="88"/>
      <c r="AC114" s="89"/>
      <c r="AD114" s="88"/>
      <c r="AE114" s="89"/>
      <c r="AF114" s="88"/>
      <c r="AG114" s="89"/>
      <c r="AH114" s="88"/>
      <c r="AI114" s="89"/>
      <c r="AJ114" s="88"/>
      <c r="AK114" s="89"/>
      <c r="AL114" s="88"/>
      <c r="AM114" s="182"/>
      <c r="AN114" s="367"/>
      <c r="AO114" s="95"/>
      <c r="AP114" s="95"/>
      <c r="AQ114" s="176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9"/>
      <c r="BD114" s="9"/>
      <c r="BE114" s="9"/>
      <c r="BF114" s="9"/>
      <c r="CG114" s="41">
        <v>0</v>
      </c>
      <c r="CH114" s="41">
        <v>0</v>
      </c>
      <c r="CI114" s="41">
        <v>0</v>
      </c>
      <c r="CJ114" s="41"/>
    </row>
    <row r="115" spans="1:88" ht="31.15" customHeight="1" x14ac:dyDescent="0.2">
      <c r="A115" s="608" t="s">
        <v>156</v>
      </c>
      <c r="B115" s="368"/>
      <c r="C115" s="368"/>
      <c r="D115" s="368"/>
      <c r="E115" s="368"/>
      <c r="F115" s="7"/>
      <c r="G115" s="7"/>
      <c r="H115" s="7"/>
      <c r="I115" s="7"/>
      <c r="J115" s="7"/>
      <c r="K115" s="7"/>
      <c r="L115" s="369"/>
      <c r="M115" s="369"/>
      <c r="N115" s="369"/>
      <c r="O115" s="36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CG115" s="41"/>
      <c r="CH115" s="41"/>
      <c r="CI115" s="41"/>
      <c r="CJ115" s="41"/>
    </row>
    <row r="116" spans="1:88" ht="16.149999999999999" customHeight="1" x14ac:dyDescent="0.2">
      <c r="A116" s="2078" t="s">
        <v>157</v>
      </c>
      <c r="B116" s="2079"/>
      <c r="C116" s="2078" t="s">
        <v>158</v>
      </c>
      <c r="D116" s="2081"/>
      <c r="E116" s="2079"/>
      <c r="F116" s="2078" t="s">
        <v>159</v>
      </c>
      <c r="G116" s="2081"/>
      <c r="H116" s="2081"/>
      <c r="I116" s="2081"/>
      <c r="J116" s="2081"/>
      <c r="K116" s="2081"/>
      <c r="L116" s="2081"/>
      <c r="M116" s="2081"/>
      <c r="N116" s="2081"/>
      <c r="O116" s="207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CG116" s="41"/>
      <c r="CH116" s="41"/>
      <c r="CI116" s="41"/>
      <c r="CJ116" s="41"/>
    </row>
    <row r="117" spans="1:88" ht="16.149999999999999" customHeight="1" x14ac:dyDescent="0.2">
      <c r="A117" s="1887"/>
      <c r="B117" s="1888"/>
      <c r="C117" s="1887"/>
      <c r="D117" s="1892"/>
      <c r="E117" s="1888"/>
      <c r="F117" s="1989"/>
      <c r="G117" s="2082"/>
      <c r="H117" s="2082"/>
      <c r="I117" s="2082"/>
      <c r="J117" s="2082"/>
      <c r="K117" s="2082"/>
      <c r="L117" s="2082"/>
      <c r="M117" s="2082"/>
      <c r="N117" s="2082"/>
      <c r="O117" s="2080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CG117" s="41"/>
      <c r="CH117" s="41"/>
      <c r="CI117" s="41"/>
      <c r="CJ117" s="41"/>
    </row>
    <row r="118" spans="1:88" ht="24" customHeight="1" x14ac:dyDescent="0.2">
      <c r="A118" s="1887"/>
      <c r="B118" s="1888"/>
      <c r="C118" s="1989"/>
      <c r="D118" s="2082"/>
      <c r="E118" s="2080"/>
      <c r="F118" s="2083" t="s">
        <v>160</v>
      </c>
      <c r="G118" s="2084"/>
      <c r="H118" s="2083" t="s">
        <v>161</v>
      </c>
      <c r="I118" s="2084"/>
      <c r="J118" s="2083" t="s">
        <v>162</v>
      </c>
      <c r="K118" s="2084"/>
      <c r="L118" s="2083" t="s">
        <v>163</v>
      </c>
      <c r="M118" s="2084"/>
      <c r="N118" s="2083" t="s">
        <v>164</v>
      </c>
      <c r="O118" s="2084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CG118" s="41"/>
      <c r="CH118" s="41"/>
      <c r="CI118" s="41"/>
      <c r="CJ118" s="41"/>
    </row>
    <row r="119" spans="1:88" ht="22.5" customHeight="1" x14ac:dyDescent="0.2">
      <c r="A119" s="1989"/>
      <c r="B119" s="2080"/>
      <c r="C119" s="564" t="s">
        <v>29</v>
      </c>
      <c r="D119" s="565" t="s">
        <v>30</v>
      </c>
      <c r="E119" s="670" t="s">
        <v>31</v>
      </c>
      <c r="F119" s="564" t="s">
        <v>30</v>
      </c>
      <c r="G119" s="670" t="s">
        <v>31</v>
      </c>
      <c r="H119" s="564" t="s">
        <v>30</v>
      </c>
      <c r="I119" s="670" t="s">
        <v>31</v>
      </c>
      <c r="J119" s="564" t="s">
        <v>30</v>
      </c>
      <c r="K119" s="670" t="s">
        <v>31</v>
      </c>
      <c r="L119" s="564" t="s">
        <v>30</v>
      </c>
      <c r="M119" s="670" t="s">
        <v>31</v>
      </c>
      <c r="N119" s="564" t="s">
        <v>30</v>
      </c>
      <c r="O119" s="670" t="s">
        <v>31</v>
      </c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CG119" s="41"/>
      <c r="CH119" s="41"/>
      <c r="CI119" s="41"/>
      <c r="CJ119" s="41"/>
    </row>
    <row r="120" spans="1:88" ht="16.149999999999999" customHeight="1" x14ac:dyDescent="0.2">
      <c r="A120" s="2075" t="s">
        <v>165</v>
      </c>
      <c r="B120" s="677" t="s">
        <v>166</v>
      </c>
      <c r="C120" s="373">
        <f t="shared" ref="C120:C126" si="12">SUM(D120:E120)</f>
        <v>0</v>
      </c>
      <c r="D120" s="374">
        <f t="shared" ref="D120:E126" si="13">SUM(F120+H120+J120+L120+N120)</f>
        <v>0</v>
      </c>
      <c r="E120" s="375">
        <f t="shared" si="13"/>
        <v>0</v>
      </c>
      <c r="F120" s="678"/>
      <c r="G120" s="679"/>
      <c r="H120" s="678"/>
      <c r="I120" s="679"/>
      <c r="J120" s="678"/>
      <c r="K120" s="679"/>
      <c r="L120" s="678"/>
      <c r="M120" s="679"/>
      <c r="N120" s="678"/>
      <c r="O120" s="67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CG120" s="41"/>
      <c r="CH120" s="41"/>
      <c r="CI120" s="41"/>
      <c r="CJ120" s="41"/>
    </row>
    <row r="121" spans="1:88" ht="16.149999999999999" customHeight="1" x14ac:dyDescent="0.2">
      <c r="A121" s="1878"/>
      <c r="B121" s="378" t="s">
        <v>167</v>
      </c>
      <c r="C121" s="379">
        <f t="shared" si="12"/>
        <v>0</v>
      </c>
      <c r="D121" s="380">
        <f t="shared" si="13"/>
        <v>0</v>
      </c>
      <c r="E121" s="381">
        <f t="shared" si="13"/>
        <v>0</v>
      </c>
      <c r="F121" s="680"/>
      <c r="G121" s="681"/>
      <c r="H121" s="680"/>
      <c r="I121" s="681"/>
      <c r="J121" s="680"/>
      <c r="K121" s="681"/>
      <c r="L121" s="680"/>
      <c r="M121" s="681"/>
      <c r="N121" s="680"/>
      <c r="O121" s="681"/>
      <c r="CG121" s="41"/>
      <c r="CH121" s="41"/>
      <c r="CI121" s="41"/>
      <c r="CJ121" s="41"/>
    </row>
    <row r="122" spans="1:88" ht="16.149999999999999" customHeight="1" thickBot="1" x14ac:dyDescent="0.3">
      <c r="A122" s="1879"/>
      <c r="B122" s="384" t="s">
        <v>168</v>
      </c>
      <c r="C122" s="385">
        <f t="shared" si="12"/>
        <v>0</v>
      </c>
      <c r="D122" s="386">
        <f t="shared" si="13"/>
        <v>0</v>
      </c>
      <c r="E122" s="387">
        <f t="shared" si="13"/>
        <v>0</v>
      </c>
      <c r="F122" s="682"/>
      <c r="G122" s="683"/>
      <c r="H122" s="682"/>
      <c r="I122" s="683"/>
      <c r="J122" s="682"/>
      <c r="K122" s="683"/>
      <c r="L122" s="682"/>
      <c r="M122" s="683"/>
      <c r="N122" s="682"/>
      <c r="O122" s="683"/>
      <c r="CG122" s="41"/>
      <c r="CH122" s="41"/>
      <c r="CI122" s="41"/>
      <c r="CJ122" s="41"/>
    </row>
    <row r="123" spans="1:88" ht="16.149999999999999" customHeight="1" thickTop="1" x14ac:dyDescent="0.2">
      <c r="A123" s="1880" t="s">
        <v>169</v>
      </c>
      <c r="B123" s="390" t="s">
        <v>72</v>
      </c>
      <c r="C123" s="391">
        <f t="shared" si="12"/>
        <v>0</v>
      </c>
      <c r="D123" s="392">
        <f t="shared" si="13"/>
        <v>0</v>
      </c>
      <c r="E123" s="375">
        <f t="shared" si="13"/>
        <v>0</v>
      </c>
      <c r="F123" s="678"/>
      <c r="G123" s="679"/>
      <c r="H123" s="678"/>
      <c r="I123" s="679"/>
      <c r="J123" s="678"/>
      <c r="K123" s="679"/>
      <c r="L123" s="678"/>
      <c r="M123" s="679"/>
      <c r="N123" s="678"/>
      <c r="O123" s="679"/>
      <c r="CG123" s="41"/>
      <c r="CH123" s="41"/>
      <c r="CI123" s="41"/>
      <c r="CJ123" s="41"/>
    </row>
    <row r="124" spans="1:88" ht="16.149999999999999" customHeight="1" x14ac:dyDescent="0.2">
      <c r="A124" s="1881"/>
      <c r="B124" s="390" t="s">
        <v>170</v>
      </c>
      <c r="C124" s="391">
        <f t="shared" si="12"/>
        <v>0</v>
      </c>
      <c r="D124" s="392">
        <f t="shared" si="13"/>
        <v>0</v>
      </c>
      <c r="E124" s="375">
        <f t="shared" si="13"/>
        <v>0</v>
      </c>
      <c r="F124" s="678"/>
      <c r="G124" s="679"/>
      <c r="H124" s="678"/>
      <c r="I124" s="679"/>
      <c r="J124" s="678"/>
      <c r="K124" s="679"/>
      <c r="L124" s="678"/>
      <c r="M124" s="679"/>
      <c r="N124" s="678"/>
      <c r="O124" s="679"/>
      <c r="CG124" s="41"/>
      <c r="CH124" s="41"/>
      <c r="CI124" s="41"/>
      <c r="CJ124" s="41"/>
    </row>
    <row r="125" spans="1:88" ht="16.149999999999999" customHeight="1" x14ac:dyDescent="0.2">
      <c r="A125" s="1881"/>
      <c r="B125" s="393" t="s">
        <v>171</v>
      </c>
      <c r="C125" s="379">
        <f t="shared" si="12"/>
        <v>0</v>
      </c>
      <c r="D125" s="380">
        <f t="shared" si="13"/>
        <v>0</v>
      </c>
      <c r="E125" s="381">
        <f t="shared" si="13"/>
        <v>0</v>
      </c>
      <c r="F125" s="680"/>
      <c r="G125" s="681"/>
      <c r="H125" s="680"/>
      <c r="I125" s="681"/>
      <c r="J125" s="680"/>
      <c r="K125" s="681"/>
      <c r="L125" s="680"/>
      <c r="M125" s="681"/>
      <c r="N125" s="680"/>
      <c r="O125" s="681"/>
      <c r="CG125" s="41"/>
      <c r="CH125" s="41"/>
      <c r="CI125" s="41"/>
      <c r="CJ125" s="41"/>
    </row>
    <row r="126" spans="1:88" ht="16.149999999999999" customHeight="1" x14ac:dyDescent="0.2">
      <c r="A126" s="1984"/>
      <c r="B126" s="394" t="s">
        <v>104</v>
      </c>
      <c r="C126" s="395">
        <f t="shared" si="12"/>
        <v>0</v>
      </c>
      <c r="D126" s="396">
        <f t="shared" si="13"/>
        <v>0</v>
      </c>
      <c r="E126" s="397">
        <f t="shared" si="13"/>
        <v>0</v>
      </c>
      <c r="F126" s="684"/>
      <c r="G126" s="685"/>
      <c r="H126" s="684"/>
      <c r="I126" s="685"/>
      <c r="J126" s="684"/>
      <c r="K126" s="685"/>
      <c r="L126" s="684"/>
      <c r="M126" s="685"/>
      <c r="N126" s="684"/>
      <c r="O126" s="685"/>
      <c r="CG126" s="41"/>
      <c r="CH126" s="41"/>
      <c r="CI126" s="41"/>
      <c r="CJ126" s="41"/>
    </row>
    <row r="127" spans="1:88" x14ac:dyDescent="0.2">
      <c r="CG127" s="41"/>
      <c r="CH127" s="41"/>
      <c r="CI127" s="41"/>
      <c r="CJ127" s="41"/>
    </row>
    <row r="128" spans="1:88" x14ac:dyDescent="0.2">
      <c r="CG128" s="41"/>
      <c r="CH128" s="41"/>
      <c r="CI128" s="41"/>
      <c r="CJ128" s="41"/>
    </row>
    <row r="129" spans="85:88" x14ac:dyDescent="0.2">
      <c r="CG129" s="41"/>
      <c r="CH129" s="41"/>
      <c r="CI129" s="41"/>
      <c r="CJ129" s="41"/>
    </row>
    <row r="207" spans="1:104" ht="16.5" customHeight="1" x14ac:dyDescent="0.2"/>
    <row r="208" spans="1:104" s="400" customFormat="1" ht="18.75" hidden="1" customHeight="1" x14ac:dyDescent="0.2">
      <c r="A208" s="400">
        <f>SUM(B12:D12,B31:B44,B48:B49,B54,B57,C77:E77,B91:B93,B101:F101,B105:B107,B112:B114,C120:C126,C78:C80,B72,B67:B68,B63:G64)</f>
        <v>43374</v>
      </c>
      <c r="B208" s="400">
        <f>SUM(CG13:CJ129)</f>
        <v>0</v>
      </c>
      <c r="BX208" s="401"/>
      <c r="BY208" s="401"/>
      <c r="BZ208" s="401"/>
      <c r="CA208" s="401"/>
      <c r="CB208" s="401"/>
      <c r="CC208" s="401"/>
      <c r="CD208" s="401"/>
      <c r="CE208" s="401"/>
      <c r="CF208" s="401"/>
      <c r="CG208" s="401"/>
      <c r="CH208" s="401"/>
      <c r="CI208" s="401"/>
      <c r="CJ208" s="401"/>
      <c r="CK208" s="401"/>
      <c r="CL208" s="401"/>
      <c r="CM208" s="401"/>
      <c r="CN208" s="401"/>
      <c r="CO208" s="401"/>
      <c r="CP208" s="401"/>
      <c r="CQ208" s="401"/>
      <c r="CR208" s="401"/>
      <c r="CS208" s="401"/>
      <c r="CT208" s="401"/>
      <c r="CU208" s="401"/>
      <c r="CV208" s="401"/>
      <c r="CW208" s="401"/>
      <c r="CX208" s="401"/>
      <c r="CY208" s="401"/>
      <c r="CZ208" s="401"/>
    </row>
    <row r="209" ht="18.75" customHeight="1" x14ac:dyDescent="0.2"/>
  </sheetData>
  <mergeCells count="159"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28:A30"/>
    <mergeCell ref="B28:D29"/>
    <mergeCell ref="E28:AN28"/>
    <mergeCell ref="AO28:AO30"/>
    <mergeCell ref="AP28:AP30"/>
    <mergeCell ref="S29:T29"/>
    <mergeCell ref="U29:V29"/>
    <mergeCell ref="W29:X29"/>
    <mergeCell ref="Y29:Z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R52:R53"/>
    <mergeCell ref="S52:S53"/>
    <mergeCell ref="T52:T53"/>
    <mergeCell ref="U52:U53"/>
    <mergeCell ref="V52:V53"/>
    <mergeCell ref="A70:A71"/>
    <mergeCell ref="B70:B71"/>
    <mergeCell ref="C70:C71"/>
    <mergeCell ref="D70:D71"/>
    <mergeCell ref="Q52:Q53"/>
    <mergeCell ref="A51:A53"/>
    <mergeCell ref="B51:D52"/>
    <mergeCell ref="E51:V51"/>
    <mergeCell ref="A73:G73"/>
    <mergeCell ref="K52:K53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AK74:AK76"/>
    <mergeCell ref="F75:G75"/>
    <mergeCell ref="H75:I75"/>
    <mergeCell ref="J75:K75"/>
    <mergeCell ref="L75:M75"/>
    <mergeCell ref="N75:O75"/>
    <mergeCell ref="P75:Q75"/>
    <mergeCell ref="R75:S75"/>
    <mergeCell ref="T75:U75"/>
    <mergeCell ref="V75:W75"/>
    <mergeCell ref="F74:AI74"/>
    <mergeCell ref="AJ74:AJ76"/>
    <mergeCell ref="X75:Y75"/>
    <mergeCell ref="Z75:AA75"/>
    <mergeCell ref="AB75:AC75"/>
    <mergeCell ref="AD75:AE75"/>
    <mergeCell ref="A84:D84"/>
    <mergeCell ref="A90:D90"/>
    <mergeCell ref="A94:F94"/>
    <mergeCell ref="A95:A97"/>
    <mergeCell ref="B95:C96"/>
    <mergeCell ref="D95:E96"/>
    <mergeCell ref="F95:F97"/>
    <mergeCell ref="AF75:AG75"/>
    <mergeCell ref="AH75:AI75"/>
    <mergeCell ref="A78:A79"/>
    <mergeCell ref="A82:A83"/>
    <mergeCell ref="B82:B83"/>
    <mergeCell ref="C82:C83"/>
    <mergeCell ref="D82:D83"/>
    <mergeCell ref="A74:A76"/>
    <mergeCell ref="B74:B76"/>
    <mergeCell ref="C74:E75"/>
    <mergeCell ref="A103:A104"/>
    <mergeCell ref="B103:B104"/>
    <mergeCell ref="C103:K103"/>
    <mergeCell ref="L103:L104"/>
    <mergeCell ref="A109:A111"/>
    <mergeCell ref="B109:D110"/>
    <mergeCell ref="E109:AN109"/>
    <mergeCell ref="U110:V110"/>
    <mergeCell ref="W110:X110"/>
    <mergeCell ref="Y110:Z110"/>
    <mergeCell ref="AO109:AO111"/>
    <mergeCell ref="AP109:AP111"/>
    <mergeCell ref="E110:F110"/>
    <mergeCell ref="G110:H110"/>
    <mergeCell ref="I110:J110"/>
    <mergeCell ref="K110:L110"/>
    <mergeCell ref="M110:N110"/>
    <mergeCell ref="O110:P110"/>
    <mergeCell ref="Q110:R110"/>
    <mergeCell ref="S110:T110"/>
    <mergeCell ref="A120:A122"/>
    <mergeCell ref="A123:A126"/>
    <mergeCell ref="AM110:AN110"/>
    <mergeCell ref="A116:B119"/>
    <mergeCell ref="C116:E118"/>
    <mergeCell ref="F116:O117"/>
    <mergeCell ref="F118:G118"/>
    <mergeCell ref="H118:I118"/>
    <mergeCell ref="J118:K118"/>
    <mergeCell ref="L118:M118"/>
    <mergeCell ref="N118:O118"/>
    <mergeCell ref="AA110:AB110"/>
    <mergeCell ref="AC110:AD110"/>
    <mergeCell ref="AE110:AF110"/>
    <mergeCell ref="AG110:AH110"/>
    <mergeCell ref="AI110:AJ110"/>
    <mergeCell ref="AK110:AL110"/>
  </mergeCells>
  <dataValidations count="2">
    <dataValidation type="whole" operator="greaterThan" allowBlank="1" showInputMessage="1" showErrorMessage="1" errorTitle="Números Enteros" error="Sólo puede ingresar números enteros" sqref="A1:AS126" xr:uid="{7ABC73D1-7F3C-4153-8722-74341C5CCB48}">
      <formula1>-1</formula1>
    </dataValidation>
    <dataValidation allowBlank="1" showInputMessage="1" showErrorMessage="1" errorTitle="Error de ingreso" error="Debe ingresar sólo números enteros positivos." sqref="A127:AS1048576 AT1:XFD1048576" xr:uid="{2CA5BB74-2D94-4FA5-A332-D77BF32B1E87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16B89-7359-4318-94F3-D286C5F77C2B}">
  <dimension ref="A1:DB209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6.140625" style="2" customWidth="1"/>
    <col min="2" max="2" width="23.85546875" style="2" customWidth="1"/>
    <col min="3" max="3" width="15.7109375" style="2" customWidth="1"/>
    <col min="4" max="4" width="14.42578125" style="2" customWidth="1"/>
    <col min="5" max="5" width="14.85546875" style="2" customWidth="1"/>
    <col min="6" max="6" width="16.7109375" style="2" customWidth="1"/>
    <col min="7" max="7" width="14" style="2" customWidth="1"/>
    <col min="8" max="8" width="13.140625" style="2" customWidth="1"/>
    <col min="9" max="9" width="11.85546875" style="2" customWidth="1"/>
    <col min="10" max="10" width="12.140625" style="2" customWidth="1"/>
    <col min="11" max="11" width="13.85546875" style="2" customWidth="1"/>
    <col min="12" max="12" width="15" style="2" customWidth="1"/>
    <col min="13" max="13" width="11.85546875" style="2" customWidth="1"/>
    <col min="14" max="40" width="11.42578125" style="2"/>
    <col min="41" max="41" width="12.8554687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customWidth="1"/>
    <col min="79" max="103" width="10.85546875" style="5" hidden="1" customWidth="1"/>
    <col min="104" max="104" width="0.140625" style="5" customWidth="1"/>
    <col min="105" max="105" width="10.85546875" style="2" customWidth="1"/>
    <col min="106" max="16384" width="11.42578125" style="2"/>
  </cols>
  <sheetData>
    <row r="1" spans="1:104" ht="16.149999999999999" customHeight="1" x14ac:dyDescent="0.2">
      <c r="A1" s="1" t="s">
        <v>0</v>
      </c>
    </row>
    <row r="2" spans="1:104" ht="16.149999999999999" customHeight="1" x14ac:dyDescent="0.2">
      <c r="A2" s="1" t="str">
        <f>CONCATENATE("COMUNA: ",[4]NOMBRE!B2," - ","( ",[4]NOMBRE!C2,[4]NOMBRE!D2,[4]NOMBRE!E2,[4]NOMBRE!F2,[4]NOMBRE!G2," )")</f>
        <v>COMUNA: LINARES - ( 07401 )</v>
      </c>
    </row>
    <row r="3" spans="1:104" ht="16.149999999999999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104" ht="16.149999999999999" customHeight="1" x14ac:dyDescent="0.2">
      <c r="A4" s="1" t="str">
        <f>CONCATENATE("MES: ",[4]NOMBRE!B6," - ","( ",[4]NOMBRE!C6,[4]NOMBRE!D6," )")</f>
        <v>MES: MARZO - ( 03 )</v>
      </c>
    </row>
    <row r="5" spans="1:104" ht="16.149999999999999" customHeight="1" x14ac:dyDescent="0.2">
      <c r="A5" s="1" t="str">
        <f>CONCATENATE("AÑO: ",[4]NOMBRE!B7)</f>
        <v>AÑO: 2019</v>
      </c>
    </row>
    <row r="6" spans="1:104" ht="15" x14ac:dyDescent="0.2">
      <c r="A6" s="1982" t="s">
        <v>1</v>
      </c>
      <c r="B6" s="1982"/>
      <c r="C6" s="1982"/>
      <c r="D6" s="1982"/>
      <c r="E6" s="1982"/>
      <c r="F6" s="1982"/>
      <c r="G6" s="1982"/>
      <c r="H6" s="1982"/>
      <c r="I6" s="1982"/>
      <c r="J6" s="1982"/>
      <c r="K6" s="1982"/>
      <c r="L6" s="1982"/>
      <c r="M6" s="1982"/>
      <c r="N6" s="1982"/>
      <c r="O6" s="1982"/>
      <c r="P6" s="1982"/>
      <c r="Q6" s="1982"/>
      <c r="R6" s="1982"/>
      <c r="S6" s="1982"/>
      <c r="T6" s="1982"/>
      <c r="U6" s="1982"/>
      <c r="V6" s="1982"/>
      <c r="W6" s="1982"/>
      <c r="X6" s="6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104" ht="1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6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</row>
    <row r="8" spans="1:104" ht="31.15" customHeight="1" x14ac:dyDescent="0.2">
      <c r="A8" s="10" t="s">
        <v>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6"/>
      <c r="AQ8" s="7"/>
      <c r="AR8" s="7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</row>
    <row r="9" spans="1:104" ht="19.899999999999999" customHeight="1" x14ac:dyDescent="0.2">
      <c r="A9" s="2163" t="s">
        <v>3</v>
      </c>
      <c r="B9" s="2201" t="s">
        <v>4</v>
      </c>
      <c r="C9" s="2202"/>
      <c r="D9" s="2203"/>
      <c r="E9" s="2204" t="s">
        <v>5</v>
      </c>
      <c r="F9" s="2144"/>
      <c r="G9" s="2144"/>
      <c r="H9" s="2144"/>
      <c r="I9" s="2144"/>
      <c r="J9" s="2144"/>
      <c r="K9" s="2144"/>
      <c r="L9" s="2144"/>
      <c r="M9" s="2144"/>
      <c r="N9" s="2144"/>
      <c r="O9" s="2144"/>
      <c r="P9" s="2144"/>
      <c r="Q9" s="2144"/>
      <c r="R9" s="2144"/>
      <c r="S9" s="2144"/>
      <c r="T9" s="2144"/>
      <c r="U9" s="2144"/>
      <c r="V9" s="2144"/>
      <c r="W9" s="2144"/>
      <c r="X9" s="2144"/>
      <c r="Y9" s="2144"/>
      <c r="Z9" s="2144"/>
      <c r="AA9" s="2144"/>
      <c r="AB9" s="2144"/>
      <c r="AC9" s="2144"/>
      <c r="AD9" s="2144"/>
      <c r="AE9" s="2144"/>
      <c r="AF9" s="2144"/>
      <c r="AG9" s="2144"/>
      <c r="AH9" s="2144"/>
      <c r="AI9" s="2144"/>
      <c r="AJ9" s="2144"/>
      <c r="AK9" s="2144"/>
      <c r="AL9" s="2144"/>
      <c r="AM9" s="2144"/>
      <c r="AN9" s="2154"/>
      <c r="AO9" s="2215" t="s">
        <v>6</v>
      </c>
      <c r="AP9" s="2218" t="s">
        <v>7</v>
      </c>
      <c r="AQ9" s="2218" t="s">
        <v>8</v>
      </c>
      <c r="AR9" s="2214" t="s">
        <v>9</v>
      </c>
      <c r="AS9" s="2214" t="s">
        <v>10</v>
      </c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W9" s="3"/>
      <c r="BY9" s="4"/>
      <c r="CZ9" s="2"/>
    </row>
    <row r="10" spans="1:104" ht="19.899999999999999" customHeight="1" x14ac:dyDescent="0.2">
      <c r="A10" s="1909"/>
      <c r="B10" s="2165"/>
      <c r="C10" s="2091"/>
      <c r="D10" s="2155"/>
      <c r="E10" s="2204" t="s">
        <v>11</v>
      </c>
      <c r="F10" s="2154"/>
      <c r="G10" s="2209" t="s">
        <v>12</v>
      </c>
      <c r="H10" s="2211"/>
      <c r="I10" s="2209" t="s">
        <v>13</v>
      </c>
      <c r="J10" s="2211"/>
      <c r="K10" s="2209" t="s">
        <v>14</v>
      </c>
      <c r="L10" s="2211"/>
      <c r="M10" s="2209" t="s">
        <v>15</v>
      </c>
      <c r="N10" s="2211"/>
      <c r="O10" s="2209" t="s">
        <v>16</v>
      </c>
      <c r="P10" s="2211"/>
      <c r="Q10" s="2209" t="s">
        <v>17</v>
      </c>
      <c r="R10" s="2211"/>
      <c r="S10" s="2209" t="s">
        <v>18</v>
      </c>
      <c r="T10" s="2211"/>
      <c r="U10" s="2209" t="s">
        <v>19</v>
      </c>
      <c r="V10" s="2211"/>
      <c r="W10" s="2209" t="s">
        <v>20</v>
      </c>
      <c r="X10" s="2211"/>
      <c r="Y10" s="2209" t="s">
        <v>21</v>
      </c>
      <c r="Z10" s="2211"/>
      <c r="AA10" s="2209" t="s">
        <v>22</v>
      </c>
      <c r="AB10" s="2211"/>
      <c r="AC10" s="2209" t="s">
        <v>23</v>
      </c>
      <c r="AD10" s="2211"/>
      <c r="AE10" s="2209" t="s">
        <v>24</v>
      </c>
      <c r="AF10" s="2211"/>
      <c r="AG10" s="2209" t="s">
        <v>25</v>
      </c>
      <c r="AH10" s="2211"/>
      <c r="AI10" s="2209" t="s">
        <v>26</v>
      </c>
      <c r="AJ10" s="2211"/>
      <c r="AK10" s="2209" t="s">
        <v>27</v>
      </c>
      <c r="AL10" s="2211"/>
      <c r="AM10" s="2204" t="s">
        <v>28</v>
      </c>
      <c r="AN10" s="2154"/>
      <c r="AO10" s="1975"/>
      <c r="AP10" s="1980"/>
      <c r="AQ10" s="1980"/>
      <c r="AR10" s="1944"/>
      <c r="AS10" s="1944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W10" s="3"/>
      <c r="BY10" s="4"/>
      <c r="CZ10" s="2"/>
    </row>
    <row r="11" spans="1:104" ht="19.899999999999999" customHeight="1" x14ac:dyDescent="0.2">
      <c r="A11" s="2164"/>
      <c r="B11" s="13" t="s">
        <v>29</v>
      </c>
      <c r="C11" s="14" t="s">
        <v>30</v>
      </c>
      <c r="D11" s="697" t="s">
        <v>31</v>
      </c>
      <c r="E11" s="16" t="s">
        <v>30</v>
      </c>
      <c r="F11" s="704" t="s">
        <v>31</v>
      </c>
      <c r="G11" s="16" t="s">
        <v>30</v>
      </c>
      <c r="H11" s="704" t="s">
        <v>31</v>
      </c>
      <c r="I11" s="16" t="s">
        <v>30</v>
      </c>
      <c r="J11" s="704" t="s">
        <v>31</v>
      </c>
      <c r="K11" s="16" t="s">
        <v>30</v>
      </c>
      <c r="L11" s="704" t="s">
        <v>31</v>
      </c>
      <c r="M11" s="16" t="s">
        <v>30</v>
      </c>
      <c r="N11" s="704" t="s">
        <v>31</v>
      </c>
      <c r="O11" s="16" t="s">
        <v>30</v>
      </c>
      <c r="P11" s="704" t="s">
        <v>31</v>
      </c>
      <c r="Q11" s="16" t="s">
        <v>30</v>
      </c>
      <c r="R11" s="704" t="s">
        <v>31</v>
      </c>
      <c r="S11" s="16" t="s">
        <v>30</v>
      </c>
      <c r="T11" s="704" t="s">
        <v>31</v>
      </c>
      <c r="U11" s="16" t="s">
        <v>30</v>
      </c>
      <c r="V11" s="704" t="s">
        <v>31</v>
      </c>
      <c r="W11" s="16" t="s">
        <v>30</v>
      </c>
      <c r="X11" s="704" t="s">
        <v>31</v>
      </c>
      <c r="Y11" s="16" t="s">
        <v>30</v>
      </c>
      <c r="Z11" s="704" t="s">
        <v>31</v>
      </c>
      <c r="AA11" s="16" t="s">
        <v>30</v>
      </c>
      <c r="AB11" s="704" t="s">
        <v>31</v>
      </c>
      <c r="AC11" s="16" t="s">
        <v>30</v>
      </c>
      <c r="AD11" s="704" t="s">
        <v>31</v>
      </c>
      <c r="AE11" s="16" t="s">
        <v>30</v>
      </c>
      <c r="AF11" s="704" t="s">
        <v>31</v>
      </c>
      <c r="AG11" s="16" t="s">
        <v>30</v>
      </c>
      <c r="AH11" s="704" t="s">
        <v>31</v>
      </c>
      <c r="AI11" s="16" t="s">
        <v>30</v>
      </c>
      <c r="AJ11" s="704" t="s">
        <v>31</v>
      </c>
      <c r="AK11" s="16" t="s">
        <v>30</v>
      </c>
      <c r="AL11" s="704" t="s">
        <v>31</v>
      </c>
      <c r="AM11" s="16" t="s">
        <v>30</v>
      </c>
      <c r="AN11" s="704" t="s">
        <v>31</v>
      </c>
      <c r="AO11" s="2216"/>
      <c r="AP11" s="2219"/>
      <c r="AQ11" s="2219"/>
      <c r="AR11" s="2188"/>
      <c r="AS11" s="2188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W11" s="3"/>
      <c r="BY11" s="4"/>
      <c r="CZ11" s="2"/>
    </row>
    <row r="12" spans="1:104" ht="16.149999999999999" customHeight="1" x14ac:dyDescent="0.2">
      <c r="A12" s="18" t="s">
        <v>32</v>
      </c>
      <c r="B12" s="19">
        <f>SUM(B13:B26)</f>
        <v>0</v>
      </c>
      <c r="C12" s="20">
        <f>SUM(C13:C26)</f>
        <v>0</v>
      </c>
      <c r="D12" s="21">
        <f>SUM(D13:D26)</f>
        <v>0</v>
      </c>
      <c r="E12" s="16">
        <f>SUM(E13:E26)</f>
        <v>0</v>
      </c>
      <c r="F12" s="22">
        <f t="shared" ref="F12:AO12" si="0">SUM(F13:F26)</f>
        <v>0</v>
      </c>
      <c r="G12" s="23">
        <f>SUM(G13:G26)</f>
        <v>0</v>
      </c>
      <c r="H12" s="22">
        <f t="shared" si="0"/>
        <v>0</v>
      </c>
      <c r="I12" s="16">
        <f t="shared" si="0"/>
        <v>0</v>
      </c>
      <c r="J12" s="22">
        <f t="shared" si="0"/>
        <v>0</v>
      </c>
      <c r="K12" s="16">
        <f t="shared" si="0"/>
        <v>0</v>
      </c>
      <c r="L12" s="22">
        <f t="shared" si="0"/>
        <v>0</v>
      </c>
      <c r="M12" s="16">
        <f t="shared" si="0"/>
        <v>0</v>
      </c>
      <c r="N12" s="22">
        <f t="shared" si="0"/>
        <v>0</v>
      </c>
      <c r="O12" s="16">
        <f t="shared" si="0"/>
        <v>0</v>
      </c>
      <c r="P12" s="22">
        <f t="shared" si="0"/>
        <v>0</v>
      </c>
      <c r="Q12" s="16">
        <f t="shared" si="0"/>
        <v>0</v>
      </c>
      <c r="R12" s="22">
        <f t="shared" si="0"/>
        <v>0</v>
      </c>
      <c r="S12" s="16">
        <f t="shared" si="0"/>
        <v>0</v>
      </c>
      <c r="T12" s="22">
        <f t="shared" si="0"/>
        <v>0</v>
      </c>
      <c r="U12" s="16">
        <f>SUM(U13:U26)</f>
        <v>0</v>
      </c>
      <c r="V12" s="22">
        <f>SUM(V13:V26)</f>
        <v>0</v>
      </c>
      <c r="W12" s="16">
        <f t="shared" si="0"/>
        <v>0</v>
      </c>
      <c r="X12" s="22">
        <f t="shared" si="0"/>
        <v>0</v>
      </c>
      <c r="Y12" s="16">
        <f t="shared" si="0"/>
        <v>0</v>
      </c>
      <c r="Z12" s="22">
        <f t="shared" si="0"/>
        <v>0</v>
      </c>
      <c r="AA12" s="16">
        <f t="shared" si="0"/>
        <v>0</v>
      </c>
      <c r="AB12" s="22">
        <f t="shared" si="0"/>
        <v>0</v>
      </c>
      <c r="AC12" s="16">
        <f t="shared" si="0"/>
        <v>0</v>
      </c>
      <c r="AD12" s="22">
        <f t="shared" si="0"/>
        <v>0</v>
      </c>
      <c r="AE12" s="16">
        <f t="shared" si="0"/>
        <v>0</v>
      </c>
      <c r="AF12" s="22">
        <f t="shared" si="0"/>
        <v>0</v>
      </c>
      <c r="AG12" s="23">
        <f t="shared" si="0"/>
        <v>0</v>
      </c>
      <c r="AH12" s="23">
        <f t="shared" si="0"/>
        <v>0</v>
      </c>
      <c r="AI12" s="23">
        <f t="shared" si="0"/>
        <v>0</v>
      </c>
      <c r="AJ12" s="23">
        <f t="shared" si="0"/>
        <v>0</v>
      </c>
      <c r="AK12" s="23">
        <f t="shared" si="0"/>
        <v>0</v>
      </c>
      <c r="AL12" s="23">
        <f t="shared" si="0"/>
        <v>0</v>
      </c>
      <c r="AM12" s="23">
        <f t="shared" si="0"/>
        <v>0</v>
      </c>
      <c r="AN12" s="23">
        <f t="shared" si="0"/>
        <v>0</v>
      </c>
      <c r="AO12" s="24">
        <f t="shared" si="0"/>
        <v>0</v>
      </c>
      <c r="AP12" s="25">
        <f>SUM(AP13:AP26)</f>
        <v>0</v>
      </c>
      <c r="AQ12" s="26">
        <f>SUM(AQ13:AQ26)</f>
        <v>0</v>
      </c>
      <c r="AR12" s="704">
        <f>SUM(AR13:AR26)</f>
        <v>0</v>
      </c>
      <c r="AS12" s="704">
        <f>SUM(AS13:AS26)</f>
        <v>0</v>
      </c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W12" s="3"/>
      <c r="BY12" s="4"/>
      <c r="CZ12" s="2"/>
    </row>
    <row r="13" spans="1:104" ht="16.149999999999999" customHeight="1" x14ac:dyDescent="0.2">
      <c r="A13" s="27" t="s">
        <v>33</v>
      </c>
      <c r="B13" s="28">
        <f>SUM(C13:D13)</f>
        <v>0</v>
      </c>
      <c r="C13" s="29">
        <f>SUM(E13+G13+I13+K13+M13+O13+Q13+S13+U13+W13+Y13+AA13+AC13+AE13+AG13+AI13+AK13+AM13)</f>
        <v>0</v>
      </c>
      <c r="D13" s="30">
        <f>SUM(F13+H13+J13+L13+N13+P13+R13+T13+V13+X13+Z13+AB13+AD13+AF13+AH13+AJ13+AL13+AN13)</f>
        <v>0</v>
      </c>
      <c r="E13" s="31"/>
      <c r="F13" s="32"/>
      <c r="G13" s="31"/>
      <c r="H13" s="32"/>
      <c r="I13" s="31"/>
      <c r="J13" s="33"/>
      <c r="K13" s="31"/>
      <c r="L13" s="33"/>
      <c r="M13" s="31"/>
      <c r="N13" s="33"/>
      <c r="O13" s="31"/>
      <c r="P13" s="33"/>
      <c r="Q13" s="31"/>
      <c r="R13" s="33"/>
      <c r="S13" s="31"/>
      <c r="T13" s="33"/>
      <c r="U13" s="31"/>
      <c r="V13" s="33"/>
      <c r="W13" s="31"/>
      <c r="X13" s="33"/>
      <c r="Y13" s="31"/>
      <c r="Z13" s="33"/>
      <c r="AA13" s="31"/>
      <c r="AB13" s="33"/>
      <c r="AC13" s="31"/>
      <c r="AD13" s="33"/>
      <c r="AE13" s="31"/>
      <c r="AF13" s="33"/>
      <c r="AG13" s="31"/>
      <c r="AH13" s="33"/>
      <c r="AI13" s="31"/>
      <c r="AJ13" s="33"/>
      <c r="AK13" s="31"/>
      <c r="AL13" s="33"/>
      <c r="AM13" s="34"/>
      <c r="AN13" s="33"/>
      <c r="AO13" s="35"/>
      <c r="AP13" s="36"/>
      <c r="AQ13" s="36"/>
      <c r="AR13" s="37"/>
      <c r="AS13" s="37"/>
      <c r="AT13" s="38"/>
      <c r="AU13" s="39"/>
      <c r="AV13" s="39"/>
      <c r="AW13" s="39"/>
      <c r="AX13" s="39"/>
      <c r="AY13" s="39"/>
      <c r="AZ13" s="39"/>
      <c r="BA13" s="39"/>
      <c r="BB13" s="39"/>
      <c r="BC13" s="39"/>
      <c r="BD13" s="9"/>
      <c r="BE13" s="9"/>
      <c r="BF13" s="9"/>
      <c r="BW13" s="3"/>
      <c r="BY13" s="4"/>
      <c r="CA13" s="40"/>
      <c r="CF13" s="41">
        <v>0</v>
      </c>
      <c r="CG13" s="41">
        <v>0</v>
      </c>
      <c r="CH13" s="41">
        <v>0</v>
      </c>
      <c r="CI13" s="41">
        <v>0</v>
      </c>
      <c r="CJ13" s="5">
        <v>0</v>
      </c>
      <c r="CZ13" s="2"/>
    </row>
    <row r="14" spans="1:104" ht="16.149999999999999" customHeight="1" x14ac:dyDescent="0.2">
      <c r="A14" s="42" t="s">
        <v>34</v>
      </c>
      <c r="B14" s="43">
        <f t="shared" ref="B14:B26" si="1">SUM(C14:D14)</f>
        <v>0</v>
      </c>
      <c r="C14" s="44">
        <f>SUM(E14+G14+I14)</f>
        <v>0</v>
      </c>
      <c r="D14" s="45">
        <f>SUM(F14+H14+J14)</f>
        <v>0</v>
      </c>
      <c r="E14" s="46"/>
      <c r="F14" s="47"/>
      <c r="G14" s="46"/>
      <c r="H14" s="47"/>
      <c r="I14" s="46"/>
      <c r="J14" s="48"/>
      <c r="K14" s="49"/>
      <c r="L14" s="50"/>
      <c r="M14" s="49"/>
      <c r="N14" s="50"/>
      <c r="O14" s="49"/>
      <c r="P14" s="50"/>
      <c r="Q14" s="49"/>
      <c r="R14" s="50"/>
      <c r="S14" s="49"/>
      <c r="T14" s="50"/>
      <c r="U14" s="49"/>
      <c r="V14" s="50"/>
      <c r="W14" s="49"/>
      <c r="X14" s="50"/>
      <c r="Y14" s="49"/>
      <c r="Z14" s="50"/>
      <c r="AA14" s="49"/>
      <c r="AB14" s="50"/>
      <c r="AC14" s="49"/>
      <c r="AD14" s="50"/>
      <c r="AE14" s="49"/>
      <c r="AF14" s="50"/>
      <c r="AG14" s="49"/>
      <c r="AH14" s="50"/>
      <c r="AI14" s="49"/>
      <c r="AJ14" s="50"/>
      <c r="AK14" s="49"/>
      <c r="AL14" s="50"/>
      <c r="AM14" s="49"/>
      <c r="AN14" s="50"/>
      <c r="AO14" s="51"/>
      <c r="AP14" s="52"/>
      <c r="AQ14" s="52"/>
      <c r="AR14" s="53"/>
      <c r="AS14" s="53"/>
      <c r="AT14" s="38"/>
      <c r="AU14" s="39"/>
      <c r="AV14" s="39"/>
      <c r="AW14" s="39"/>
      <c r="AX14" s="39"/>
      <c r="AY14" s="39"/>
      <c r="AZ14" s="39"/>
      <c r="BA14" s="39"/>
      <c r="BB14" s="39"/>
      <c r="BC14" s="39"/>
      <c r="BD14" s="9"/>
      <c r="BE14" s="9"/>
      <c r="BF14" s="9"/>
      <c r="BW14" s="3"/>
      <c r="BY14" s="4"/>
      <c r="CA14" s="40"/>
      <c r="CF14" s="41">
        <v>0</v>
      </c>
      <c r="CG14" s="41">
        <v>0</v>
      </c>
      <c r="CH14" s="41">
        <v>0</v>
      </c>
      <c r="CI14" s="41">
        <v>0</v>
      </c>
      <c r="CJ14" s="5">
        <v>0</v>
      </c>
      <c r="CZ14" s="2"/>
    </row>
    <row r="15" spans="1:104" ht="16.149999999999999" customHeight="1" x14ac:dyDescent="0.2">
      <c r="A15" s="54" t="s">
        <v>35</v>
      </c>
      <c r="B15" s="43">
        <f t="shared" si="1"/>
        <v>0</v>
      </c>
      <c r="C15" s="44">
        <f>SUM(E15+G15+I15+K15+M15+O15+Q15+S15+U15+W15+Y15+AA15+AC15+AE15+AG15+AI15+AK15+AM15)</f>
        <v>0</v>
      </c>
      <c r="D15" s="45">
        <f>SUM(F15+H15+J15+L15+N15+P15+R15+T15+V15+X15+Z15+AB15+AD15+AF15+AH15+AJ15+AL15+AN15)</f>
        <v>0</v>
      </c>
      <c r="E15" s="46"/>
      <c r="F15" s="47"/>
      <c r="G15" s="46"/>
      <c r="H15" s="47"/>
      <c r="I15" s="46"/>
      <c r="J15" s="48"/>
      <c r="K15" s="46"/>
      <c r="L15" s="48"/>
      <c r="M15" s="46"/>
      <c r="N15" s="48"/>
      <c r="O15" s="46"/>
      <c r="P15" s="48"/>
      <c r="Q15" s="46"/>
      <c r="R15" s="48"/>
      <c r="S15" s="46"/>
      <c r="T15" s="48"/>
      <c r="U15" s="46"/>
      <c r="V15" s="48"/>
      <c r="W15" s="46"/>
      <c r="X15" s="48"/>
      <c r="Y15" s="46"/>
      <c r="Z15" s="48"/>
      <c r="AA15" s="46"/>
      <c r="AB15" s="48"/>
      <c r="AC15" s="46"/>
      <c r="AD15" s="48"/>
      <c r="AE15" s="46"/>
      <c r="AF15" s="48"/>
      <c r="AG15" s="46"/>
      <c r="AH15" s="48"/>
      <c r="AI15" s="46"/>
      <c r="AJ15" s="48"/>
      <c r="AK15" s="46"/>
      <c r="AL15" s="48"/>
      <c r="AM15" s="55"/>
      <c r="AN15" s="48"/>
      <c r="AO15" s="51"/>
      <c r="AP15" s="52"/>
      <c r="AQ15" s="52"/>
      <c r="AR15" s="53"/>
      <c r="AS15" s="53"/>
      <c r="AT15" s="38"/>
      <c r="AU15" s="39"/>
      <c r="AV15" s="39"/>
      <c r="AW15" s="39"/>
      <c r="AX15" s="39"/>
      <c r="AY15" s="39"/>
      <c r="AZ15" s="39"/>
      <c r="BA15" s="39"/>
      <c r="BB15" s="39"/>
      <c r="BC15" s="39"/>
      <c r="BD15" s="9"/>
      <c r="BE15" s="9"/>
      <c r="BF15" s="9"/>
      <c r="BW15" s="3"/>
      <c r="BY15" s="4"/>
      <c r="CA15" s="40"/>
      <c r="CF15" s="41">
        <v>0</v>
      </c>
      <c r="CG15" s="41">
        <v>0</v>
      </c>
      <c r="CH15" s="41">
        <v>0</v>
      </c>
      <c r="CI15" s="41">
        <v>0</v>
      </c>
      <c r="CJ15" s="5">
        <v>0</v>
      </c>
      <c r="CZ15" s="2"/>
    </row>
    <row r="16" spans="1:104" ht="16.149999999999999" customHeight="1" x14ac:dyDescent="0.2">
      <c r="A16" s="56" t="s">
        <v>36</v>
      </c>
      <c r="B16" s="57">
        <f t="shared" si="1"/>
        <v>0</v>
      </c>
      <c r="C16" s="58">
        <f>SUM(I16+K16+M16+O16+Q16+S16+U16+W16+Y16+AA16+AC16+AE16+AG16+AI16+AK16+AM16)</f>
        <v>0</v>
      </c>
      <c r="D16" s="59">
        <f>SUM(J16+L16+N16+P16+R16+T16+V16+X16+Z16+AB16+AD16+AF16+AH16+AJ16+AL16+AN16)</f>
        <v>0</v>
      </c>
      <c r="E16" s="49"/>
      <c r="F16" s="50"/>
      <c r="G16" s="60"/>
      <c r="H16" s="61"/>
      <c r="I16" s="46"/>
      <c r="J16" s="48"/>
      <c r="K16" s="46"/>
      <c r="L16" s="48"/>
      <c r="M16" s="46"/>
      <c r="N16" s="48"/>
      <c r="O16" s="46"/>
      <c r="P16" s="48"/>
      <c r="Q16" s="46"/>
      <c r="R16" s="48"/>
      <c r="S16" s="46"/>
      <c r="T16" s="48"/>
      <c r="U16" s="46"/>
      <c r="V16" s="48"/>
      <c r="W16" s="46"/>
      <c r="X16" s="48"/>
      <c r="Y16" s="46"/>
      <c r="Z16" s="48"/>
      <c r="AA16" s="46"/>
      <c r="AB16" s="48"/>
      <c r="AC16" s="46"/>
      <c r="AD16" s="48"/>
      <c r="AE16" s="46"/>
      <c r="AF16" s="48"/>
      <c r="AG16" s="46"/>
      <c r="AH16" s="48"/>
      <c r="AI16" s="46"/>
      <c r="AJ16" s="48"/>
      <c r="AK16" s="46"/>
      <c r="AL16" s="48"/>
      <c r="AM16" s="55"/>
      <c r="AN16" s="48"/>
      <c r="AO16" s="51"/>
      <c r="AP16" s="52"/>
      <c r="AQ16" s="52"/>
      <c r="AR16" s="53"/>
      <c r="AS16" s="53"/>
      <c r="AT16" s="38"/>
      <c r="AU16" s="39"/>
      <c r="AV16" s="39"/>
      <c r="AW16" s="39"/>
      <c r="AX16" s="39"/>
      <c r="AY16" s="39"/>
      <c r="AZ16" s="39"/>
      <c r="BA16" s="39"/>
      <c r="BB16" s="39"/>
      <c r="BC16" s="39"/>
      <c r="BD16" s="9"/>
      <c r="BE16" s="9"/>
      <c r="BF16" s="9"/>
      <c r="BW16" s="3"/>
      <c r="BY16" s="4"/>
      <c r="CA16" s="40"/>
      <c r="CF16" s="41">
        <v>0</v>
      </c>
      <c r="CG16" s="41">
        <v>0</v>
      </c>
      <c r="CH16" s="41">
        <v>0</v>
      </c>
      <c r="CI16" s="41">
        <v>0</v>
      </c>
      <c r="CJ16" s="5">
        <v>0</v>
      </c>
      <c r="CZ16" s="2"/>
    </row>
    <row r="17" spans="1:104" ht="16.149999999999999" customHeight="1" x14ac:dyDescent="0.2">
      <c r="A17" s="62" t="s">
        <v>37</v>
      </c>
      <c r="B17" s="43">
        <f t="shared" si="1"/>
        <v>0</v>
      </c>
      <c r="C17" s="44">
        <f>SUM(U17+W17+Y17+AA17+AC17+AE17+AG17+AI17+AK17+AM17)</f>
        <v>0</v>
      </c>
      <c r="D17" s="45">
        <f>SUM(V17+X17+Z17+AB17+AD17+AF17+AH17+AJ17+AL17+AN17)</f>
        <v>0</v>
      </c>
      <c r="E17" s="49"/>
      <c r="F17" s="63"/>
      <c r="G17" s="49"/>
      <c r="H17" s="63"/>
      <c r="I17" s="49"/>
      <c r="J17" s="50"/>
      <c r="K17" s="49"/>
      <c r="L17" s="50"/>
      <c r="M17" s="49"/>
      <c r="N17" s="50"/>
      <c r="O17" s="49"/>
      <c r="P17" s="50"/>
      <c r="Q17" s="49"/>
      <c r="R17" s="50"/>
      <c r="S17" s="49"/>
      <c r="T17" s="50"/>
      <c r="U17" s="46"/>
      <c r="V17" s="48"/>
      <c r="W17" s="46"/>
      <c r="X17" s="48"/>
      <c r="Y17" s="46"/>
      <c r="Z17" s="48"/>
      <c r="AA17" s="46"/>
      <c r="AB17" s="48"/>
      <c r="AC17" s="46"/>
      <c r="AD17" s="48"/>
      <c r="AE17" s="46"/>
      <c r="AF17" s="48"/>
      <c r="AG17" s="46"/>
      <c r="AH17" s="48"/>
      <c r="AI17" s="46"/>
      <c r="AJ17" s="48"/>
      <c r="AK17" s="46"/>
      <c r="AL17" s="48"/>
      <c r="AM17" s="55"/>
      <c r="AN17" s="48"/>
      <c r="AO17" s="51"/>
      <c r="AP17" s="52"/>
      <c r="AQ17" s="52"/>
      <c r="AR17" s="53"/>
      <c r="AS17" s="53"/>
      <c r="AT17" s="38"/>
      <c r="AU17" s="39"/>
      <c r="AV17" s="39"/>
      <c r="AW17" s="39"/>
      <c r="AX17" s="39"/>
      <c r="AY17" s="39"/>
      <c r="AZ17" s="39"/>
      <c r="BA17" s="39"/>
      <c r="BB17" s="39"/>
      <c r="BC17" s="39"/>
      <c r="BD17" s="9"/>
      <c r="BE17" s="9"/>
      <c r="BF17" s="9"/>
      <c r="BW17" s="3"/>
      <c r="BY17" s="4"/>
      <c r="CA17" s="40"/>
      <c r="CF17" s="41">
        <v>0</v>
      </c>
      <c r="CG17" s="41">
        <v>0</v>
      </c>
      <c r="CH17" s="41">
        <v>0</v>
      </c>
      <c r="CI17" s="41">
        <v>0</v>
      </c>
      <c r="CJ17" s="5">
        <v>0</v>
      </c>
      <c r="CZ17" s="2"/>
    </row>
    <row r="18" spans="1:104" ht="16.149999999999999" customHeight="1" x14ac:dyDescent="0.2">
      <c r="A18" s="64" t="s">
        <v>38</v>
      </c>
      <c r="B18" s="43">
        <f t="shared" si="1"/>
        <v>0</v>
      </c>
      <c r="C18" s="44">
        <f>SUM(E18+G18+I18+K18+M18+O18+Q18+S18+U18+W18+Y18+AA18+AC18+AE18+AG18+AI18+AK18+AM18)</f>
        <v>0</v>
      </c>
      <c r="D18" s="45">
        <f>SUM(F18+H18+J18+L18+N18+P18+R18+T18+V18+X18+Z18+AB18+AD18+AF18+AH18+AJ18+AL18+AN18)</f>
        <v>0</v>
      </c>
      <c r="E18" s="46"/>
      <c r="F18" s="47"/>
      <c r="G18" s="46"/>
      <c r="H18" s="47"/>
      <c r="I18" s="46"/>
      <c r="J18" s="48"/>
      <c r="K18" s="65"/>
      <c r="L18" s="48"/>
      <c r="M18" s="46"/>
      <c r="N18" s="48"/>
      <c r="O18" s="46"/>
      <c r="P18" s="48"/>
      <c r="Q18" s="46"/>
      <c r="R18" s="48"/>
      <c r="S18" s="46"/>
      <c r="T18" s="48"/>
      <c r="U18" s="46"/>
      <c r="V18" s="48"/>
      <c r="W18" s="46"/>
      <c r="X18" s="48"/>
      <c r="Y18" s="46"/>
      <c r="Z18" s="48"/>
      <c r="AA18" s="46"/>
      <c r="AB18" s="48"/>
      <c r="AC18" s="46"/>
      <c r="AD18" s="48"/>
      <c r="AE18" s="46"/>
      <c r="AF18" s="48"/>
      <c r="AG18" s="46"/>
      <c r="AH18" s="48"/>
      <c r="AI18" s="46"/>
      <c r="AJ18" s="48"/>
      <c r="AK18" s="46"/>
      <c r="AL18" s="48"/>
      <c r="AM18" s="55"/>
      <c r="AN18" s="48"/>
      <c r="AO18" s="51"/>
      <c r="AP18" s="52"/>
      <c r="AQ18" s="52"/>
      <c r="AR18" s="53"/>
      <c r="AS18" s="53"/>
      <c r="AT18" s="38"/>
      <c r="AU18" s="39"/>
      <c r="AV18" s="39"/>
      <c r="AW18" s="39"/>
      <c r="AX18" s="39"/>
      <c r="AY18" s="39"/>
      <c r="AZ18" s="39"/>
      <c r="BA18" s="39"/>
      <c r="BB18" s="39"/>
      <c r="BC18" s="39"/>
      <c r="BD18" s="9"/>
      <c r="BE18" s="9"/>
      <c r="BF18" s="9"/>
      <c r="BW18" s="3"/>
      <c r="BY18" s="4"/>
      <c r="CA18" s="40"/>
      <c r="CF18" s="41">
        <v>0</v>
      </c>
      <c r="CG18" s="41">
        <v>0</v>
      </c>
      <c r="CH18" s="41">
        <v>0</v>
      </c>
      <c r="CI18" s="41">
        <v>0</v>
      </c>
      <c r="CJ18" s="5">
        <v>0</v>
      </c>
      <c r="CZ18" s="2"/>
    </row>
    <row r="19" spans="1:104" ht="16.149999999999999" customHeight="1" x14ac:dyDescent="0.2">
      <c r="A19" s="66" t="s">
        <v>39</v>
      </c>
      <c r="B19" s="43">
        <f>SUM(C19:D19)</f>
        <v>0</v>
      </c>
      <c r="C19" s="68"/>
      <c r="D19" s="69">
        <f>SUM(L19+N19+P19+R19+T19+V19+X19+Z19+AB19+AD19+AF19)</f>
        <v>0</v>
      </c>
      <c r="E19" s="60"/>
      <c r="F19" s="61"/>
      <c r="G19" s="60"/>
      <c r="H19" s="61"/>
      <c r="I19" s="60"/>
      <c r="J19" s="70"/>
      <c r="K19" s="49"/>
      <c r="L19" s="71"/>
      <c r="M19" s="72"/>
      <c r="N19" s="71"/>
      <c r="O19" s="72"/>
      <c r="P19" s="71"/>
      <c r="Q19" s="72"/>
      <c r="R19" s="71"/>
      <c r="S19" s="72"/>
      <c r="T19" s="71"/>
      <c r="U19" s="72"/>
      <c r="V19" s="71"/>
      <c r="W19" s="72"/>
      <c r="X19" s="71"/>
      <c r="Y19" s="72"/>
      <c r="Z19" s="71"/>
      <c r="AA19" s="72"/>
      <c r="AB19" s="71"/>
      <c r="AC19" s="72"/>
      <c r="AD19" s="71"/>
      <c r="AE19" s="72"/>
      <c r="AF19" s="71"/>
      <c r="AG19" s="60"/>
      <c r="AH19" s="70"/>
      <c r="AI19" s="60"/>
      <c r="AJ19" s="70"/>
      <c r="AK19" s="60"/>
      <c r="AL19" s="70"/>
      <c r="AM19" s="73"/>
      <c r="AN19" s="50"/>
      <c r="AO19" s="74"/>
      <c r="AP19" s="75"/>
      <c r="AQ19" s="75"/>
      <c r="AR19" s="76"/>
      <c r="AS19" s="76"/>
      <c r="AT19" s="38"/>
      <c r="AU19" s="39"/>
      <c r="AV19" s="39"/>
      <c r="AW19" s="39"/>
      <c r="AX19" s="39"/>
      <c r="AY19" s="39"/>
      <c r="AZ19" s="39"/>
      <c r="BA19" s="39"/>
      <c r="BB19" s="39"/>
      <c r="BC19" s="39"/>
      <c r="BD19" s="9"/>
      <c r="BE19" s="9"/>
      <c r="BF19" s="9"/>
      <c r="BW19" s="3"/>
      <c r="BY19" s="4"/>
      <c r="CA19" s="40"/>
      <c r="CF19" s="41">
        <v>0</v>
      </c>
      <c r="CG19" s="41">
        <v>0</v>
      </c>
      <c r="CH19" s="41">
        <v>0</v>
      </c>
      <c r="CI19" s="41">
        <v>0</v>
      </c>
      <c r="CJ19" s="5">
        <v>0</v>
      </c>
      <c r="CZ19" s="2"/>
    </row>
    <row r="20" spans="1:104" ht="16.149999999999999" customHeight="1" x14ac:dyDescent="0.2">
      <c r="A20" s="66" t="s">
        <v>40</v>
      </c>
      <c r="B20" s="43">
        <f>SUM(C20:D20)</f>
        <v>0</v>
      </c>
      <c r="C20" s="68"/>
      <c r="D20" s="45">
        <f>SUM(F20+H20+J20+L20+N20+P20+R20+T20+V20+X20+Z20+AB20+AD20+AF20+AH20+AJ20+AL20+AN20)</f>
        <v>0</v>
      </c>
      <c r="E20" s="60"/>
      <c r="F20" s="47"/>
      <c r="G20" s="60"/>
      <c r="H20" s="47"/>
      <c r="I20" s="60"/>
      <c r="J20" s="71"/>
      <c r="K20" s="60"/>
      <c r="L20" s="71"/>
      <c r="M20" s="72"/>
      <c r="N20" s="71"/>
      <c r="O20" s="72"/>
      <c r="P20" s="71"/>
      <c r="Q20" s="72"/>
      <c r="R20" s="71"/>
      <c r="S20" s="72"/>
      <c r="T20" s="71"/>
      <c r="U20" s="72"/>
      <c r="V20" s="71"/>
      <c r="W20" s="72"/>
      <c r="X20" s="71"/>
      <c r="Y20" s="72"/>
      <c r="Z20" s="71"/>
      <c r="AA20" s="72"/>
      <c r="AB20" s="71"/>
      <c r="AC20" s="72"/>
      <c r="AD20" s="71"/>
      <c r="AE20" s="72"/>
      <c r="AF20" s="71"/>
      <c r="AG20" s="72"/>
      <c r="AH20" s="71"/>
      <c r="AI20" s="72"/>
      <c r="AJ20" s="71"/>
      <c r="AK20" s="72"/>
      <c r="AL20" s="71"/>
      <c r="AM20" s="72"/>
      <c r="AN20" s="71"/>
      <c r="AO20" s="74"/>
      <c r="AP20" s="75"/>
      <c r="AQ20" s="75"/>
      <c r="AR20" s="76"/>
      <c r="AS20" s="76"/>
      <c r="AT20" s="38"/>
      <c r="AU20" s="39"/>
      <c r="AV20" s="39"/>
      <c r="AW20" s="39"/>
      <c r="AX20" s="39"/>
      <c r="AY20" s="39"/>
      <c r="AZ20" s="39"/>
      <c r="BA20" s="39"/>
      <c r="BB20" s="39"/>
      <c r="BC20" s="39"/>
      <c r="BD20" s="9"/>
      <c r="BE20" s="9"/>
      <c r="BF20" s="9"/>
      <c r="BW20" s="3"/>
      <c r="BY20" s="4"/>
      <c r="CA20" s="40"/>
      <c r="CF20" s="41">
        <v>0</v>
      </c>
      <c r="CG20" s="41">
        <v>0</v>
      </c>
      <c r="CH20" s="41">
        <v>0</v>
      </c>
      <c r="CI20" s="41">
        <v>0</v>
      </c>
      <c r="CJ20" s="5">
        <v>0</v>
      </c>
      <c r="CZ20" s="2"/>
    </row>
    <row r="21" spans="1:104" ht="16.149999999999999" customHeight="1" x14ac:dyDescent="0.2">
      <c r="A21" s="66" t="s">
        <v>41</v>
      </c>
      <c r="B21" s="77">
        <f t="shared" si="1"/>
        <v>0</v>
      </c>
      <c r="C21" s="78">
        <f>SUM(O21+Q21+S21+U21+W21+Y21+AA21)</f>
        <v>0</v>
      </c>
      <c r="D21" s="45">
        <f>SUM(P21+R21+T21+V21+X21+Z21+AB21)</f>
        <v>0</v>
      </c>
      <c r="E21" s="60"/>
      <c r="F21" s="61"/>
      <c r="G21" s="60"/>
      <c r="H21" s="61"/>
      <c r="I21" s="60"/>
      <c r="J21" s="70"/>
      <c r="K21" s="49"/>
      <c r="L21" s="70"/>
      <c r="M21" s="60"/>
      <c r="N21" s="70"/>
      <c r="O21" s="79"/>
      <c r="P21" s="71"/>
      <c r="Q21" s="79"/>
      <c r="R21" s="71"/>
      <c r="S21" s="79"/>
      <c r="T21" s="71"/>
      <c r="U21" s="79"/>
      <c r="V21" s="71"/>
      <c r="W21" s="79"/>
      <c r="X21" s="71"/>
      <c r="Y21" s="79"/>
      <c r="Z21" s="71"/>
      <c r="AA21" s="79"/>
      <c r="AB21" s="71"/>
      <c r="AC21" s="60"/>
      <c r="AD21" s="70"/>
      <c r="AE21" s="60"/>
      <c r="AF21" s="70"/>
      <c r="AG21" s="72"/>
      <c r="AH21" s="70"/>
      <c r="AI21" s="60"/>
      <c r="AJ21" s="70"/>
      <c r="AK21" s="60"/>
      <c r="AL21" s="70"/>
      <c r="AM21" s="73"/>
      <c r="AN21" s="50"/>
      <c r="AO21" s="74"/>
      <c r="AP21" s="75"/>
      <c r="AQ21" s="75"/>
      <c r="AR21" s="76"/>
      <c r="AS21" s="76"/>
      <c r="AT21" s="38"/>
      <c r="AU21" s="39"/>
      <c r="AV21" s="39"/>
      <c r="AW21" s="39"/>
      <c r="AX21" s="39"/>
      <c r="AY21" s="39"/>
      <c r="AZ21" s="39"/>
      <c r="BA21" s="39"/>
      <c r="BB21" s="39"/>
      <c r="BC21" s="39"/>
      <c r="BD21" s="9"/>
      <c r="BE21" s="9"/>
      <c r="BF21" s="9"/>
      <c r="BW21" s="3"/>
      <c r="BY21" s="4"/>
      <c r="CA21" s="40"/>
      <c r="CF21" s="41">
        <v>0</v>
      </c>
      <c r="CG21" s="41">
        <v>0</v>
      </c>
      <c r="CH21" s="41">
        <v>0</v>
      </c>
      <c r="CI21" s="41">
        <v>0</v>
      </c>
      <c r="CJ21" s="5">
        <v>0</v>
      </c>
      <c r="CZ21" s="2"/>
    </row>
    <row r="22" spans="1:104" ht="16.149999999999999" customHeight="1" x14ac:dyDescent="0.2">
      <c r="A22" s="66" t="s">
        <v>42</v>
      </c>
      <c r="B22" s="77">
        <f t="shared" si="1"/>
        <v>0</v>
      </c>
      <c r="C22" s="78">
        <f>SUM(E22+G22+I22+K22+M22+O22+Q22+S22+U22+W22+Y22+AA22+AC22+AE22+AG22+AI22+AK22+AM22)</f>
        <v>0</v>
      </c>
      <c r="D22" s="69">
        <f>SUM(F22+H22+J22+L22+N22+P22+R22+T22+V22+X22+Z22+AB22+AD22+AF22+AH22+AJ22+AL22+AN22)</f>
        <v>0</v>
      </c>
      <c r="E22" s="79"/>
      <c r="F22" s="80"/>
      <c r="G22" s="79"/>
      <c r="H22" s="80"/>
      <c r="I22" s="79"/>
      <c r="J22" s="71"/>
      <c r="K22" s="65"/>
      <c r="L22" s="71"/>
      <c r="M22" s="79"/>
      <c r="N22" s="71"/>
      <c r="O22" s="79"/>
      <c r="P22" s="71"/>
      <c r="Q22" s="79"/>
      <c r="R22" s="71"/>
      <c r="S22" s="79"/>
      <c r="T22" s="71"/>
      <c r="U22" s="79"/>
      <c r="V22" s="71"/>
      <c r="W22" s="79"/>
      <c r="X22" s="71"/>
      <c r="Y22" s="79"/>
      <c r="Z22" s="71"/>
      <c r="AA22" s="79"/>
      <c r="AB22" s="71"/>
      <c r="AC22" s="79"/>
      <c r="AD22" s="71"/>
      <c r="AE22" s="79"/>
      <c r="AF22" s="71"/>
      <c r="AG22" s="79"/>
      <c r="AH22" s="71"/>
      <c r="AI22" s="79"/>
      <c r="AJ22" s="71"/>
      <c r="AK22" s="79"/>
      <c r="AL22" s="71"/>
      <c r="AM22" s="81"/>
      <c r="AN22" s="71"/>
      <c r="AO22" s="74"/>
      <c r="AP22" s="75"/>
      <c r="AQ22" s="75"/>
      <c r="AR22" s="76"/>
      <c r="AS22" s="76"/>
      <c r="AT22" s="38"/>
      <c r="AU22" s="39"/>
      <c r="AV22" s="39"/>
      <c r="AW22" s="39"/>
      <c r="AX22" s="39"/>
      <c r="AY22" s="39"/>
      <c r="AZ22" s="39"/>
      <c r="BA22" s="39"/>
      <c r="BB22" s="39"/>
      <c r="BC22" s="39"/>
      <c r="BD22" s="9"/>
      <c r="BE22" s="9"/>
      <c r="BF22" s="9"/>
      <c r="BW22" s="3"/>
      <c r="BY22" s="4"/>
      <c r="CF22" s="41">
        <v>0</v>
      </c>
      <c r="CG22" s="41">
        <v>0</v>
      </c>
      <c r="CH22" s="41">
        <v>0</v>
      </c>
      <c r="CI22" s="41">
        <v>0</v>
      </c>
      <c r="CJ22" s="5">
        <v>0</v>
      </c>
      <c r="CZ22" s="2"/>
    </row>
    <row r="23" spans="1:104" ht="16.149999999999999" customHeight="1" x14ac:dyDescent="0.2">
      <c r="A23" s="62" t="s">
        <v>43</v>
      </c>
      <c r="B23" s="77">
        <f t="shared" si="1"/>
        <v>0</v>
      </c>
      <c r="C23" s="78">
        <f>SUM(E23+G23+I23+K23+M23+O23+Q23+S23+U23+W23+Y23+AA23+AC23+AE23+AG23+AI23+AK23+AM23)</f>
        <v>0</v>
      </c>
      <c r="D23" s="69">
        <f>SUM(F23+H23+J23+L23+N23+P23+R23+T23+V23+X23+Z23+AB23+AD23+AF23+AH23+AJ23+AL23+AN23)</f>
        <v>0</v>
      </c>
      <c r="E23" s="79"/>
      <c r="F23" s="80"/>
      <c r="G23" s="79"/>
      <c r="H23" s="80"/>
      <c r="I23" s="79"/>
      <c r="J23" s="71"/>
      <c r="K23" s="65"/>
      <c r="L23" s="71"/>
      <c r="M23" s="79"/>
      <c r="N23" s="71"/>
      <c r="O23" s="79"/>
      <c r="P23" s="71"/>
      <c r="Q23" s="79"/>
      <c r="R23" s="71"/>
      <c r="S23" s="79"/>
      <c r="T23" s="71"/>
      <c r="U23" s="79"/>
      <c r="V23" s="71"/>
      <c r="W23" s="79"/>
      <c r="X23" s="71"/>
      <c r="Y23" s="79"/>
      <c r="Z23" s="71"/>
      <c r="AA23" s="79"/>
      <c r="AB23" s="71"/>
      <c r="AC23" s="79"/>
      <c r="AD23" s="71"/>
      <c r="AE23" s="79"/>
      <c r="AF23" s="71"/>
      <c r="AG23" s="79"/>
      <c r="AH23" s="71"/>
      <c r="AI23" s="79"/>
      <c r="AJ23" s="71"/>
      <c r="AK23" s="79"/>
      <c r="AL23" s="71"/>
      <c r="AM23" s="81"/>
      <c r="AN23" s="71"/>
      <c r="AO23" s="74"/>
      <c r="AP23" s="75"/>
      <c r="AQ23" s="75"/>
      <c r="AR23" s="76"/>
      <c r="AS23" s="76"/>
      <c r="AT23" s="38"/>
      <c r="AU23" s="39"/>
      <c r="AV23" s="39"/>
      <c r="AW23" s="39"/>
      <c r="AX23" s="39"/>
      <c r="AY23" s="39"/>
      <c r="AZ23" s="39"/>
      <c r="BA23" s="39"/>
      <c r="BB23" s="39"/>
      <c r="BC23" s="39"/>
      <c r="BD23" s="9"/>
      <c r="BE23" s="9"/>
      <c r="BF23" s="9"/>
      <c r="BW23" s="3"/>
      <c r="BY23" s="4"/>
      <c r="CF23" s="41">
        <v>0</v>
      </c>
      <c r="CG23" s="41">
        <v>0</v>
      </c>
      <c r="CH23" s="41">
        <v>0</v>
      </c>
      <c r="CI23" s="41">
        <v>0</v>
      </c>
      <c r="CJ23" s="5">
        <v>0</v>
      </c>
      <c r="CZ23" s="2"/>
    </row>
    <row r="24" spans="1:104" ht="16.149999999999999" customHeight="1" x14ac:dyDescent="0.2">
      <c r="A24" s="62" t="s">
        <v>44</v>
      </c>
      <c r="B24" s="43">
        <f t="shared" si="1"/>
        <v>0</v>
      </c>
      <c r="C24" s="44">
        <f>SUM(G24+I24+K24+M24+O24+Q24+S24+U24+W24+Y24+AA24+AC24+AE24+AG24+AI24+AK24+AM24)</f>
        <v>0</v>
      </c>
      <c r="D24" s="45">
        <f>SUM(H24+J24+L24+N24+P24+R24+T24+V24+X24+Z24+AB24+AD24+AF24+AH24+AJ24+AL24+AN24)</f>
        <v>0</v>
      </c>
      <c r="E24" s="49"/>
      <c r="F24" s="50"/>
      <c r="G24" s="79"/>
      <c r="H24" s="80"/>
      <c r="I24" s="79"/>
      <c r="J24" s="71"/>
      <c r="K24" s="65"/>
      <c r="L24" s="71"/>
      <c r="M24" s="79"/>
      <c r="N24" s="71"/>
      <c r="O24" s="79"/>
      <c r="P24" s="71"/>
      <c r="Q24" s="79"/>
      <c r="R24" s="71"/>
      <c r="S24" s="79"/>
      <c r="T24" s="71"/>
      <c r="U24" s="79"/>
      <c r="V24" s="71"/>
      <c r="W24" s="79"/>
      <c r="X24" s="71"/>
      <c r="Y24" s="79"/>
      <c r="Z24" s="71"/>
      <c r="AA24" s="79"/>
      <c r="AB24" s="71"/>
      <c r="AC24" s="79"/>
      <c r="AD24" s="71"/>
      <c r="AE24" s="79"/>
      <c r="AF24" s="71"/>
      <c r="AG24" s="79"/>
      <c r="AH24" s="71"/>
      <c r="AI24" s="79"/>
      <c r="AJ24" s="71"/>
      <c r="AK24" s="79"/>
      <c r="AL24" s="71"/>
      <c r="AM24" s="81"/>
      <c r="AN24" s="71"/>
      <c r="AO24" s="74"/>
      <c r="AP24" s="75"/>
      <c r="AQ24" s="75"/>
      <c r="AR24" s="76"/>
      <c r="AS24" s="76"/>
      <c r="AT24" s="38"/>
      <c r="AU24" s="39"/>
      <c r="AV24" s="39"/>
      <c r="AW24" s="39"/>
      <c r="AX24" s="39"/>
      <c r="AY24" s="39"/>
      <c r="AZ24" s="39"/>
      <c r="BA24" s="39"/>
      <c r="BB24" s="39"/>
      <c r="BC24" s="39"/>
      <c r="BD24" s="9"/>
      <c r="BE24" s="9"/>
      <c r="BF24" s="9"/>
      <c r="BW24" s="3"/>
      <c r="BY24" s="4"/>
      <c r="CF24" s="41">
        <v>0</v>
      </c>
      <c r="CG24" s="41">
        <v>0</v>
      </c>
      <c r="CH24" s="41">
        <v>0</v>
      </c>
      <c r="CI24" s="41">
        <v>0</v>
      </c>
      <c r="CJ24" s="5">
        <v>0</v>
      </c>
      <c r="CZ24" s="2"/>
    </row>
    <row r="25" spans="1:104" ht="16.149999999999999" customHeight="1" x14ac:dyDescent="0.2">
      <c r="A25" s="62" t="s">
        <v>45</v>
      </c>
      <c r="B25" s="43">
        <f t="shared" si="1"/>
        <v>0</v>
      </c>
      <c r="C25" s="44">
        <f>SUM(M25+O25+Q25+S25+U25+W25+Y25+AA25+AC25+AE25+AG25+AI25+AK25+AM25)</f>
        <v>0</v>
      </c>
      <c r="D25" s="45">
        <f>SUM(N25+P25+R25+T25+V25+X25+Z25+AB25+AD25+AF25+AH25+AJ25+AL25+AN25)</f>
        <v>0</v>
      </c>
      <c r="E25" s="82"/>
      <c r="F25" s="70"/>
      <c r="G25" s="60"/>
      <c r="H25" s="61"/>
      <c r="I25" s="60"/>
      <c r="J25" s="61"/>
      <c r="K25" s="60"/>
      <c r="L25" s="61"/>
      <c r="M25" s="79"/>
      <c r="N25" s="71"/>
      <c r="O25" s="79"/>
      <c r="P25" s="71"/>
      <c r="Q25" s="79"/>
      <c r="R25" s="71"/>
      <c r="S25" s="79"/>
      <c r="T25" s="71"/>
      <c r="U25" s="79"/>
      <c r="V25" s="71"/>
      <c r="W25" s="79"/>
      <c r="X25" s="71"/>
      <c r="Y25" s="79"/>
      <c r="Z25" s="71"/>
      <c r="AA25" s="79"/>
      <c r="AB25" s="71"/>
      <c r="AC25" s="79"/>
      <c r="AD25" s="71"/>
      <c r="AE25" s="79"/>
      <c r="AF25" s="71"/>
      <c r="AG25" s="79"/>
      <c r="AH25" s="71"/>
      <c r="AI25" s="79"/>
      <c r="AJ25" s="71"/>
      <c r="AK25" s="79"/>
      <c r="AL25" s="71"/>
      <c r="AM25" s="81"/>
      <c r="AN25" s="71"/>
      <c r="AO25" s="74"/>
      <c r="AP25" s="75"/>
      <c r="AQ25" s="75"/>
      <c r="AR25" s="76"/>
      <c r="AS25" s="76"/>
      <c r="AT25" s="38"/>
      <c r="AU25" s="39"/>
      <c r="AV25" s="39"/>
      <c r="AW25" s="39"/>
      <c r="AX25" s="39"/>
      <c r="AY25" s="39"/>
      <c r="AZ25" s="39"/>
      <c r="BA25" s="39"/>
      <c r="BB25" s="39"/>
      <c r="BC25" s="39"/>
      <c r="BD25" s="9"/>
      <c r="BE25" s="9"/>
      <c r="BF25" s="9"/>
      <c r="BW25" s="3"/>
      <c r="BY25" s="4"/>
      <c r="CF25" s="41">
        <v>0</v>
      </c>
      <c r="CG25" s="41">
        <v>0</v>
      </c>
      <c r="CH25" s="41">
        <v>0</v>
      </c>
      <c r="CI25" s="41">
        <v>0</v>
      </c>
      <c r="CJ25" s="5">
        <v>0</v>
      </c>
      <c r="CZ25" s="2"/>
    </row>
    <row r="26" spans="1:104" ht="16.149999999999999" customHeight="1" x14ac:dyDescent="0.2">
      <c r="A26" s="83" t="s">
        <v>46</v>
      </c>
      <c r="B26" s="691">
        <f t="shared" si="1"/>
        <v>0</v>
      </c>
      <c r="C26" s="85">
        <f>SUM(E26+G26+I26+K26+M26+O26+Q26+S26+U26+W26+Y26+AA26+AC26+AE26+AG26+AI26+AK26+AM26)</f>
        <v>0</v>
      </c>
      <c r="D26" s="705">
        <f>SUM(F26+H26+J26+L26+N26+P26+R26+T26+V26+X26+Z26+AB26+AD26+AF26+AH26+AJ26+AL26+AN26)</f>
        <v>0</v>
      </c>
      <c r="E26" s="693"/>
      <c r="F26" s="88"/>
      <c r="G26" s="89"/>
      <c r="H26" s="90"/>
      <c r="I26" s="89"/>
      <c r="J26" s="88"/>
      <c r="K26" s="692"/>
      <c r="L26" s="88"/>
      <c r="M26" s="89"/>
      <c r="N26" s="88"/>
      <c r="O26" s="89"/>
      <c r="P26" s="88"/>
      <c r="Q26" s="89"/>
      <c r="R26" s="88"/>
      <c r="S26" s="89"/>
      <c r="T26" s="88"/>
      <c r="U26" s="89"/>
      <c r="V26" s="88"/>
      <c r="W26" s="89"/>
      <c r="X26" s="88"/>
      <c r="Y26" s="89"/>
      <c r="Z26" s="88"/>
      <c r="AA26" s="89"/>
      <c r="AB26" s="88"/>
      <c r="AC26" s="89"/>
      <c r="AD26" s="88"/>
      <c r="AE26" s="89"/>
      <c r="AF26" s="88"/>
      <c r="AG26" s="89"/>
      <c r="AH26" s="88"/>
      <c r="AI26" s="89"/>
      <c r="AJ26" s="88"/>
      <c r="AK26" s="89"/>
      <c r="AL26" s="88"/>
      <c r="AM26" s="92"/>
      <c r="AN26" s="88"/>
      <c r="AO26" s="93"/>
      <c r="AP26" s="94"/>
      <c r="AQ26" s="94"/>
      <c r="AR26" s="95"/>
      <c r="AS26" s="95"/>
      <c r="AT26" s="38"/>
      <c r="AU26" s="39"/>
      <c r="AV26" s="39"/>
      <c r="AW26" s="39"/>
      <c r="AX26" s="39"/>
      <c r="AY26" s="39"/>
      <c r="AZ26" s="39"/>
      <c r="BA26" s="39"/>
      <c r="BB26" s="39"/>
      <c r="BC26" s="39"/>
      <c r="BD26" s="9"/>
      <c r="BE26" s="9"/>
      <c r="BF26" s="9"/>
      <c r="BW26" s="3"/>
      <c r="BY26" s="4"/>
      <c r="CF26" s="41">
        <v>0</v>
      </c>
      <c r="CG26" s="41">
        <v>0</v>
      </c>
      <c r="CH26" s="41">
        <v>0</v>
      </c>
      <c r="CI26" s="41">
        <v>0</v>
      </c>
      <c r="CJ26" s="5">
        <v>0</v>
      </c>
      <c r="CZ26" s="2"/>
    </row>
    <row r="27" spans="1:104" ht="31.15" customHeight="1" x14ac:dyDescent="0.2">
      <c r="A27" s="10" t="s">
        <v>47</v>
      </c>
      <c r="B27" s="11"/>
      <c r="C27" s="11"/>
      <c r="D27" s="11"/>
      <c r="E27" s="11"/>
      <c r="F27" s="706"/>
      <c r="G27" s="706" t="s">
        <v>48</v>
      </c>
      <c r="H27" s="707"/>
      <c r="I27" s="707"/>
      <c r="J27" s="706"/>
      <c r="K27" s="706"/>
      <c r="L27" s="706"/>
      <c r="M27" s="706"/>
      <c r="N27" s="706"/>
      <c r="O27" s="706"/>
      <c r="P27" s="706"/>
      <c r="Q27" s="706"/>
      <c r="R27" s="706"/>
      <c r="S27" s="706"/>
      <c r="T27" s="706"/>
      <c r="U27" s="706"/>
      <c r="V27" s="706"/>
      <c r="W27" s="706"/>
      <c r="X27" s="706"/>
      <c r="Y27" s="708"/>
      <c r="Z27" s="708"/>
      <c r="AA27" s="708"/>
      <c r="AB27" s="708"/>
      <c r="AC27" s="708"/>
      <c r="AD27" s="708"/>
      <c r="AE27" s="708"/>
      <c r="AF27" s="708"/>
      <c r="AG27" s="708"/>
      <c r="AH27" s="708"/>
      <c r="AI27" s="708"/>
      <c r="AJ27" s="708"/>
      <c r="AK27" s="708"/>
      <c r="AL27" s="708"/>
      <c r="AM27" s="708"/>
      <c r="AN27" s="708"/>
      <c r="AO27" s="708"/>
      <c r="AP27" s="709"/>
      <c r="AQ27" s="710"/>
      <c r="AR27" s="101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CG27" s="41"/>
      <c r="CH27" s="41"/>
      <c r="CI27" s="41"/>
      <c r="CJ27" s="41"/>
    </row>
    <row r="28" spans="1:104" ht="19.899999999999999" customHeight="1" x14ac:dyDescent="0.2">
      <c r="A28" s="2163" t="s">
        <v>49</v>
      </c>
      <c r="B28" s="2201" t="s">
        <v>4</v>
      </c>
      <c r="C28" s="2202"/>
      <c r="D28" s="2203"/>
      <c r="E28" s="2204" t="s">
        <v>5</v>
      </c>
      <c r="F28" s="2144"/>
      <c r="G28" s="2144"/>
      <c r="H28" s="2144"/>
      <c r="I28" s="2144"/>
      <c r="J28" s="2144"/>
      <c r="K28" s="2144"/>
      <c r="L28" s="2144"/>
      <c r="M28" s="2144"/>
      <c r="N28" s="2144"/>
      <c r="O28" s="2144"/>
      <c r="P28" s="2144"/>
      <c r="Q28" s="2144"/>
      <c r="R28" s="2144"/>
      <c r="S28" s="2144"/>
      <c r="T28" s="2144"/>
      <c r="U28" s="2144"/>
      <c r="V28" s="2144"/>
      <c r="W28" s="2144"/>
      <c r="X28" s="2144"/>
      <c r="Y28" s="2144"/>
      <c r="Z28" s="2144"/>
      <c r="AA28" s="2144"/>
      <c r="AB28" s="2144"/>
      <c r="AC28" s="2144"/>
      <c r="AD28" s="2144"/>
      <c r="AE28" s="2144"/>
      <c r="AF28" s="2144"/>
      <c r="AG28" s="2144"/>
      <c r="AH28" s="2144"/>
      <c r="AI28" s="2144"/>
      <c r="AJ28" s="2144"/>
      <c r="AK28" s="2144"/>
      <c r="AL28" s="2144"/>
      <c r="AM28" s="2144"/>
      <c r="AN28" s="2154"/>
      <c r="AO28" s="2215" t="s">
        <v>6</v>
      </c>
      <c r="AP28" s="2212" t="s">
        <v>7</v>
      </c>
      <c r="AQ28" s="2212" t="s">
        <v>8</v>
      </c>
      <c r="AR28" s="2212" t="s">
        <v>50</v>
      </c>
      <c r="AS28" s="2214" t="s">
        <v>9</v>
      </c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X28" s="2"/>
      <c r="CG28" s="41"/>
      <c r="CH28" s="41"/>
      <c r="CI28" s="41"/>
      <c r="CJ28" s="41"/>
    </row>
    <row r="29" spans="1:104" ht="19.899999999999999" customHeight="1" x14ac:dyDescent="0.2">
      <c r="A29" s="1909"/>
      <c r="B29" s="2165"/>
      <c r="C29" s="2091"/>
      <c r="D29" s="2155"/>
      <c r="E29" s="2204" t="s">
        <v>11</v>
      </c>
      <c r="F29" s="2154"/>
      <c r="G29" s="2204" t="s">
        <v>12</v>
      </c>
      <c r="H29" s="2154"/>
      <c r="I29" s="2204" t="s">
        <v>13</v>
      </c>
      <c r="J29" s="2154"/>
      <c r="K29" s="2204" t="s">
        <v>14</v>
      </c>
      <c r="L29" s="2154"/>
      <c r="M29" s="2204" t="s">
        <v>15</v>
      </c>
      <c r="N29" s="2154"/>
      <c r="O29" s="2204" t="s">
        <v>16</v>
      </c>
      <c r="P29" s="2154"/>
      <c r="Q29" s="2144" t="s">
        <v>17</v>
      </c>
      <c r="R29" s="2154"/>
      <c r="S29" s="2204" t="s">
        <v>18</v>
      </c>
      <c r="T29" s="2154"/>
      <c r="U29" s="2144" t="s">
        <v>19</v>
      </c>
      <c r="V29" s="2217"/>
      <c r="W29" s="1978" t="s">
        <v>20</v>
      </c>
      <c r="X29" s="2217"/>
      <c r="Y29" s="1978" t="s">
        <v>21</v>
      </c>
      <c r="Z29" s="2144"/>
      <c r="AA29" s="2204" t="s">
        <v>22</v>
      </c>
      <c r="AB29" s="2154"/>
      <c r="AC29" s="2144" t="s">
        <v>23</v>
      </c>
      <c r="AD29" s="2144"/>
      <c r="AE29" s="2204" t="s">
        <v>24</v>
      </c>
      <c r="AF29" s="2154"/>
      <c r="AG29" s="2204" t="s">
        <v>25</v>
      </c>
      <c r="AH29" s="2154"/>
      <c r="AI29" s="2204" t="s">
        <v>26</v>
      </c>
      <c r="AJ29" s="2154"/>
      <c r="AK29" s="2204" t="s">
        <v>27</v>
      </c>
      <c r="AL29" s="2154"/>
      <c r="AM29" s="2144" t="s">
        <v>28</v>
      </c>
      <c r="AN29" s="2154"/>
      <c r="AO29" s="1975"/>
      <c r="AP29" s="1972"/>
      <c r="AQ29" s="1972"/>
      <c r="AR29" s="1972"/>
      <c r="AS29" s="1944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X29" s="2"/>
      <c r="CG29" s="41"/>
      <c r="CH29" s="41"/>
      <c r="CI29" s="41"/>
      <c r="CJ29" s="41"/>
    </row>
    <row r="30" spans="1:104" ht="19.899999999999999" customHeight="1" x14ac:dyDescent="0.2">
      <c r="A30" s="2164"/>
      <c r="B30" s="13" t="s">
        <v>29</v>
      </c>
      <c r="C30" s="14" t="s">
        <v>30</v>
      </c>
      <c r="D30" s="687" t="s">
        <v>31</v>
      </c>
      <c r="E30" s="688" t="s">
        <v>30</v>
      </c>
      <c r="F30" s="689" t="s">
        <v>31</v>
      </c>
      <c r="G30" s="688" t="s">
        <v>30</v>
      </c>
      <c r="H30" s="689" t="s">
        <v>31</v>
      </c>
      <c r="I30" s="688" t="s">
        <v>30</v>
      </c>
      <c r="J30" s="689" t="s">
        <v>31</v>
      </c>
      <c r="K30" s="688" t="s">
        <v>30</v>
      </c>
      <c r="L30" s="689" t="s">
        <v>31</v>
      </c>
      <c r="M30" s="688" t="s">
        <v>30</v>
      </c>
      <c r="N30" s="689" t="s">
        <v>31</v>
      </c>
      <c r="O30" s="688" t="s">
        <v>30</v>
      </c>
      <c r="P30" s="689" t="s">
        <v>31</v>
      </c>
      <c r="Q30" s="698" t="s">
        <v>30</v>
      </c>
      <c r="R30" s="689" t="s">
        <v>31</v>
      </c>
      <c r="S30" s="688" t="s">
        <v>30</v>
      </c>
      <c r="T30" s="689" t="s">
        <v>31</v>
      </c>
      <c r="U30" s="698" t="s">
        <v>30</v>
      </c>
      <c r="V30" s="711" t="s">
        <v>31</v>
      </c>
      <c r="W30" s="688" t="s">
        <v>30</v>
      </c>
      <c r="X30" s="711" t="s">
        <v>31</v>
      </c>
      <c r="Y30" s="688" t="s">
        <v>30</v>
      </c>
      <c r="Z30" s="711" t="s">
        <v>31</v>
      </c>
      <c r="AA30" s="688" t="s">
        <v>30</v>
      </c>
      <c r="AB30" s="711" t="s">
        <v>31</v>
      </c>
      <c r="AC30" s="688" t="s">
        <v>30</v>
      </c>
      <c r="AD30" s="711" t="s">
        <v>31</v>
      </c>
      <c r="AE30" s="688" t="s">
        <v>30</v>
      </c>
      <c r="AF30" s="711" t="s">
        <v>31</v>
      </c>
      <c r="AG30" s="688" t="s">
        <v>30</v>
      </c>
      <c r="AH30" s="711" t="s">
        <v>31</v>
      </c>
      <c r="AI30" s="688" t="s">
        <v>30</v>
      </c>
      <c r="AJ30" s="711" t="s">
        <v>31</v>
      </c>
      <c r="AK30" s="688" t="s">
        <v>30</v>
      </c>
      <c r="AL30" s="711" t="s">
        <v>31</v>
      </c>
      <c r="AM30" s="688" t="s">
        <v>30</v>
      </c>
      <c r="AN30" s="689" t="s">
        <v>31</v>
      </c>
      <c r="AO30" s="2216"/>
      <c r="AP30" s="2213"/>
      <c r="AQ30" s="2213"/>
      <c r="AR30" s="2213"/>
      <c r="AS30" s="2188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X30" s="2"/>
      <c r="CG30" s="41"/>
      <c r="CH30" s="41"/>
      <c r="CI30" s="41"/>
      <c r="CJ30" s="41"/>
    </row>
    <row r="31" spans="1:104" ht="16.149999999999999" customHeight="1" x14ac:dyDescent="0.2">
      <c r="A31" s="427" t="s">
        <v>51</v>
      </c>
      <c r="B31" s="108">
        <f t="shared" ref="B31:B44" si="2">SUM(C31:D31)</f>
        <v>0</v>
      </c>
      <c r="C31" s="29">
        <f t="shared" ref="C31:D33" si="3">SUM(E31+G31+I31+K31+M31+O31+Q31+S31+U31+W31+Y31+AA31+AC31+AE31+AG31+AI31+AK31+AM31)</f>
        <v>0</v>
      </c>
      <c r="D31" s="30">
        <f t="shared" si="3"/>
        <v>0</v>
      </c>
      <c r="E31" s="31"/>
      <c r="F31" s="32"/>
      <c r="G31" s="31"/>
      <c r="H31" s="33"/>
      <c r="I31" s="31"/>
      <c r="J31" s="33"/>
      <c r="K31" s="31"/>
      <c r="L31" s="33"/>
      <c r="M31" s="31"/>
      <c r="N31" s="33"/>
      <c r="O31" s="31"/>
      <c r="P31" s="33"/>
      <c r="Q31" s="109"/>
      <c r="R31" s="33"/>
      <c r="S31" s="31"/>
      <c r="T31" s="33"/>
      <c r="U31" s="109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1"/>
      <c r="AM31" s="111"/>
      <c r="AN31" s="33"/>
      <c r="AO31" s="112"/>
      <c r="AP31" s="36"/>
      <c r="AQ31" s="36"/>
      <c r="AR31" s="36"/>
      <c r="AS31" s="37"/>
      <c r="AT31" s="38"/>
      <c r="AU31" s="39"/>
      <c r="AV31" s="39"/>
      <c r="AW31" s="39"/>
      <c r="AX31" s="39"/>
      <c r="AY31" s="39"/>
      <c r="AZ31" s="39"/>
      <c r="BA31" s="39"/>
      <c r="BB31" s="39"/>
      <c r="BC31" s="9"/>
      <c r="BD31" s="9"/>
      <c r="BE31" s="9"/>
      <c r="BF31" s="9"/>
      <c r="BG31" s="9"/>
      <c r="BX31" s="2"/>
      <c r="CA31" s="40"/>
      <c r="CB31" s="40"/>
      <c r="CG31" s="41">
        <v>0</v>
      </c>
      <c r="CH31" s="41">
        <v>0</v>
      </c>
      <c r="CI31" s="41"/>
      <c r="CJ31" s="41"/>
    </row>
    <row r="32" spans="1:104" ht="16.149999999999999" customHeight="1" x14ac:dyDescent="0.2">
      <c r="A32" s="113" t="s">
        <v>52</v>
      </c>
      <c r="B32" s="43">
        <f t="shared" si="2"/>
        <v>0</v>
      </c>
      <c r="C32" s="44">
        <f t="shared" si="3"/>
        <v>0</v>
      </c>
      <c r="D32" s="45">
        <f t="shared" si="3"/>
        <v>0</v>
      </c>
      <c r="E32" s="46"/>
      <c r="F32" s="47"/>
      <c r="G32" s="46"/>
      <c r="H32" s="48"/>
      <c r="I32" s="46"/>
      <c r="J32" s="48"/>
      <c r="K32" s="46"/>
      <c r="L32" s="48"/>
      <c r="M32" s="46"/>
      <c r="N32" s="48"/>
      <c r="O32" s="46"/>
      <c r="P32" s="48"/>
      <c r="Q32" s="114"/>
      <c r="R32" s="48"/>
      <c r="S32" s="46"/>
      <c r="T32" s="48"/>
      <c r="U32" s="114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6"/>
      <c r="AM32" s="116"/>
      <c r="AN32" s="48"/>
      <c r="AO32" s="117"/>
      <c r="AP32" s="118"/>
      <c r="AQ32" s="118"/>
      <c r="AR32" s="118"/>
      <c r="AS32" s="119"/>
      <c r="AT32" s="38"/>
      <c r="AU32" s="39"/>
      <c r="AV32" s="39"/>
      <c r="AW32" s="39"/>
      <c r="AX32" s="39"/>
      <c r="AY32" s="39"/>
      <c r="AZ32" s="39"/>
      <c r="BA32" s="39"/>
      <c r="BB32" s="39"/>
      <c r="BC32" s="9"/>
      <c r="BD32" s="9"/>
      <c r="BE32" s="9"/>
      <c r="BF32" s="9"/>
      <c r="BG32" s="9"/>
      <c r="BX32" s="2"/>
      <c r="CB32" s="40"/>
      <c r="CG32" s="41">
        <v>0</v>
      </c>
      <c r="CH32" s="41">
        <v>0</v>
      </c>
      <c r="CI32" s="41"/>
      <c r="CJ32" s="41"/>
    </row>
    <row r="33" spans="1:88" ht="16.149999999999999" customHeight="1" x14ac:dyDescent="0.2">
      <c r="A33" s="120" t="s">
        <v>53</v>
      </c>
      <c r="B33" s="43">
        <f t="shared" si="2"/>
        <v>0</v>
      </c>
      <c r="C33" s="44">
        <f t="shared" si="3"/>
        <v>0</v>
      </c>
      <c r="D33" s="69">
        <f t="shared" si="3"/>
        <v>0</v>
      </c>
      <c r="E33" s="46"/>
      <c r="F33" s="47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114"/>
      <c r="R33" s="48"/>
      <c r="S33" s="46"/>
      <c r="T33" s="48"/>
      <c r="U33" s="114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6"/>
      <c r="AM33" s="116"/>
      <c r="AN33" s="48"/>
      <c r="AO33" s="121"/>
      <c r="AP33" s="52"/>
      <c r="AQ33" s="52"/>
      <c r="AR33" s="52"/>
      <c r="AS33" s="53"/>
      <c r="AT33" s="38"/>
      <c r="AU33" s="39"/>
      <c r="AV33" s="39"/>
      <c r="AW33" s="39"/>
      <c r="AX33" s="39"/>
      <c r="AY33" s="39"/>
      <c r="AZ33" s="39"/>
      <c r="BA33" s="39"/>
      <c r="BB33" s="39"/>
      <c r="BC33" s="9"/>
      <c r="BD33" s="9"/>
      <c r="BE33" s="9"/>
      <c r="BF33" s="9"/>
      <c r="BG33" s="9"/>
      <c r="BX33" s="2"/>
      <c r="CB33" s="40"/>
      <c r="CG33" s="41">
        <v>0</v>
      </c>
      <c r="CH33" s="41">
        <v>0</v>
      </c>
      <c r="CI33" s="41"/>
      <c r="CJ33" s="41"/>
    </row>
    <row r="34" spans="1:88" ht="16.149999999999999" customHeight="1" x14ac:dyDescent="0.2">
      <c r="A34" s="120" t="s">
        <v>54</v>
      </c>
      <c r="B34" s="43">
        <f t="shared" si="2"/>
        <v>0</v>
      </c>
      <c r="C34" s="44">
        <f>SUM(O34+Q34+S34+U34+W34+Y34+AA34)</f>
        <v>0</v>
      </c>
      <c r="D34" s="69">
        <f>SUM(P34+R34+T34+V34+X34+Z34+AB34)</f>
        <v>0</v>
      </c>
      <c r="E34" s="60"/>
      <c r="F34" s="61"/>
      <c r="G34" s="60"/>
      <c r="H34" s="70"/>
      <c r="I34" s="60"/>
      <c r="J34" s="70"/>
      <c r="K34" s="60"/>
      <c r="L34" s="70"/>
      <c r="M34" s="60"/>
      <c r="N34" s="70"/>
      <c r="O34" s="46"/>
      <c r="P34" s="48"/>
      <c r="Q34" s="114"/>
      <c r="R34" s="48"/>
      <c r="S34" s="46"/>
      <c r="T34" s="48"/>
      <c r="U34" s="114"/>
      <c r="V34" s="115"/>
      <c r="W34" s="115"/>
      <c r="X34" s="115"/>
      <c r="Y34" s="115"/>
      <c r="Z34" s="115"/>
      <c r="AA34" s="115"/>
      <c r="AB34" s="122"/>
      <c r="AC34" s="72"/>
      <c r="AD34" s="72"/>
      <c r="AE34" s="72"/>
      <c r="AF34" s="72"/>
      <c r="AG34" s="72"/>
      <c r="AH34" s="72"/>
      <c r="AI34" s="72"/>
      <c r="AJ34" s="72"/>
      <c r="AK34" s="72"/>
      <c r="AL34" s="123"/>
      <c r="AM34" s="123"/>
      <c r="AN34" s="50"/>
      <c r="AO34" s="121"/>
      <c r="AP34" s="52"/>
      <c r="AQ34" s="52"/>
      <c r="AR34" s="52"/>
      <c r="AS34" s="53"/>
      <c r="AT34" s="38"/>
      <c r="AU34" s="39"/>
      <c r="AV34" s="39"/>
      <c r="AW34" s="39"/>
      <c r="AX34" s="39"/>
      <c r="AY34" s="39"/>
      <c r="AZ34" s="39"/>
      <c r="BA34" s="39"/>
      <c r="BB34" s="39"/>
      <c r="BC34" s="9"/>
      <c r="BD34" s="9"/>
      <c r="BE34" s="9"/>
      <c r="BF34" s="9"/>
      <c r="BG34" s="9"/>
      <c r="BX34" s="2"/>
      <c r="CB34" s="40"/>
      <c r="CG34" s="41">
        <v>0</v>
      </c>
      <c r="CH34" s="41">
        <v>0</v>
      </c>
      <c r="CI34" s="41"/>
      <c r="CJ34" s="41"/>
    </row>
    <row r="35" spans="1:88" ht="16.149999999999999" customHeight="1" x14ac:dyDescent="0.2">
      <c r="A35" s="120" t="s">
        <v>55</v>
      </c>
      <c r="B35" s="124">
        <f>SUM(C35:D35)</f>
        <v>0</v>
      </c>
      <c r="C35" s="125">
        <f>SUM(E35+G35+I35+K35+M35+O35+Q35+S35+U35+W35+Y35+AA35+AC35+AE35+AG35+AI35+AK35+AM35)</f>
        <v>0</v>
      </c>
      <c r="D35" s="69">
        <f t="shared" ref="C35:D44" si="4">SUM(F35+H35+J35+L35+N35+P35+R35+T35+V35+X35+Z35+AB35+AD35+AF35+AH35+AJ35+AL35+AN35)</f>
        <v>0</v>
      </c>
      <c r="E35" s="46"/>
      <c r="F35" s="47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114"/>
      <c r="R35" s="48"/>
      <c r="S35" s="46"/>
      <c r="T35" s="48"/>
      <c r="U35" s="114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6"/>
      <c r="AM35" s="116"/>
      <c r="AN35" s="48"/>
      <c r="AO35" s="117"/>
      <c r="AP35" s="118"/>
      <c r="AQ35" s="118"/>
      <c r="AR35" s="118"/>
      <c r="AS35" s="119"/>
      <c r="AT35" s="38"/>
      <c r="AU35" s="39"/>
      <c r="AV35" s="39"/>
      <c r="AW35" s="39"/>
      <c r="AX35" s="39"/>
      <c r="AY35" s="39"/>
      <c r="AZ35" s="39"/>
      <c r="BA35" s="39"/>
      <c r="BB35" s="39"/>
      <c r="BC35" s="9"/>
      <c r="BD35" s="9"/>
      <c r="BE35" s="9"/>
      <c r="BF35" s="9"/>
      <c r="BG35" s="9"/>
      <c r="BX35" s="2"/>
      <c r="CB35" s="40"/>
      <c r="CG35" s="41">
        <v>0</v>
      </c>
      <c r="CH35" s="41">
        <v>0</v>
      </c>
      <c r="CI35" s="41"/>
      <c r="CJ35" s="41"/>
    </row>
    <row r="36" spans="1:88" ht="16.149999999999999" customHeight="1" x14ac:dyDescent="0.2">
      <c r="A36" s="126" t="s">
        <v>56</v>
      </c>
      <c r="B36" s="124">
        <f>SUM(C36:D36)</f>
        <v>0</v>
      </c>
      <c r="C36" s="125">
        <f>SUM(K36+M36+O36+Q36+S36+U36+W36+Y36+AA36+AC36+AE36+AG36+AI36+AK36+AM36)</f>
        <v>0</v>
      </c>
      <c r="D36" s="69">
        <f>SUM(L36+N36+P36+R36+T36+V36+X36+Z36+AB36+AD36+AF36+AH36+AJ36+AL36+AN36)</f>
        <v>0</v>
      </c>
      <c r="E36" s="127"/>
      <c r="F36" s="128"/>
      <c r="G36" s="127"/>
      <c r="H36" s="129"/>
      <c r="I36" s="127"/>
      <c r="J36" s="129"/>
      <c r="K36" s="46"/>
      <c r="L36" s="48"/>
      <c r="M36" s="46"/>
      <c r="N36" s="48"/>
      <c r="O36" s="46"/>
      <c r="P36" s="48"/>
      <c r="Q36" s="114"/>
      <c r="R36" s="48"/>
      <c r="S36" s="46"/>
      <c r="T36" s="48"/>
      <c r="U36" s="114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6"/>
      <c r="AM36" s="116"/>
      <c r="AN36" s="48"/>
      <c r="AO36" s="117"/>
      <c r="AP36" s="118"/>
      <c r="AQ36" s="118"/>
      <c r="AR36" s="118"/>
      <c r="AS36" s="119"/>
      <c r="AT36" s="38"/>
      <c r="AU36" s="39"/>
      <c r="AV36" s="39"/>
      <c r="AW36" s="39"/>
      <c r="AX36" s="39"/>
      <c r="AY36" s="39"/>
      <c r="AZ36" s="39"/>
      <c r="BA36" s="39"/>
      <c r="BB36" s="39"/>
      <c r="BC36" s="9"/>
      <c r="BD36" s="9"/>
      <c r="BE36" s="9"/>
      <c r="BF36" s="9"/>
      <c r="BG36" s="9"/>
      <c r="BX36" s="2"/>
      <c r="CB36" s="40"/>
      <c r="CG36" s="41">
        <v>0</v>
      </c>
      <c r="CH36" s="41">
        <v>0</v>
      </c>
      <c r="CI36" s="41"/>
      <c r="CJ36" s="41"/>
    </row>
    <row r="37" spans="1:88" ht="16.149999999999999" customHeight="1" x14ac:dyDescent="0.2">
      <c r="A37" s="130" t="s">
        <v>57</v>
      </c>
      <c r="B37" s="43">
        <f t="shared" si="2"/>
        <v>0</v>
      </c>
      <c r="C37" s="44">
        <f t="shared" si="4"/>
        <v>0</v>
      </c>
      <c r="D37" s="45">
        <f t="shared" si="4"/>
        <v>0</v>
      </c>
      <c r="E37" s="46"/>
      <c r="F37" s="47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114"/>
      <c r="R37" s="48"/>
      <c r="S37" s="46"/>
      <c r="T37" s="48"/>
      <c r="U37" s="114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6"/>
      <c r="AM37" s="116"/>
      <c r="AN37" s="48"/>
      <c r="AO37" s="121"/>
      <c r="AP37" s="52"/>
      <c r="AQ37" s="52"/>
      <c r="AR37" s="52"/>
      <c r="AS37" s="53"/>
      <c r="AT37" s="38"/>
      <c r="AU37" s="39"/>
      <c r="AV37" s="39"/>
      <c r="AW37" s="39"/>
      <c r="AX37" s="39"/>
      <c r="AY37" s="39"/>
      <c r="AZ37" s="39"/>
      <c r="BA37" s="39"/>
      <c r="BB37" s="39"/>
      <c r="BC37" s="9"/>
      <c r="BD37" s="9"/>
      <c r="BE37" s="9"/>
      <c r="BF37" s="9"/>
      <c r="BG37" s="9"/>
      <c r="BX37" s="2"/>
      <c r="CG37" s="41">
        <v>0</v>
      </c>
      <c r="CH37" s="41">
        <v>0</v>
      </c>
      <c r="CI37" s="41"/>
      <c r="CJ37" s="41"/>
    </row>
    <row r="38" spans="1:88" ht="16.149999999999999" customHeight="1" x14ac:dyDescent="0.2">
      <c r="A38" s="130" t="s">
        <v>58</v>
      </c>
      <c r="B38" s="43">
        <f>SUM(C38:D38)</f>
        <v>0</v>
      </c>
      <c r="C38" s="44">
        <f>SUM(E38+G38+I38+K38+M38+O38+Q38+S38+U38+W38+Y38+AA38+AC38+AE38+AG38+AI38+AK38+AM38)</f>
        <v>0</v>
      </c>
      <c r="D38" s="45">
        <f>SUM(F38+H38+J38+L38+N38+P38+R38+T38+V38+X38+Z38+AB38+AD38+AF38+AH38+AJ38+AL38+AN38)</f>
        <v>0</v>
      </c>
      <c r="E38" s="46"/>
      <c r="F38" s="47"/>
      <c r="G38" s="46"/>
      <c r="H38" s="48"/>
      <c r="I38" s="46"/>
      <c r="J38" s="48"/>
      <c r="K38" s="46"/>
      <c r="L38" s="48"/>
      <c r="M38" s="46"/>
      <c r="N38" s="48"/>
      <c r="O38" s="46"/>
      <c r="P38" s="48"/>
      <c r="Q38" s="114"/>
      <c r="R38" s="48"/>
      <c r="S38" s="46"/>
      <c r="T38" s="48"/>
      <c r="U38" s="114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6"/>
      <c r="AM38" s="116"/>
      <c r="AN38" s="48"/>
      <c r="AO38" s="121"/>
      <c r="AP38" s="52"/>
      <c r="AQ38" s="52"/>
      <c r="AR38" s="52"/>
      <c r="AS38" s="53"/>
      <c r="AT38" s="38"/>
      <c r="AU38" s="39"/>
      <c r="AV38" s="39"/>
      <c r="AW38" s="39"/>
      <c r="AX38" s="39"/>
      <c r="AY38" s="39"/>
      <c r="AZ38" s="39"/>
      <c r="BA38" s="39"/>
      <c r="BB38" s="39"/>
      <c r="BC38" s="9"/>
      <c r="BD38" s="9"/>
      <c r="BE38" s="9"/>
      <c r="BF38" s="9"/>
      <c r="BG38" s="9"/>
      <c r="BX38" s="2"/>
      <c r="CG38" s="41">
        <v>0</v>
      </c>
      <c r="CH38" s="41">
        <v>0</v>
      </c>
      <c r="CI38" s="41"/>
      <c r="CJ38" s="41"/>
    </row>
    <row r="39" spans="1:88" ht="16.149999999999999" customHeight="1" x14ac:dyDescent="0.2">
      <c r="A39" s="130" t="s">
        <v>59</v>
      </c>
      <c r="B39" s="43">
        <f>SUM(C39:D39)</f>
        <v>0</v>
      </c>
      <c r="C39" s="44">
        <f>SUM(E39+G39+I39+K39+M39+O39+Q39+S39+U39+W39+Y39+AA39+AC39+AE39+AG39+AI39+AK39+AM39)</f>
        <v>0</v>
      </c>
      <c r="D39" s="45">
        <f>SUM(F39+H39+J39+L39+N39+P39+R39+T39+V39+X39+Z39+AB39+AD39+AF39+AH39+AJ39+AL39+AN39)</f>
        <v>0</v>
      </c>
      <c r="E39" s="46"/>
      <c r="F39" s="47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114"/>
      <c r="R39" s="48"/>
      <c r="S39" s="46"/>
      <c r="T39" s="48"/>
      <c r="U39" s="114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6"/>
      <c r="AM39" s="116"/>
      <c r="AN39" s="48"/>
      <c r="AO39" s="121"/>
      <c r="AP39" s="52"/>
      <c r="AQ39" s="52"/>
      <c r="AR39" s="52"/>
      <c r="AS39" s="53"/>
      <c r="AT39" s="38"/>
      <c r="AU39" s="39"/>
      <c r="AV39" s="39"/>
      <c r="AW39" s="39"/>
      <c r="AX39" s="39"/>
      <c r="AY39" s="39"/>
      <c r="AZ39" s="39"/>
      <c r="BA39" s="39"/>
      <c r="BB39" s="39"/>
      <c r="BC39" s="9"/>
      <c r="BD39" s="9"/>
      <c r="BE39" s="9"/>
      <c r="BF39" s="9"/>
      <c r="BG39" s="9"/>
      <c r="BX39" s="2"/>
      <c r="CG39" s="41">
        <v>0</v>
      </c>
      <c r="CH39" s="41">
        <v>0</v>
      </c>
      <c r="CI39" s="41"/>
      <c r="CJ39" s="41"/>
    </row>
    <row r="40" spans="1:88" ht="16.149999999999999" customHeight="1" x14ac:dyDescent="0.2">
      <c r="A40" s="62" t="s">
        <v>60</v>
      </c>
      <c r="B40" s="43">
        <f t="shared" si="2"/>
        <v>0</v>
      </c>
      <c r="C40" s="44">
        <f t="shared" si="4"/>
        <v>0</v>
      </c>
      <c r="D40" s="45">
        <f t="shared" si="4"/>
        <v>0</v>
      </c>
      <c r="E40" s="46"/>
      <c r="F40" s="47"/>
      <c r="G40" s="46"/>
      <c r="H40" s="48"/>
      <c r="I40" s="46"/>
      <c r="J40" s="48"/>
      <c r="K40" s="46"/>
      <c r="L40" s="48"/>
      <c r="M40" s="46"/>
      <c r="N40" s="48"/>
      <c r="O40" s="46"/>
      <c r="P40" s="48"/>
      <c r="Q40" s="114"/>
      <c r="R40" s="48"/>
      <c r="S40" s="46"/>
      <c r="T40" s="48"/>
      <c r="U40" s="114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6"/>
      <c r="AM40" s="116"/>
      <c r="AN40" s="48"/>
      <c r="AO40" s="121"/>
      <c r="AP40" s="52"/>
      <c r="AQ40" s="52"/>
      <c r="AR40" s="52"/>
      <c r="AS40" s="53"/>
      <c r="AT40" s="38"/>
      <c r="AU40" s="39"/>
      <c r="AV40" s="39"/>
      <c r="AW40" s="39"/>
      <c r="AX40" s="39"/>
      <c r="AY40" s="39"/>
      <c r="AZ40" s="39"/>
      <c r="BA40" s="39"/>
      <c r="BB40" s="39"/>
      <c r="BC40" s="9"/>
      <c r="BD40" s="9"/>
      <c r="BE40" s="9"/>
      <c r="BF40" s="9"/>
      <c r="BG40" s="9"/>
      <c r="BX40" s="2"/>
      <c r="CG40" s="41">
        <v>0</v>
      </c>
      <c r="CH40" s="41">
        <v>0</v>
      </c>
      <c r="CI40" s="41"/>
      <c r="CJ40" s="41"/>
    </row>
    <row r="41" spans="1:88" ht="16.149999999999999" customHeight="1" x14ac:dyDescent="0.2">
      <c r="A41" s="62" t="s">
        <v>61</v>
      </c>
      <c r="B41" s="43">
        <f t="shared" si="2"/>
        <v>0</v>
      </c>
      <c r="C41" s="44">
        <f t="shared" si="4"/>
        <v>0</v>
      </c>
      <c r="D41" s="45">
        <f t="shared" si="4"/>
        <v>0</v>
      </c>
      <c r="E41" s="46"/>
      <c r="F41" s="47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114"/>
      <c r="R41" s="48"/>
      <c r="S41" s="46"/>
      <c r="T41" s="48"/>
      <c r="U41" s="114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6"/>
      <c r="AM41" s="116"/>
      <c r="AN41" s="48"/>
      <c r="AO41" s="131"/>
      <c r="AP41" s="75"/>
      <c r="AQ41" s="75"/>
      <c r="AR41" s="75"/>
      <c r="AS41" s="76"/>
      <c r="AT41" s="38"/>
      <c r="AU41" s="39"/>
      <c r="AV41" s="39"/>
      <c r="AW41" s="39"/>
      <c r="AX41" s="39"/>
      <c r="AY41" s="39"/>
      <c r="AZ41" s="39"/>
      <c r="BA41" s="39"/>
      <c r="BB41" s="39"/>
      <c r="BC41" s="9"/>
      <c r="BD41" s="9"/>
      <c r="BE41" s="9"/>
      <c r="BF41" s="9"/>
      <c r="BG41" s="9"/>
      <c r="BX41" s="2"/>
      <c r="CG41" s="41">
        <v>0</v>
      </c>
      <c r="CH41" s="41">
        <v>0</v>
      </c>
      <c r="CI41" s="41"/>
      <c r="CJ41" s="41"/>
    </row>
    <row r="42" spans="1:88" ht="16.149999999999999" customHeight="1" x14ac:dyDescent="0.2">
      <c r="A42" s="62" t="s">
        <v>62</v>
      </c>
      <c r="B42" s="43">
        <f t="shared" si="2"/>
        <v>0</v>
      </c>
      <c r="C42" s="44">
        <f t="shared" si="4"/>
        <v>0</v>
      </c>
      <c r="D42" s="45">
        <f t="shared" si="4"/>
        <v>0</v>
      </c>
      <c r="E42" s="46"/>
      <c r="F42" s="47"/>
      <c r="G42" s="46"/>
      <c r="H42" s="48"/>
      <c r="I42" s="46"/>
      <c r="J42" s="48"/>
      <c r="K42" s="46"/>
      <c r="L42" s="48"/>
      <c r="M42" s="46"/>
      <c r="N42" s="48"/>
      <c r="O42" s="46"/>
      <c r="P42" s="48"/>
      <c r="Q42" s="114"/>
      <c r="R42" s="48"/>
      <c r="S42" s="46"/>
      <c r="T42" s="48"/>
      <c r="U42" s="114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6"/>
      <c r="AM42" s="116"/>
      <c r="AN42" s="48"/>
      <c r="AO42" s="131"/>
      <c r="AP42" s="75"/>
      <c r="AQ42" s="75"/>
      <c r="AR42" s="75"/>
      <c r="AS42" s="76"/>
      <c r="AT42" s="38"/>
      <c r="AU42" s="39"/>
      <c r="AV42" s="39"/>
      <c r="AW42" s="39"/>
      <c r="AX42" s="39"/>
      <c r="AY42" s="39"/>
      <c r="AZ42" s="39"/>
      <c r="BA42" s="39"/>
      <c r="BB42" s="39"/>
      <c r="BC42" s="9"/>
      <c r="BD42" s="9"/>
      <c r="BE42" s="9"/>
      <c r="BF42" s="9"/>
      <c r="BG42" s="9"/>
      <c r="BX42" s="2"/>
      <c r="CG42" s="41">
        <v>0</v>
      </c>
      <c r="CH42" s="41">
        <v>0</v>
      </c>
      <c r="CI42" s="41"/>
      <c r="CJ42" s="41"/>
    </row>
    <row r="43" spans="1:88" ht="16.149999999999999" customHeight="1" x14ac:dyDescent="0.2">
      <c r="A43" s="62" t="s">
        <v>63</v>
      </c>
      <c r="B43" s="43">
        <f t="shared" si="2"/>
        <v>0</v>
      </c>
      <c r="C43" s="44">
        <f t="shared" si="4"/>
        <v>0</v>
      </c>
      <c r="D43" s="45">
        <f t="shared" si="4"/>
        <v>0</v>
      </c>
      <c r="E43" s="46"/>
      <c r="F43" s="47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114"/>
      <c r="R43" s="48"/>
      <c r="S43" s="46"/>
      <c r="T43" s="48"/>
      <c r="U43" s="114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6"/>
      <c r="AM43" s="116"/>
      <c r="AN43" s="48"/>
      <c r="AO43" s="131"/>
      <c r="AP43" s="75"/>
      <c r="AQ43" s="75"/>
      <c r="AR43" s="75"/>
      <c r="AS43" s="76"/>
      <c r="AT43" s="38"/>
      <c r="AU43" s="39"/>
      <c r="AV43" s="39"/>
      <c r="AW43" s="39"/>
      <c r="AX43" s="39"/>
      <c r="AY43" s="39"/>
      <c r="AZ43" s="39"/>
      <c r="BA43" s="39"/>
      <c r="BB43" s="39"/>
      <c r="BC43" s="9"/>
      <c r="BD43" s="9"/>
      <c r="BE43" s="9"/>
      <c r="BF43" s="9"/>
      <c r="BG43" s="9"/>
      <c r="BX43" s="2"/>
      <c r="CG43" s="41">
        <v>0</v>
      </c>
      <c r="CH43" s="41">
        <v>0</v>
      </c>
      <c r="CI43" s="41"/>
      <c r="CJ43" s="41"/>
    </row>
    <row r="44" spans="1:88" ht="16.149999999999999" customHeight="1" x14ac:dyDescent="0.2">
      <c r="A44" s="132" t="s">
        <v>64</v>
      </c>
      <c r="B44" s="133">
        <f t="shared" si="2"/>
        <v>0</v>
      </c>
      <c r="C44" s="134">
        <f t="shared" si="4"/>
        <v>0</v>
      </c>
      <c r="D44" s="135">
        <f t="shared" si="4"/>
        <v>0</v>
      </c>
      <c r="E44" s="89"/>
      <c r="F44" s="90"/>
      <c r="G44" s="89"/>
      <c r="H44" s="88"/>
      <c r="I44" s="89"/>
      <c r="J44" s="88"/>
      <c r="K44" s="89"/>
      <c r="L44" s="88"/>
      <c r="M44" s="89"/>
      <c r="N44" s="88"/>
      <c r="O44" s="89"/>
      <c r="P44" s="88"/>
      <c r="Q44" s="136"/>
      <c r="R44" s="88"/>
      <c r="S44" s="89"/>
      <c r="T44" s="88"/>
      <c r="U44" s="136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8"/>
      <c r="AM44" s="138"/>
      <c r="AN44" s="88"/>
      <c r="AO44" s="139"/>
      <c r="AP44" s="94"/>
      <c r="AQ44" s="94"/>
      <c r="AR44" s="94"/>
      <c r="AS44" s="95"/>
      <c r="AT44" s="38"/>
      <c r="AU44" s="39"/>
      <c r="AV44" s="39"/>
      <c r="AW44" s="39"/>
      <c r="AX44" s="39"/>
      <c r="AY44" s="39"/>
      <c r="AZ44" s="39"/>
      <c r="BA44" s="39"/>
      <c r="BB44" s="39"/>
      <c r="BC44" s="9"/>
      <c r="BD44" s="9"/>
      <c r="BE44" s="9"/>
      <c r="BF44" s="9"/>
      <c r="BG44" s="9"/>
      <c r="BX44" s="2"/>
      <c r="CG44" s="41">
        <v>0</v>
      </c>
      <c r="CH44" s="41">
        <v>0</v>
      </c>
      <c r="CI44" s="41"/>
      <c r="CJ44" s="41"/>
    </row>
    <row r="45" spans="1:88" ht="31.15" customHeight="1" x14ac:dyDescent="0.2">
      <c r="A45" s="140" t="s">
        <v>65</v>
      </c>
      <c r="B45" s="140"/>
      <c r="C45" s="140"/>
      <c r="D45" s="140"/>
      <c r="E45" s="140"/>
      <c r="F45" s="140"/>
      <c r="G45" s="140"/>
      <c r="H45" s="140"/>
      <c r="I45" s="11"/>
      <c r="J45" s="11"/>
      <c r="K45" s="11"/>
      <c r="L45" s="11"/>
      <c r="M45" s="11"/>
      <c r="N45" s="7"/>
      <c r="O45" s="7"/>
      <c r="P45" s="7"/>
      <c r="Q45" s="7"/>
      <c r="R45" s="7"/>
      <c r="S45" s="7"/>
      <c r="T45" s="7"/>
      <c r="U45" s="7"/>
      <c r="V45" s="7"/>
      <c r="W45" s="7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41"/>
      <c r="AP45" s="142"/>
      <c r="AQ45" s="712"/>
      <c r="AR45" s="713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CG45" s="41"/>
      <c r="CH45" s="41"/>
      <c r="CI45" s="41"/>
      <c r="CJ45" s="41"/>
    </row>
    <row r="46" spans="1:88" ht="16.149999999999999" customHeight="1" x14ac:dyDescent="0.25">
      <c r="A46" s="2163" t="s">
        <v>49</v>
      </c>
      <c r="B46" s="2200" t="s">
        <v>4</v>
      </c>
      <c r="C46" s="2209" t="s">
        <v>66</v>
      </c>
      <c r="D46" s="2210"/>
      <c r="E46" s="2210"/>
      <c r="F46" s="2211"/>
      <c r="G46" s="2209" t="s">
        <v>67</v>
      </c>
      <c r="H46" s="2210"/>
      <c r="I46" s="2210"/>
      <c r="J46" s="2211"/>
      <c r="K46" s="7"/>
      <c r="L46" s="1970"/>
      <c r="M46" s="1970"/>
      <c r="N46" s="1970"/>
      <c r="O46" s="1970"/>
      <c r="P46" s="1970"/>
      <c r="Q46" s="1970"/>
      <c r="R46" s="1970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14"/>
      <c r="AR46" s="146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CG46" s="41"/>
      <c r="CH46" s="41"/>
      <c r="CI46" s="41"/>
      <c r="CJ46" s="41"/>
    </row>
    <row r="47" spans="1:88" ht="27.75" customHeight="1" x14ac:dyDescent="0.2">
      <c r="A47" s="2164"/>
      <c r="B47" s="2156"/>
      <c r="C47" s="147" t="s">
        <v>68</v>
      </c>
      <c r="D47" s="147" t="s">
        <v>69</v>
      </c>
      <c r="E47" s="14" t="s">
        <v>70</v>
      </c>
      <c r="F47" s="697" t="s">
        <v>71</v>
      </c>
      <c r="G47" s="147" t="s">
        <v>68</v>
      </c>
      <c r="H47" s="147" t="s">
        <v>69</v>
      </c>
      <c r="I47" s="14" t="s">
        <v>70</v>
      </c>
      <c r="J47" s="697" t="s">
        <v>71</v>
      </c>
      <c r="K47" s="7"/>
      <c r="L47" s="715"/>
      <c r="M47" s="715"/>
      <c r="N47" s="695"/>
      <c r="O47" s="715"/>
      <c r="P47" s="715"/>
      <c r="Q47" s="715"/>
      <c r="R47" s="715"/>
      <c r="S47" s="715"/>
      <c r="T47" s="715"/>
      <c r="U47" s="715"/>
      <c r="V47" s="715"/>
      <c r="W47" s="715"/>
      <c r="X47" s="715"/>
      <c r="Y47" s="715"/>
      <c r="Z47" s="715"/>
      <c r="AA47" s="715"/>
      <c r="AB47" s="715"/>
      <c r="AC47" s="715"/>
      <c r="AD47" s="715"/>
      <c r="AE47" s="715"/>
      <c r="AF47" s="715"/>
      <c r="AG47" s="715"/>
      <c r="AH47" s="715"/>
      <c r="AI47" s="715"/>
      <c r="AJ47" s="715"/>
      <c r="AK47" s="715"/>
      <c r="AL47" s="715"/>
      <c r="AM47" s="715"/>
      <c r="AN47" s="715"/>
      <c r="AO47" s="715"/>
      <c r="AP47" s="715"/>
      <c r="AQ47" s="716"/>
      <c r="AR47" s="716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CG47" s="41"/>
      <c r="CH47" s="41"/>
      <c r="CI47" s="41"/>
      <c r="CJ47" s="41"/>
    </row>
    <row r="48" spans="1:88" ht="16.149999999999999" customHeight="1" x14ac:dyDescent="0.2">
      <c r="A48" s="151" t="s">
        <v>72</v>
      </c>
      <c r="B48" s="152">
        <f>SUM(C48:J48)</f>
        <v>0</v>
      </c>
      <c r="C48" s="31"/>
      <c r="D48" s="110"/>
      <c r="E48" s="110"/>
      <c r="F48" s="32"/>
      <c r="G48" s="31"/>
      <c r="H48" s="110"/>
      <c r="I48" s="110"/>
      <c r="J48" s="33"/>
      <c r="K48" s="153"/>
      <c r="L48" s="715"/>
      <c r="M48" s="715"/>
      <c r="N48" s="717"/>
      <c r="O48" s="715"/>
      <c r="P48" s="715"/>
      <c r="Q48" s="715"/>
      <c r="R48" s="715"/>
      <c r="S48" s="715"/>
      <c r="T48" s="715"/>
      <c r="U48" s="715"/>
      <c r="V48" s="715"/>
      <c r="W48" s="715"/>
      <c r="X48" s="718"/>
      <c r="Y48" s="719"/>
      <c r="Z48" s="719"/>
      <c r="AA48" s="719"/>
      <c r="AB48" s="719"/>
      <c r="AC48" s="719"/>
      <c r="AD48" s="719"/>
      <c r="AE48" s="719"/>
      <c r="AF48" s="719"/>
      <c r="AG48" s="719"/>
      <c r="AH48" s="719"/>
      <c r="AI48" s="719"/>
      <c r="AJ48" s="719"/>
      <c r="AK48" s="719"/>
      <c r="AL48" s="719"/>
      <c r="AM48" s="719"/>
      <c r="AN48" s="719"/>
      <c r="AO48" s="719"/>
      <c r="AP48" s="719"/>
      <c r="AQ48" s="716"/>
      <c r="AR48" s="716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CG48" s="41"/>
      <c r="CH48" s="41"/>
      <c r="CI48" s="41"/>
      <c r="CJ48" s="41"/>
    </row>
    <row r="49" spans="1:88" ht="16.149999999999999" customHeight="1" x14ac:dyDescent="0.2">
      <c r="A49" s="83" t="s">
        <v>73</v>
      </c>
      <c r="B49" s="157">
        <f>SUM(C49:J49)</f>
        <v>0</v>
      </c>
      <c r="C49" s="89"/>
      <c r="D49" s="137"/>
      <c r="E49" s="137"/>
      <c r="F49" s="90"/>
      <c r="G49" s="89"/>
      <c r="H49" s="137"/>
      <c r="I49" s="137"/>
      <c r="J49" s="88"/>
      <c r="K49" s="153"/>
      <c r="L49" s="715"/>
      <c r="M49" s="715"/>
      <c r="N49" s="720"/>
      <c r="O49" s="715"/>
      <c r="P49" s="715"/>
      <c r="Q49" s="715"/>
      <c r="R49" s="715"/>
      <c r="S49" s="715"/>
      <c r="T49" s="715"/>
      <c r="U49" s="715"/>
      <c r="V49" s="715"/>
      <c r="W49" s="715"/>
      <c r="X49" s="718"/>
      <c r="Y49" s="719"/>
      <c r="Z49" s="719"/>
      <c r="AA49" s="719"/>
      <c r="AB49" s="719"/>
      <c r="AC49" s="719"/>
      <c r="AD49" s="719"/>
      <c r="AE49" s="719"/>
      <c r="AF49" s="719"/>
      <c r="AG49" s="719"/>
      <c r="AH49" s="719"/>
      <c r="AI49" s="719"/>
      <c r="AJ49" s="719"/>
      <c r="AK49" s="719"/>
      <c r="AL49" s="719"/>
      <c r="AM49" s="719"/>
      <c r="AN49" s="719"/>
      <c r="AO49" s="719"/>
      <c r="AP49" s="719"/>
      <c r="AQ49" s="716"/>
      <c r="AR49" s="716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CG49" s="41"/>
      <c r="CH49" s="41"/>
      <c r="CI49" s="41"/>
      <c r="CJ49" s="41"/>
    </row>
    <row r="50" spans="1:88" ht="31.15" customHeight="1" x14ac:dyDescent="0.2">
      <c r="A50" s="608" t="s">
        <v>74</v>
      </c>
      <c r="B50" s="608"/>
      <c r="C50" s="608"/>
      <c r="D50" s="608"/>
      <c r="E50" s="608"/>
      <c r="F50" s="608"/>
      <c r="G50" s="721"/>
      <c r="H50" s="721"/>
      <c r="I50" s="721"/>
      <c r="J50" s="721"/>
      <c r="K50" s="721"/>
      <c r="L50" s="721"/>
      <c r="M50" s="721"/>
      <c r="N50" s="721"/>
      <c r="O50" s="722"/>
      <c r="P50" s="608"/>
      <c r="Q50" s="721"/>
      <c r="R50" s="721"/>
      <c r="S50" s="722"/>
      <c r="T50" s="608"/>
      <c r="U50" s="721"/>
      <c r="V50" s="722"/>
      <c r="W50" s="608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19"/>
      <c r="AM50" s="723"/>
      <c r="AN50" s="723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CG50" s="41"/>
      <c r="CH50" s="41"/>
      <c r="CI50" s="41"/>
      <c r="CJ50" s="41"/>
    </row>
    <row r="51" spans="1:88" ht="16.149999999999999" customHeight="1" x14ac:dyDescent="0.2">
      <c r="A51" s="2163" t="s">
        <v>75</v>
      </c>
      <c r="B51" s="2201" t="s">
        <v>32</v>
      </c>
      <c r="C51" s="2202"/>
      <c r="D51" s="2203"/>
      <c r="E51" s="2204" t="s">
        <v>5</v>
      </c>
      <c r="F51" s="2144"/>
      <c r="G51" s="2144"/>
      <c r="H51" s="2144"/>
      <c r="I51" s="2144"/>
      <c r="J51" s="2144"/>
      <c r="K51" s="2144"/>
      <c r="L51" s="2144"/>
      <c r="M51" s="2144"/>
      <c r="N51" s="2144"/>
      <c r="O51" s="2144"/>
      <c r="P51" s="2144"/>
      <c r="Q51" s="2144"/>
      <c r="R51" s="2144"/>
      <c r="S51" s="2144"/>
      <c r="T51" s="2144"/>
      <c r="U51" s="2144"/>
      <c r="V51" s="2154"/>
      <c r="W51" s="2200" t="s">
        <v>6</v>
      </c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CG51" s="41"/>
      <c r="CH51" s="41"/>
      <c r="CI51" s="41"/>
      <c r="CJ51" s="41"/>
    </row>
    <row r="52" spans="1:88" ht="16.149999999999999" customHeight="1" x14ac:dyDescent="0.2">
      <c r="A52" s="1909"/>
      <c r="B52" s="2165"/>
      <c r="C52" s="2091"/>
      <c r="D52" s="2155"/>
      <c r="E52" s="2200" t="s">
        <v>11</v>
      </c>
      <c r="F52" s="2202" t="s">
        <v>12</v>
      </c>
      <c r="G52" s="2200" t="s">
        <v>13</v>
      </c>
      <c r="H52" s="2202" t="s">
        <v>14</v>
      </c>
      <c r="I52" s="2200" t="s">
        <v>15</v>
      </c>
      <c r="J52" s="2202" t="s">
        <v>16</v>
      </c>
      <c r="K52" s="2200" t="s">
        <v>17</v>
      </c>
      <c r="L52" s="2202" t="s">
        <v>18</v>
      </c>
      <c r="M52" s="2200" t="s">
        <v>19</v>
      </c>
      <c r="N52" s="2202" t="s">
        <v>20</v>
      </c>
      <c r="O52" s="2200" t="s">
        <v>21</v>
      </c>
      <c r="P52" s="2202" t="s">
        <v>22</v>
      </c>
      <c r="Q52" s="2200" t="s">
        <v>23</v>
      </c>
      <c r="R52" s="2202" t="s">
        <v>24</v>
      </c>
      <c r="S52" s="2200" t="s">
        <v>25</v>
      </c>
      <c r="T52" s="2202" t="s">
        <v>26</v>
      </c>
      <c r="U52" s="2200" t="s">
        <v>27</v>
      </c>
      <c r="V52" s="2203" t="s">
        <v>28</v>
      </c>
      <c r="W52" s="1900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CG52" s="41"/>
      <c r="CH52" s="41"/>
      <c r="CI52" s="41"/>
      <c r="CJ52" s="41"/>
    </row>
    <row r="53" spans="1:88" ht="16.149999999999999" customHeight="1" x14ac:dyDescent="0.2">
      <c r="A53" s="2164"/>
      <c r="B53" s="163" t="s">
        <v>29</v>
      </c>
      <c r="C53" s="410" t="s">
        <v>30</v>
      </c>
      <c r="D53" s="163" t="s">
        <v>31</v>
      </c>
      <c r="E53" s="2156"/>
      <c r="F53" s="2091"/>
      <c r="G53" s="2156"/>
      <c r="H53" s="2091"/>
      <c r="I53" s="2156"/>
      <c r="J53" s="2091"/>
      <c r="K53" s="2156"/>
      <c r="L53" s="2091"/>
      <c r="M53" s="2156"/>
      <c r="N53" s="2091"/>
      <c r="O53" s="2156"/>
      <c r="P53" s="2091"/>
      <c r="Q53" s="2156"/>
      <c r="R53" s="2091"/>
      <c r="S53" s="2156"/>
      <c r="T53" s="2091"/>
      <c r="U53" s="2156"/>
      <c r="V53" s="2155"/>
      <c r="W53" s="2156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CG53" s="41"/>
      <c r="CH53" s="41"/>
      <c r="CI53" s="41"/>
      <c r="CJ53" s="41"/>
    </row>
    <row r="54" spans="1:88" ht="16.149999999999999" customHeight="1" x14ac:dyDescent="0.2">
      <c r="A54" s="165" t="s">
        <v>76</v>
      </c>
      <c r="B54" s="166">
        <f>SUM(B55:B56)</f>
        <v>0</v>
      </c>
      <c r="C54" s="443">
        <f>SUM(C55:C56)</f>
        <v>0</v>
      </c>
      <c r="D54" s="168">
        <f t="shared" ref="D54:W54" si="5">SUM(D55:D56)</f>
        <v>0</v>
      </c>
      <c r="E54" s="427">
        <f t="shared" si="5"/>
        <v>0</v>
      </c>
      <c r="F54" s="169">
        <f t="shared" si="5"/>
        <v>0</v>
      </c>
      <c r="G54" s="427">
        <f t="shared" si="5"/>
        <v>0</v>
      </c>
      <c r="H54" s="169">
        <f t="shared" si="5"/>
        <v>0</v>
      </c>
      <c r="I54" s="427">
        <f t="shared" si="5"/>
        <v>0</v>
      </c>
      <c r="J54" s="169">
        <f t="shared" si="5"/>
        <v>0</v>
      </c>
      <c r="K54" s="427">
        <f t="shared" si="5"/>
        <v>0</v>
      </c>
      <c r="L54" s="169">
        <f t="shared" si="5"/>
        <v>0</v>
      </c>
      <c r="M54" s="427">
        <f t="shared" si="5"/>
        <v>0</v>
      </c>
      <c r="N54" s="169">
        <f t="shared" si="5"/>
        <v>0</v>
      </c>
      <c r="O54" s="427">
        <f t="shared" si="5"/>
        <v>0</v>
      </c>
      <c r="P54" s="169">
        <f t="shared" si="5"/>
        <v>0</v>
      </c>
      <c r="Q54" s="427">
        <f t="shared" si="5"/>
        <v>0</v>
      </c>
      <c r="R54" s="169">
        <f t="shared" si="5"/>
        <v>0</v>
      </c>
      <c r="S54" s="427">
        <f t="shared" si="5"/>
        <v>0</v>
      </c>
      <c r="T54" s="169">
        <f t="shared" si="5"/>
        <v>0</v>
      </c>
      <c r="U54" s="427">
        <f t="shared" si="5"/>
        <v>0</v>
      </c>
      <c r="V54" s="169">
        <f t="shared" si="5"/>
        <v>0</v>
      </c>
      <c r="W54" s="427">
        <f t="shared" si="5"/>
        <v>0</v>
      </c>
      <c r="X54" s="170" t="s">
        <v>77</v>
      </c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CG54" s="41"/>
      <c r="CH54" s="41"/>
      <c r="CI54" s="41"/>
      <c r="CJ54" s="41"/>
    </row>
    <row r="55" spans="1:88" ht="16.149999999999999" customHeight="1" x14ac:dyDescent="0.2">
      <c r="A55" s="54" t="s">
        <v>72</v>
      </c>
      <c r="B55" s="171">
        <f>SUM(E55:V55)</f>
        <v>0</v>
      </c>
      <c r="C55" s="724"/>
      <c r="D55" s="725"/>
      <c r="E55" s="174"/>
      <c r="F55" s="175"/>
      <c r="G55" s="174"/>
      <c r="H55" s="175"/>
      <c r="I55" s="174"/>
      <c r="J55" s="175"/>
      <c r="K55" s="174"/>
      <c r="L55" s="175"/>
      <c r="M55" s="174"/>
      <c r="N55" s="175"/>
      <c r="O55" s="174"/>
      <c r="P55" s="175"/>
      <c r="Q55" s="174"/>
      <c r="R55" s="175"/>
      <c r="S55" s="174"/>
      <c r="T55" s="175"/>
      <c r="U55" s="174"/>
      <c r="V55" s="175"/>
      <c r="W55" s="174"/>
      <c r="X55" s="176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9"/>
      <c r="AK55" s="9"/>
      <c r="CA55" s="40"/>
      <c r="CC55" s="40"/>
      <c r="CG55" s="41">
        <v>0</v>
      </c>
      <c r="CH55" s="41">
        <v>0</v>
      </c>
      <c r="CI55" s="41">
        <v>0</v>
      </c>
      <c r="CJ55" s="41"/>
    </row>
    <row r="56" spans="1:88" ht="16.149999999999999" customHeight="1" x14ac:dyDescent="0.2">
      <c r="A56" s="177" t="s">
        <v>78</v>
      </c>
      <c r="B56" s="178">
        <f>SUM(E56:V56)</f>
        <v>0</v>
      </c>
      <c r="C56" s="726"/>
      <c r="D56" s="727"/>
      <c r="E56" s="181"/>
      <c r="F56" s="182"/>
      <c r="G56" s="181"/>
      <c r="H56" s="182"/>
      <c r="I56" s="181"/>
      <c r="J56" s="182"/>
      <c r="K56" s="181"/>
      <c r="L56" s="182"/>
      <c r="M56" s="181"/>
      <c r="N56" s="182"/>
      <c r="O56" s="181"/>
      <c r="P56" s="182"/>
      <c r="Q56" s="181"/>
      <c r="R56" s="182"/>
      <c r="S56" s="181"/>
      <c r="T56" s="182"/>
      <c r="U56" s="181"/>
      <c r="V56" s="182"/>
      <c r="W56" s="181"/>
      <c r="X56" s="176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9"/>
      <c r="AK56" s="9"/>
      <c r="CG56" s="41">
        <v>0</v>
      </c>
      <c r="CH56" s="41">
        <v>0</v>
      </c>
      <c r="CI56" s="41">
        <v>0</v>
      </c>
      <c r="CJ56" s="41"/>
    </row>
    <row r="57" spans="1:88" ht="16.149999999999999" customHeight="1" x14ac:dyDescent="0.2">
      <c r="A57" s="183" t="s">
        <v>79</v>
      </c>
      <c r="B57" s="184">
        <f t="shared" ref="B57:W57" si="6">SUM(B58:B59)</f>
        <v>0</v>
      </c>
      <c r="C57" s="185">
        <f t="shared" si="6"/>
        <v>0</v>
      </c>
      <c r="D57" s="186">
        <f t="shared" si="6"/>
        <v>0</v>
      </c>
      <c r="E57" s="120">
        <f t="shared" si="6"/>
        <v>0</v>
      </c>
      <c r="F57" s="187">
        <f t="shared" si="6"/>
        <v>0</v>
      </c>
      <c r="G57" s="120">
        <f t="shared" si="6"/>
        <v>0</v>
      </c>
      <c r="H57" s="187">
        <f t="shared" si="6"/>
        <v>0</v>
      </c>
      <c r="I57" s="120">
        <f t="shared" si="6"/>
        <v>0</v>
      </c>
      <c r="J57" s="187">
        <f t="shared" si="6"/>
        <v>0</v>
      </c>
      <c r="K57" s="120">
        <f t="shared" si="6"/>
        <v>0</v>
      </c>
      <c r="L57" s="187">
        <f t="shared" si="6"/>
        <v>0</v>
      </c>
      <c r="M57" s="120">
        <f t="shared" si="6"/>
        <v>0</v>
      </c>
      <c r="N57" s="187">
        <f t="shared" si="6"/>
        <v>0</v>
      </c>
      <c r="O57" s="120">
        <f t="shared" si="6"/>
        <v>0</v>
      </c>
      <c r="P57" s="187">
        <f t="shared" si="6"/>
        <v>0</v>
      </c>
      <c r="Q57" s="120">
        <f t="shared" si="6"/>
        <v>0</v>
      </c>
      <c r="R57" s="187">
        <f t="shared" si="6"/>
        <v>0</v>
      </c>
      <c r="S57" s="120">
        <f t="shared" si="6"/>
        <v>0</v>
      </c>
      <c r="T57" s="187">
        <f t="shared" si="6"/>
        <v>0</v>
      </c>
      <c r="U57" s="120">
        <f t="shared" si="6"/>
        <v>0</v>
      </c>
      <c r="V57" s="187">
        <f t="shared" si="6"/>
        <v>0</v>
      </c>
      <c r="W57" s="728">
        <f t="shared" si="6"/>
        <v>0</v>
      </c>
      <c r="X57" s="170" t="s">
        <v>77</v>
      </c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CG57" s="41"/>
      <c r="CH57" s="41"/>
      <c r="CI57" s="41"/>
      <c r="CJ57" s="41"/>
    </row>
    <row r="58" spans="1:88" ht="16.149999999999999" customHeight="1" x14ac:dyDescent="0.2">
      <c r="A58" s="54" t="s">
        <v>72</v>
      </c>
      <c r="B58" s="171">
        <f>SUM(E58:V58)</f>
        <v>0</v>
      </c>
      <c r="C58" s="724"/>
      <c r="D58" s="725"/>
      <c r="E58" s="174"/>
      <c r="F58" s="175"/>
      <c r="G58" s="174"/>
      <c r="H58" s="175"/>
      <c r="I58" s="174"/>
      <c r="J58" s="175"/>
      <c r="K58" s="174"/>
      <c r="L58" s="175"/>
      <c r="M58" s="174"/>
      <c r="N58" s="175"/>
      <c r="O58" s="174"/>
      <c r="P58" s="175"/>
      <c r="Q58" s="174"/>
      <c r="R58" s="175"/>
      <c r="S58" s="174"/>
      <c r="T58" s="175"/>
      <c r="U58" s="174"/>
      <c r="V58" s="175"/>
      <c r="W58" s="174"/>
      <c r="X58" s="176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9"/>
      <c r="AK58" s="9"/>
      <c r="CG58" s="41">
        <v>0</v>
      </c>
      <c r="CH58" s="41">
        <v>0</v>
      </c>
      <c r="CI58" s="41">
        <v>0</v>
      </c>
      <c r="CJ58" s="41"/>
    </row>
    <row r="59" spans="1:88" ht="16.149999999999999" customHeight="1" x14ac:dyDescent="0.2">
      <c r="A59" s="177" t="s">
        <v>78</v>
      </c>
      <c r="B59" s="178">
        <f>SUM(E59:V59)</f>
        <v>0</v>
      </c>
      <c r="C59" s="726"/>
      <c r="D59" s="726"/>
      <c r="E59" s="181"/>
      <c r="F59" s="182"/>
      <c r="G59" s="181"/>
      <c r="H59" s="182"/>
      <c r="I59" s="181"/>
      <c r="J59" s="182"/>
      <c r="K59" s="181"/>
      <c r="L59" s="182"/>
      <c r="M59" s="181"/>
      <c r="N59" s="182"/>
      <c r="O59" s="181"/>
      <c r="P59" s="182"/>
      <c r="Q59" s="181"/>
      <c r="R59" s="182"/>
      <c r="S59" s="181"/>
      <c r="T59" s="182"/>
      <c r="U59" s="181"/>
      <c r="V59" s="182"/>
      <c r="W59" s="181"/>
      <c r="X59" s="176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9"/>
      <c r="AK59" s="9"/>
      <c r="CG59" s="41">
        <v>0</v>
      </c>
      <c r="CH59" s="41">
        <v>0</v>
      </c>
      <c r="CI59" s="41">
        <v>0</v>
      </c>
      <c r="CJ59" s="41"/>
    </row>
    <row r="60" spans="1:88" ht="31.15" customHeight="1" x14ac:dyDescent="0.2">
      <c r="A60" s="608" t="s">
        <v>80</v>
      </c>
      <c r="B60" s="608"/>
      <c r="C60" s="608"/>
      <c r="D60" s="608"/>
      <c r="E60" s="608"/>
      <c r="F60" s="140"/>
      <c r="G60" s="140"/>
      <c r="H60" s="188"/>
      <c r="I60" s="188"/>
      <c r="J60" s="729"/>
      <c r="K60" s="730"/>
      <c r="L60" s="731"/>
      <c r="M60" s="730"/>
      <c r="N60" s="7"/>
      <c r="O60" s="7"/>
      <c r="P60" s="7"/>
      <c r="Q60" s="7"/>
      <c r="R60" s="7"/>
      <c r="S60" s="7"/>
      <c r="T60" s="7"/>
      <c r="U60" s="7"/>
      <c r="V60" s="7"/>
      <c r="W60" s="7"/>
      <c r="X60" s="192"/>
      <c r="Y60" s="192"/>
      <c r="Z60" s="192"/>
      <c r="AA60" s="732"/>
      <c r="AB60" s="733"/>
      <c r="AC60" s="732"/>
      <c r="AD60" s="192"/>
      <c r="AE60" s="733"/>
      <c r="AF60" s="732"/>
      <c r="AG60" s="732"/>
      <c r="AH60" s="732"/>
      <c r="AI60" s="733"/>
      <c r="AJ60" s="101"/>
      <c r="AK60" s="195"/>
      <c r="AL60" s="734"/>
      <c r="AM60" s="735"/>
      <c r="AN60" s="735"/>
      <c r="CG60" s="41"/>
      <c r="CH60" s="41"/>
      <c r="CI60" s="41"/>
      <c r="CJ60" s="41"/>
    </row>
    <row r="61" spans="1:88" ht="16.149999999999999" customHeight="1" x14ac:dyDescent="0.2">
      <c r="A61" s="2195" t="s">
        <v>75</v>
      </c>
      <c r="B61" s="2205" t="s">
        <v>81</v>
      </c>
      <c r="C61" s="2206"/>
      <c r="D61" s="2205" t="s">
        <v>82</v>
      </c>
      <c r="E61" s="2207"/>
      <c r="F61" s="2208" t="s">
        <v>83</v>
      </c>
      <c r="G61" s="2208"/>
      <c r="H61" s="101"/>
      <c r="I61" s="101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141"/>
      <c r="V61" s="736"/>
      <c r="W61" s="141"/>
      <c r="X61" s="737"/>
      <c r="Y61" s="737"/>
      <c r="Z61" s="737"/>
      <c r="AA61" s="732"/>
      <c r="AB61" s="737"/>
      <c r="AC61" s="732"/>
      <c r="AD61" s="737"/>
      <c r="AE61" s="732"/>
      <c r="AF61" s="732"/>
      <c r="AG61" s="738"/>
      <c r="AH61" s="732"/>
      <c r="AI61" s="738"/>
      <c r="AJ61" s="737"/>
      <c r="AK61" s="738"/>
      <c r="AL61" s="739"/>
      <c r="AM61" s="740"/>
      <c r="AN61" s="740"/>
      <c r="CG61" s="41"/>
      <c r="CH61" s="41"/>
      <c r="CI61" s="41"/>
      <c r="CJ61" s="41"/>
    </row>
    <row r="62" spans="1:88" ht="36" customHeight="1" x14ac:dyDescent="0.2">
      <c r="A62" s="2156"/>
      <c r="B62" s="741" t="s">
        <v>84</v>
      </c>
      <c r="C62" s="742" t="s">
        <v>85</v>
      </c>
      <c r="D62" s="741" t="s">
        <v>84</v>
      </c>
      <c r="E62" s="743" t="s">
        <v>85</v>
      </c>
      <c r="F62" s="701" t="s">
        <v>84</v>
      </c>
      <c r="G62" s="702" t="s">
        <v>85</v>
      </c>
      <c r="H62" s="7" t="s">
        <v>77</v>
      </c>
      <c r="I62" s="7"/>
      <c r="J62" s="744"/>
      <c r="K62" s="745"/>
      <c r="L62" s="745"/>
      <c r="M62" s="745"/>
      <c r="N62" s="745"/>
      <c r="O62" s="745"/>
      <c r="P62" s="745"/>
      <c r="Q62" s="734"/>
      <c r="R62" s="734"/>
      <c r="S62" s="734"/>
      <c r="T62" s="734"/>
      <c r="U62" s="734"/>
      <c r="V62" s="734"/>
      <c r="W62" s="734"/>
      <c r="X62" s="746"/>
      <c r="Y62" s="734"/>
      <c r="Z62" s="734"/>
      <c r="AA62" s="734"/>
      <c r="AB62" s="734"/>
      <c r="AC62" s="734"/>
      <c r="AD62" s="734"/>
      <c r="AE62" s="734"/>
      <c r="AF62" s="734"/>
      <c r="AG62" s="734"/>
      <c r="AH62" s="734"/>
      <c r="AI62" s="734"/>
      <c r="AJ62" s="734"/>
      <c r="AK62" s="734"/>
      <c r="AL62" s="734"/>
      <c r="AM62" s="734"/>
      <c r="AN62" s="734"/>
      <c r="AO62" s="734"/>
      <c r="AP62" s="745"/>
      <c r="AQ62" s="735"/>
      <c r="AR62" s="735"/>
      <c r="CG62" s="41"/>
      <c r="CH62" s="41"/>
      <c r="CI62" s="41"/>
      <c r="CJ62" s="41"/>
    </row>
    <row r="63" spans="1:88" ht="16.149999999999999" customHeight="1" x14ac:dyDescent="0.2">
      <c r="A63" s="747" t="s">
        <v>86</v>
      </c>
      <c r="B63" s="31"/>
      <c r="C63" s="33"/>
      <c r="D63" s="31"/>
      <c r="E63" s="33"/>
      <c r="F63" s="65"/>
      <c r="G63" s="206"/>
      <c r="H63" s="176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738"/>
      <c r="U63" s="738"/>
      <c r="V63" s="734"/>
      <c r="W63" s="734"/>
      <c r="X63" s="746"/>
      <c r="Y63" s="734"/>
      <c r="Z63" s="734"/>
      <c r="AA63" s="734"/>
      <c r="AB63" s="734"/>
      <c r="AC63" s="734"/>
      <c r="AD63" s="734"/>
      <c r="AE63" s="734"/>
      <c r="AF63" s="734"/>
      <c r="AG63" s="734"/>
      <c r="AH63" s="734"/>
      <c r="AI63" s="734"/>
      <c r="AJ63" s="734"/>
      <c r="AK63" s="734"/>
      <c r="AL63" s="734"/>
      <c r="AM63" s="734"/>
      <c r="AN63" s="734"/>
      <c r="AO63" s="734"/>
      <c r="AP63" s="735"/>
      <c r="AQ63" s="735"/>
      <c r="AR63" s="735"/>
      <c r="CA63" s="40"/>
      <c r="CB63" s="40"/>
      <c r="CC63" s="40"/>
      <c r="CG63" s="41">
        <f>IF(B63&lt;C63,1,0)</f>
        <v>0</v>
      </c>
      <c r="CH63" s="41">
        <f>IF(D63&lt;E63,1,0)</f>
        <v>0</v>
      </c>
      <c r="CI63" s="41">
        <f>IF(F63&lt;G63,1,0)</f>
        <v>0</v>
      </c>
      <c r="CJ63" s="41"/>
    </row>
    <row r="64" spans="1:88" ht="25.15" customHeight="1" x14ac:dyDescent="0.2">
      <c r="A64" s="700" t="s">
        <v>87</v>
      </c>
      <c r="B64" s="692"/>
      <c r="C64" s="694"/>
      <c r="D64" s="692"/>
      <c r="E64" s="694"/>
      <c r="F64" s="692"/>
      <c r="G64" s="699"/>
      <c r="H64" s="176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738"/>
      <c r="U64" s="738"/>
      <c r="V64" s="734"/>
      <c r="W64" s="734"/>
      <c r="X64" s="746"/>
      <c r="Y64" s="734"/>
      <c r="Z64" s="734"/>
      <c r="AA64" s="734"/>
      <c r="AB64" s="734"/>
      <c r="AC64" s="734"/>
      <c r="AD64" s="734"/>
      <c r="AE64" s="734"/>
      <c r="AF64" s="734"/>
      <c r="AG64" s="734"/>
      <c r="AH64" s="734"/>
      <c r="AI64" s="734"/>
      <c r="AJ64" s="734"/>
      <c r="AK64" s="734"/>
      <c r="AL64" s="734"/>
      <c r="AM64" s="734"/>
      <c r="AN64" s="734"/>
      <c r="AO64" s="734"/>
      <c r="AP64" s="735"/>
      <c r="AQ64" s="735"/>
      <c r="AR64" s="735"/>
      <c r="CA64" s="40"/>
      <c r="CB64" s="40"/>
      <c r="CC64" s="40"/>
      <c r="CG64" s="41">
        <f>IF(B64&lt;C64,1,0)</f>
        <v>0</v>
      </c>
      <c r="CH64" s="41">
        <f>IF(D64&lt;E64,1,0)</f>
        <v>0</v>
      </c>
      <c r="CI64" s="41">
        <f>IF(F64&lt;G64,1,0)</f>
        <v>0</v>
      </c>
      <c r="CJ64" s="41"/>
    </row>
    <row r="65" spans="1:106" ht="31.15" customHeight="1" x14ac:dyDescent="0.2">
      <c r="A65" s="608" t="s">
        <v>88</v>
      </c>
      <c r="B65" s="748"/>
      <c r="C65" s="748"/>
      <c r="D65" s="748"/>
      <c r="E65" s="211"/>
      <c r="F65" s="211"/>
      <c r="G65" s="211"/>
      <c r="H65" s="101"/>
      <c r="I65" s="101"/>
      <c r="J65" s="738"/>
      <c r="K65" s="738"/>
      <c r="L65" s="738"/>
      <c r="M65" s="738"/>
      <c r="N65" s="738"/>
      <c r="O65" s="738"/>
      <c r="P65" s="738"/>
      <c r="Q65" s="738"/>
      <c r="R65" s="738"/>
      <c r="S65" s="738"/>
      <c r="T65" s="738"/>
      <c r="U65" s="738"/>
      <c r="V65" s="745"/>
      <c r="W65" s="745"/>
      <c r="X65" s="746"/>
      <c r="Y65" s="734"/>
      <c r="Z65" s="734"/>
      <c r="AA65" s="734"/>
      <c r="AB65" s="734"/>
      <c r="AC65" s="734"/>
      <c r="AD65" s="734"/>
      <c r="AE65" s="734"/>
      <c r="AF65" s="734"/>
      <c r="AG65" s="734"/>
      <c r="AH65" s="734"/>
      <c r="AI65" s="734"/>
      <c r="AJ65" s="734"/>
      <c r="AK65" s="734"/>
      <c r="AL65" s="734"/>
      <c r="AM65" s="734"/>
      <c r="AN65" s="734"/>
      <c r="AO65" s="734"/>
      <c r="AP65" s="735"/>
      <c r="AQ65" s="735"/>
      <c r="AR65" s="735"/>
      <c r="CG65" s="41"/>
      <c r="CH65" s="41"/>
      <c r="CI65" s="41"/>
      <c r="CJ65" s="41"/>
    </row>
    <row r="66" spans="1:106" ht="16.149999999999999" customHeight="1" x14ac:dyDescent="0.2">
      <c r="A66" s="749" t="s">
        <v>49</v>
      </c>
      <c r="B66" s="749" t="s">
        <v>32</v>
      </c>
      <c r="C66" s="213"/>
      <c r="D66" s="214"/>
      <c r="E66" s="214"/>
      <c r="F66" s="214"/>
      <c r="G66" s="214"/>
      <c r="H66" s="101"/>
      <c r="I66" s="101"/>
      <c r="J66" s="738"/>
      <c r="K66" s="738"/>
      <c r="L66" s="750"/>
      <c r="M66" s="750"/>
      <c r="N66" s="738"/>
      <c r="O66" s="738"/>
      <c r="P66" s="738"/>
      <c r="Q66" s="738"/>
      <c r="R66" s="738"/>
      <c r="S66" s="738"/>
      <c r="T66" s="738"/>
      <c r="U66" s="738"/>
      <c r="V66" s="745"/>
      <c r="W66" s="745"/>
      <c r="X66" s="746"/>
      <c r="Y66" s="734"/>
      <c r="Z66" s="734"/>
      <c r="AA66" s="734"/>
      <c r="AB66" s="734"/>
      <c r="AC66" s="734"/>
      <c r="AD66" s="734"/>
      <c r="AE66" s="734"/>
      <c r="AF66" s="734"/>
      <c r="AG66" s="734"/>
      <c r="AH66" s="734"/>
      <c r="AI66" s="734"/>
      <c r="AJ66" s="734"/>
      <c r="AK66" s="734"/>
      <c r="AL66" s="734"/>
      <c r="AM66" s="734"/>
      <c r="AN66" s="734"/>
      <c r="AO66" s="734"/>
      <c r="AP66" s="735"/>
      <c r="AQ66" s="735"/>
      <c r="AR66" s="735"/>
      <c r="CG66" s="41"/>
      <c r="CH66" s="41"/>
      <c r="CI66" s="41"/>
      <c r="CJ66" s="41"/>
    </row>
    <row r="67" spans="1:106" ht="16.149999999999999" customHeight="1" x14ac:dyDescent="0.2">
      <c r="A67" s="751" t="s">
        <v>72</v>
      </c>
      <c r="B67" s="752"/>
      <c r="C67" s="213"/>
      <c r="D67" s="214"/>
      <c r="E67" s="214"/>
      <c r="F67" s="214"/>
      <c r="G67" s="214"/>
      <c r="H67" s="7"/>
      <c r="I67" s="141"/>
      <c r="J67" s="745"/>
      <c r="K67" s="745"/>
      <c r="L67" s="696"/>
      <c r="M67" s="696"/>
      <c r="N67" s="745"/>
      <c r="O67" s="745"/>
      <c r="P67" s="745"/>
      <c r="Q67" s="745"/>
      <c r="R67" s="745"/>
      <c r="S67" s="745"/>
      <c r="T67" s="745"/>
      <c r="U67" s="745"/>
      <c r="V67" s="745"/>
      <c r="W67" s="745"/>
      <c r="X67" s="746"/>
      <c r="Y67" s="734"/>
      <c r="Z67" s="734"/>
      <c r="AA67" s="734"/>
      <c r="AB67" s="734"/>
      <c r="AC67" s="734"/>
      <c r="AD67" s="734"/>
      <c r="AE67" s="734"/>
      <c r="AF67" s="734"/>
      <c r="AG67" s="734"/>
      <c r="AH67" s="734"/>
      <c r="AI67" s="734"/>
      <c r="AJ67" s="734"/>
      <c r="AK67" s="734"/>
      <c r="AL67" s="734"/>
      <c r="AM67" s="734"/>
      <c r="AN67" s="734"/>
      <c r="AO67" s="734"/>
      <c r="AP67" s="735"/>
      <c r="AQ67" s="735"/>
      <c r="AR67" s="735"/>
      <c r="CG67" s="41"/>
      <c r="CH67" s="41"/>
      <c r="CI67" s="41"/>
      <c r="CJ67" s="41"/>
    </row>
    <row r="68" spans="1:106" ht="16.149999999999999" customHeight="1" x14ac:dyDescent="0.2">
      <c r="A68" s="83" t="s">
        <v>89</v>
      </c>
      <c r="B68" s="219"/>
      <c r="C68" s="140"/>
      <c r="D68" s="220"/>
      <c r="E68" s="140"/>
      <c r="F68" s="753"/>
      <c r="G68" s="222"/>
      <c r="H68" s="7"/>
      <c r="I68" s="7"/>
      <c r="J68" s="745"/>
      <c r="K68" s="745"/>
      <c r="L68" s="745"/>
      <c r="M68" s="745"/>
      <c r="N68" s="745"/>
      <c r="O68" s="745"/>
      <c r="P68" s="745"/>
      <c r="Q68" s="745"/>
      <c r="R68" s="745"/>
      <c r="S68" s="745"/>
      <c r="T68" s="745"/>
      <c r="U68" s="745"/>
      <c r="V68" s="745"/>
      <c r="W68" s="745"/>
      <c r="X68" s="746"/>
      <c r="Y68" s="734"/>
      <c r="Z68" s="734"/>
      <c r="AA68" s="734"/>
      <c r="AB68" s="734"/>
      <c r="AC68" s="734"/>
      <c r="AD68" s="734"/>
      <c r="AE68" s="734"/>
      <c r="AF68" s="734"/>
      <c r="AG68" s="734"/>
      <c r="AH68" s="734"/>
      <c r="AI68" s="734"/>
      <c r="AJ68" s="734"/>
      <c r="AK68" s="734"/>
      <c r="AL68" s="734"/>
      <c r="AM68" s="734"/>
      <c r="AN68" s="734"/>
      <c r="AO68" s="734"/>
      <c r="AP68" s="735"/>
      <c r="AQ68" s="735"/>
      <c r="AR68" s="735"/>
      <c r="CG68" s="41"/>
      <c r="CH68" s="41"/>
      <c r="CI68" s="41"/>
      <c r="CJ68" s="41"/>
    </row>
    <row r="69" spans="1:106" ht="31.15" customHeight="1" x14ac:dyDescent="0.2">
      <c r="A69" s="140" t="s">
        <v>90</v>
      </c>
      <c r="B69" s="140"/>
      <c r="C69" s="754"/>
      <c r="D69" s="754"/>
      <c r="E69" s="7"/>
      <c r="F69" s="7"/>
      <c r="G69" s="7"/>
      <c r="H69" s="7"/>
      <c r="I69" s="7"/>
      <c r="J69" s="745"/>
      <c r="K69" s="745"/>
      <c r="L69" s="745"/>
      <c r="M69" s="745"/>
      <c r="N69" s="745"/>
      <c r="O69" s="745"/>
      <c r="P69" s="745"/>
      <c r="Q69" s="745"/>
      <c r="R69" s="745"/>
      <c r="S69" s="745"/>
      <c r="T69" s="745"/>
      <c r="U69" s="745"/>
      <c r="V69" s="745"/>
      <c r="W69" s="755"/>
      <c r="X69" s="746"/>
      <c r="Y69" s="734"/>
      <c r="Z69" s="734"/>
      <c r="AA69" s="734"/>
      <c r="AB69" s="734"/>
      <c r="AC69" s="734"/>
      <c r="AD69" s="734"/>
      <c r="AE69" s="734"/>
      <c r="AF69" s="739"/>
      <c r="AG69" s="734"/>
      <c r="AH69" s="756"/>
      <c r="AI69" s="734"/>
      <c r="AJ69" s="734"/>
      <c r="AK69" s="734"/>
      <c r="AL69" s="734"/>
      <c r="AM69" s="734"/>
      <c r="AN69" s="734"/>
      <c r="AO69" s="734"/>
      <c r="AP69" s="735"/>
      <c r="AQ69" s="735"/>
      <c r="AR69" s="735"/>
      <c r="CG69" s="41"/>
      <c r="CH69" s="41"/>
      <c r="CI69" s="41"/>
      <c r="CJ69" s="41"/>
    </row>
    <row r="70" spans="1:106" ht="16.149999999999999" customHeight="1" x14ac:dyDescent="0.2">
      <c r="A70" s="2194" t="s">
        <v>91</v>
      </c>
      <c r="B70" s="2195" t="s">
        <v>32</v>
      </c>
      <c r="C70" s="2196" t="s">
        <v>92</v>
      </c>
      <c r="D70" s="2198" t="s">
        <v>93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46"/>
      <c r="Y70" s="734"/>
      <c r="Z70" s="734"/>
      <c r="AA70" s="734"/>
      <c r="AB70" s="734"/>
      <c r="AC70" s="734"/>
      <c r="AD70" s="734"/>
      <c r="AE70" s="734"/>
      <c r="AF70" s="739"/>
      <c r="AG70" s="734"/>
      <c r="AH70" s="734"/>
      <c r="AI70" s="734"/>
      <c r="AJ70" s="734"/>
      <c r="AK70" s="734"/>
      <c r="AL70" s="734"/>
      <c r="AM70" s="734"/>
      <c r="AN70" s="734"/>
      <c r="AO70" s="734"/>
      <c r="AP70" s="735"/>
      <c r="AQ70" s="735"/>
      <c r="AR70" s="735"/>
      <c r="CG70" s="41"/>
      <c r="CH70" s="41"/>
      <c r="CI70" s="41"/>
      <c r="CJ70" s="41"/>
    </row>
    <row r="71" spans="1:106" ht="16.149999999999999" customHeight="1" x14ac:dyDescent="0.2">
      <c r="A71" s="2164"/>
      <c r="B71" s="2156"/>
      <c r="C71" s="2197"/>
      <c r="D71" s="2199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46"/>
      <c r="Y71" s="734"/>
      <c r="Z71" s="734"/>
      <c r="AA71" s="734"/>
      <c r="AB71" s="734"/>
      <c r="AC71" s="734"/>
      <c r="AD71" s="734"/>
      <c r="AE71" s="734"/>
      <c r="AF71" s="757"/>
      <c r="AG71" s="758"/>
      <c r="AH71" s="758"/>
      <c r="AI71" s="734"/>
      <c r="AJ71" s="734"/>
      <c r="AK71" s="734"/>
      <c r="AL71" s="734"/>
      <c r="AM71" s="734"/>
      <c r="AN71" s="734"/>
      <c r="AO71" s="734"/>
      <c r="AP71" s="735"/>
      <c r="AQ71" s="735"/>
      <c r="AR71" s="735"/>
      <c r="CG71" s="41"/>
      <c r="CH71" s="41"/>
      <c r="CI71" s="41"/>
      <c r="CJ71" s="41"/>
    </row>
    <row r="72" spans="1:106" ht="25.5" customHeight="1" x14ac:dyDescent="0.2">
      <c r="A72" s="759" t="s">
        <v>94</v>
      </c>
      <c r="B72" s="229">
        <f>SUM(C72:D72)</f>
        <v>0</v>
      </c>
      <c r="C72" s="760"/>
      <c r="D72" s="761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6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45"/>
      <c r="AJ72" s="745"/>
      <c r="AK72" s="745"/>
      <c r="AL72" s="745"/>
      <c r="AM72" s="745"/>
      <c r="AN72" s="745"/>
      <c r="AO72" s="745"/>
      <c r="AP72" s="735"/>
      <c r="AQ72" s="735"/>
      <c r="AR72" s="735"/>
      <c r="CG72" s="41"/>
      <c r="CH72" s="41"/>
      <c r="CI72" s="41"/>
      <c r="CJ72" s="41"/>
    </row>
    <row r="73" spans="1:106" ht="31.15" customHeight="1" x14ac:dyDescent="0.2">
      <c r="A73" s="1962" t="s">
        <v>95</v>
      </c>
      <c r="B73" s="1962"/>
      <c r="C73" s="1962"/>
      <c r="D73" s="1962"/>
      <c r="E73" s="1962"/>
      <c r="F73" s="1962"/>
      <c r="G73" s="1962"/>
      <c r="H73" s="232"/>
      <c r="I73" s="232"/>
      <c r="J73" s="232"/>
      <c r="K73" s="232"/>
      <c r="L73" s="232"/>
      <c r="M73" s="232"/>
      <c r="N73" s="233"/>
      <c r="O73" s="233"/>
      <c r="P73" s="233"/>
      <c r="Q73" s="234"/>
      <c r="R73" s="234"/>
      <c r="S73" s="234"/>
      <c r="T73" s="234"/>
      <c r="U73" s="234"/>
      <c r="V73" s="234"/>
      <c r="W73" s="233"/>
      <c r="X73" s="234"/>
      <c r="Y73" s="234"/>
      <c r="Z73" s="235"/>
      <c r="AA73" s="762"/>
      <c r="AB73" s="762"/>
      <c r="AC73" s="762"/>
      <c r="AD73" s="762"/>
      <c r="AE73" s="763"/>
      <c r="AF73" s="763"/>
      <c r="AG73" s="763"/>
      <c r="AH73" s="764"/>
      <c r="AI73" s="765"/>
      <c r="AJ73" s="735"/>
      <c r="AK73" s="735"/>
      <c r="AL73" s="735"/>
      <c r="AM73" s="735"/>
      <c r="AN73" s="735"/>
      <c r="AO73" s="735"/>
      <c r="AP73" s="735"/>
      <c r="AQ73" s="735"/>
      <c r="AR73" s="735"/>
      <c r="CG73" s="41"/>
      <c r="CH73" s="41"/>
      <c r="CI73" s="41"/>
      <c r="CJ73" s="41"/>
    </row>
    <row r="74" spans="1:106" ht="16.149999999999999" customHeight="1" x14ac:dyDescent="0.2">
      <c r="A74" s="2182" t="s">
        <v>49</v>
      </c>
      <c r="B74" s="2184" t="s">
        <v>96</v>
      </c>
      <c r="C74" s="2184" t="s">
        <v>32</v>
      </c>
      <c r="D74" s="2186"/>
      <c r="E74" s="2187"/>
      <c r="F74" s="2189" t="s">
        <v>5</v>
      </c>
      <c r="G74" s="2190"/>
      <c r="H74" s="2190"/>
      <c r="I74" s="2190"/>
      <c r="J74" s="2190"/>
      <c r="K74" s="2190"/>
      <c r="L74" s="2190"/>
      <c r="M74" s="2190"/>
      <c r="N74" s="2190"/>
      <c r="O74" s="2190"/>
      <c r="P74" s="2190"/>
      <c r="Q74" s="2190"/>
      <c r="R74" s="2190"/>
      <c r="S74" s="2190"/>
      <c r="T74" s="2190"/>
      <c r="U74" s="2190"/>
      <c r="V74" s="2190"/>
      <c r="W74" s="2190"/>
      <c r="X74" s="2190"/>
      <c r="Y74" s="2190"/>
      <c r="Z74" s="2190"/>
      <c r="AA74" s="2190"/>
      <c r="AB74" s="2190"/>
      <c r="AC74" s="2190"/>
      <c r="AD74" s="2190"/>
      <c r="AE74" s="2190"/>
      <c r="AF74" s="2190"/>
      <c r="AG74" s="2190"/>
      <c r="AH74" s="2190"/>
      <c r="AI74" s="2191"/>
      <c r="AJ74" s="2192" t="s">
        <v>97</v>
      </c>
      <c r="AK74" s="2187" t="s">
        <v>98</v>
      </c>
      <c r="AL74" s="734"/>
      <c r="AM74" s="734"/>
      <c r="AN74" s="734"/>
      <c r="AO74" s="734"/>
      <c r="AP74" s="734"/>
      <c r="AQ74" s="734"/>
      <c r="AR74" s="734"/>
      <c r="AS74" s="735"/>
      <c r="AT74" s="735"/>
      <c r="BX74" s="2"/>
      <c r="BY74" s="2"/>
      <c r="BZ74" s="3"/>
      <c r="CA74" s="3"/>
      <c r="CB74" s="4"/>
      <c r="CI74" s="41"/>
      <c r="CJ74" s="41"/>
      <c r="CK74" s="41"/>
      <c r="CL74" s="41"/>
      <c r="DA74" s="5"/>
      <c r="DB74" s="5"/>
    </row>
    <row r="75" spans="1:106" ht="16.149999999999999" customHeight="1" x14ac:dyDescent="0.2">
      <c r="A75" s="1935"/>
      <c r="B75" s="1938"/>
      <c r="C75" s="2185"/>
      <c r="D75" s="2108"/>
      <c r="E75" s="2188"/>
      <c r="F75" s="2177" t="s">
        <v>99</v>
      </c>
      <c r="G75" s="2178"/>
      <c r="H75" s="2177" t="s">
        <v>100</v>
      </c>
      <c r="I75" s="2178"/>
      <c r="J75" s="2177" t="s">
        <v>13</v>
      </c>
      <c r="K75" s="2178"/>
      <c r="L75" s="2177" t="s">
        <v>14</v>
      </c>
      <c r="M75" s="2178"/>
      <c r="N75" s="2177" t="s">
        <v>101</v>
      </c>
      <c r="O75" s="2178"/>
      <c r="P75" s="2177">
        <v>19</v>
      </c>
      <c r="Q75" s="2178"/>
      <c r="R75" s="2177" t="s">
        <v>16</v>
      </c>
      <c r="S75" s="2178"/>
      <c r="T75" s="2177" t="s">
        <v>17</v>
      </c>
      <c r="U75" s="2178"/>
      <c r="V75" s="2177" t="s">
        <v>18</v>
      </c>
      <c r="W75" s="2178"/>
      <c r="X75" s="2177" t="s">
        <v>19</v>
      </c>
      <c r="Y75" s="2178"/>
      <c r="Z75" s="2177" t="s">
        <v>20</v>
      </c>
      <c r="AA75" s="2178"/>
      <c r="AB75" s="2177" t="s">
        <v>21</v>
      </c>
      <c r="AC75" s="2178"/>
      <c r="AD75" s="2177" t="s">
        <v>22</v>
      </c>
      <c r="AE75" s="2178"/>
      <c r="AF75" s="2177" t="s">
        <v>23</v>
      </c>
      <c r="AG75" s="2178"/>
      <c r="AH75" s="2177" t="s">
        <v>24</v>
      </c>
      <c r="AI75" s="2179"/>
      <c r="AJ75" s="1949"/>
      <c r="AK75" s="1944"/>
      <c r="AL75" s="719"/>
      <c r="AM75" s="715"/>
      <c r="AN75" s="719"/>
      <c r="AO75" s="719"/>
      <c r="AP75" s="719"/>
      <c r="AQ75" s="719"/>
      <c r="AR75" s="719"/>
      <c r="AS75" s="723"/>
      <c r="AT75" s="723"/>
      <c r="BX75" s="2"/>
      <c r="BY75" s="2"/>
      <c r="BZ75" s="3"/>
      <c r="CA75" s="3"/>
      <c r="CB75" s="4"/>
      <c r="CI75" s="41"/>
      <c r="CJ75" s="41"/>
      <c r="CK75" s="41"/>
      <c r="CL75" s="41"/>
      <c r="DA75" s="5"/>
      <c r="DB75" s="5"/>
    </row>
    <row r="76" spans="1:106" ht="16.149999999999999" customHeight="1" x14ac:dyDescent="0.2">
      <c r="A76" s="2183"/>
      <c r="B76" s="2185"/>
      <c r="C76" s="766" t="s">
        <v>29</v>
      </c>
      <c r="D76" s="767" t="s">
        <v>30</v>
      </c>
      <c r="E76" s="703" t="s">
        <v>31</v>
      </c>
      <c r="F76" s="766" t="s">
        <v>30</v>
      </c>
      <c r="G76" s="703" t="s">
        <v>31</v>
      </c>
      <c r="H76" s="768" t="s">
        <v>30</v>
      </c>
      <c r="I76" s="703" t="s">
        <v>31</v>
      </c>
      <c r="J76" s="766" t="s">
        <v>30</v>
      </c>
      <c r="K76" s="703" t="s">
        <v>31</v>
      </c>
      <c r="L76" s="766" t="s">
        <v>30</v>
      </c>
      <c r="M76" s="703" t="s">
        <v>31</v>
      </c>
      <c r="N76" s="766" t="s">
        <v>30</v>
      </c>
      <c r="O76" s="703" t="s">
        <v>31</v>
      </c>
      <c r="P76" s="766" t="s">
        <v>30</v>
      </c>
      <c r="Q76" s="703" t="s">
        <v>31</v>
      </c>
      <c r="R76" s="766" t="s">
        <v>30</v>
      </c>
      <c r="S76" s="703" t="s">
        <v>31</v>
      </c>
      <c r="T76" s="766" t="s">
        <v>30</v>
      </c>
      <c r="U76" s="703" t="s">
        <v>31</v>
      </c>
      <c r="V76" s="766" t="s">
        <v>30</v>
      </c>
      <c r="W76" s="703" t="s">
        <v>31</v>
      </c>
      <c r="X76" s="766" t="s">
        <v>30</v>
      </c>
      <c r="Y76" s="703" t="s">
        <v>31</v>
      </c>
      <c r="Z76" s="766" t="s">
        <v>30</v>
      </c>
      <c r="AA76" s="703" t="s">
        <v>31</v>
      </c>
      <c r="AB76" s="766" t="s">
        <v>30</v>
      </c>
      <c r="AC76" s="703" t="s">
        <v>31</v>
      </c>
      <c r="AD76" s="766" t="s">
        <v>30</v>
      </c>
      <c r="AE76" s="703" t="s">
        <v>31</v>
      </c>
      <c r="AF76" s="766" t="s">
        <v>30</v>
      </c>
      <c r="AG76" s="703" t="s">
        <v>31</v>
      </c>
      <c r="AH76" s="766" t="s">
        <v>30</v>
      </c>
      <c r="AI76" s="769" t="s">
        <v>31</v>
      </c>
      <c r="AJ76" s="2193"/>
      <c r="AK76" s="2188"/>
      <c r="AL76" s="719"/>
      <c r="AM76" s="715"/>
      <c r="AN76" s="719"/>
      <c r="AO76" s="719"/>
      <c r="AP76" s="719"/>
      <c r="AQ76" s="719"/>
      <c r="AR76" s="719"/>
      <c r="AS76" s="723"/>
      <c r="AT76" s="723"/>
      <c r="BX76" s="2"/>
      <c r="BY76" s="2"/>
      <c r="BZ76" s="3"/>
      <c r="CA76" s="3"/>
      <c r="CB76" s="4"/>
      <c r="CI76" s="41"/>
      <c r="CJ76" s="41"/>
      <c r="CK76" s="41"/>
      <c r="CL76" s="41"/>
      <c r="DA76" s="5"/>
      <c r="DB76" s="5"/>
    </row>
    <row r="77" spans="1:106" ht="16.149999999999999" customHeight="1" x14ac:dyDescent="0.2">
      <c r="A77" s="770" t="s">
        <v>102</v>
      </c>
      <c r="B77" s="650" t="s">
        <v>103</v>
      </c>
      <c r="C77" s="771">
        <f>SUM(D77:E77)</f>
        <v>0</v>
      </c>
      <c r="D77" s="772">
        <f t="shared" ref="D77:E80" si="7">SUM(F77,H77,J77,L77,N77,P77,R77,T77,V77,X77,Z77,AB77,AD77,AF77,AH77)</f>
        <v>0</v>
      </c>
      <c r="E77" s="773">
        <f t="shared" si="7"/>
        <v>0</v>
      </c>
      <c r="F77" s="774"/>
      <c r="G77" s="775"/>
      <c r="H77" s="776"/>
      <c r="I77" s="775"/>
      <c r="J77" s="774"/>
      <c r="K77" s="777"/>
      <c r="L77" s="774"/>
      <c r="M77" s="777"/>
      <c r="N77" s="774"/>
      <c r="O77" s="777"/>
      <c r="P77" s="774"/>
      <c r="Q77" s="777"/>
      <c r="R77" s="774"/>
      <c r="S77" s="777"/>
      <c r="T77" s="774"/>
      <c r="U77" s="777"/>
      <c r="V77" s="774"/>
      <c r="W77" s="777"/>
      <c r="X77" s="774"/>
      <c r="Y77" s="777"/>
      <c r="Z77" s="774"/>
      <c r="AA77" s="777"/>
      <c r="AB77" s="774"/>
      <c r="AC77" s="777"/>
      <c r="AD77" s="774"/>
      <c r="AE77" s="777"/>
      <c r="AF77" s="774"/>
      <c r="AG77" s="777"/>
      <c r="AH77" s="774"/>
      <c r="AI77" s="778"/>
      <c r="AJ77" s="779"/>
      <c r="AK77" s="780"/>
      <c r="AL77" s="781"/>
      <c r="AM77" s="715"/>
      <c r="AN77" s="719"/>
      <c r="AO77" s="719"/>
      <c r="AP77" s="719"/>
      <c r="AQ77" s="719"/>
      <c r="AR77" s="719"/>
      <c r="AS77" s="723"/>
      <c r="AT77" s="723"/>
      <c r="BX77" s="2"/>
      <c r="BY77" s="2"/>
      <c r="BZ77" s="3"/>
      <c r="CA77" s="3"/>
      <c r="CB77" s="4"/>
      <c r="CG77" s="5">
        <v>0</v>
      </c>
      <c r="CH77" s="5">
        <v>0</v>
      </c>
      <c r="CI77" s="41"/>
      <c r="CJ77" s="41"/>
      <c r="CK77" s="41"/>
      <c r="CL77" s="41"/>
      <c r="DA77" s="5"/>
      <c r="DB77" s="5"/>
    </row>
    <row r="78" spans="1:106" ht="16.149999999999999" customHeight="1" x14ac:dyDescent="0.2">
      <c r="A78" s="2180" t="s">
        <v>104</v>
      </c>
      <c r="B78" s="782" t="s">
        <v>105</v>
      </c>
      <c r="C78" s="262">
        <f>SUM(D78:E78)</f>
        <v>0</v>
      </c>
      <c r="D78" s="263">
        <f t="shared" si="7"/>
        <v>0</v>
      </c>
      <c r="E78" s="263">
        <f t="shared" si="7"/>
        <v>0</v>
      </c>
      <c r="F78" s="264"/>
      <c r="G78" s="265"/>
      <c r="H78" s="266"/>
      <c r="I78" s="265"/>
      <c r="J78" s="264"/>
      <c r="K78" s="267"/>
      <c r="L78" s="264"/>
      <c r="M78" s="267"/>
      <c r="N78" s="264"/>
      <c r="O78" s="267"/>
      <c r="P78" s="264"/>
      <c r="Q78" s="267"/>
      <c r="R78" s="264"/>
      <c r="S78" s="267"/>
      <c r="T78" s="264"/>
      <c r="U78" s="267"/>
      <c r="V78" s="264"/>
      <c r="W78" s="267"/>
      <c r="X78" s="264"/>
      <c r="Y78" s="267"/>
      <c r="Z78" s="264"/>
      <c r="AA78" s="267"/>
      <c r="AB78" s="264"/>
      <c r="AC78" s="267"/>
      <c r="AD78" s="264"/>
      <c r="AE78" s="267"/>
      <c r="AF78" s="264"/>
      <c r="AG78" s="267"/>
      <c r="AH78" s="264"/>
      <c r="AI78" s="268"/>
      <c r="AJ78" s="269"/>
      <c r="AK78" s="270"/>
      <c r="AL78" s="781"/>
      <c r="AM78" s="715"/>
      <c r="AN78" s="719"/>
      <c r="AO78" s="719"/>
      <c r="AP78" s="719"/>
      <c r="AQ78" s="719"/>
      <c r="AR78" s="719"/>
      <c r="AS78" s="723"/>
      <c r="AT78" s="723"/>
      <c r="BX78" s="2"/>
      <c r="BY78" s="2"/>
      <c r="BZ78" s="3"/>
      <c r="CA78" s="3"/>
      <c r="CB78" s="4"/>
      <c r="CG78" s="5">
        <v>0</v>
      </c>
      <c r="CH78" s="5">
        <v>0</v>
      </c>
      <c r="CI78" s="41"/>
      <c r="CJ78" s="41"/>
      <c r="CK78" s="41"/>
      <c r="CL78" s="41"/>
      <c r="DA78" s="5"/>
      <c r="DB78" s="5"/>
    </row>
    <row r="79" spans="1:106" ht="25.15" customHeight="1" x14ac:dyDescent="0.2">
      <c r="A79" s="2180"/>
      <c r="B79" s="271" t="s">
        <v>106</v>
      </c>
      <c r="C79" s="272">
        <f>SUM(D79:E79)</f>
        <v>0</v>
      </c>
      <c r="D79" s="263">
        <f t="shared" si="7"/>
        <v>0</v>
      </c>
      <c r="E79" s="263">
        <f t="shared" si="7"/>
        <v>0</v>
      </c>
      <c r="F79" s="273"/>
      <c r="G79" s="274"/>
      <c r="H79" s="275"/>
      <c r="I79" s="274"/>
      <c r="J79" s="273"/>
      <c r="K79" s="276"/>
      <c r="L79" s="273"/>
      <c r="M79" s="276"/>
      <c r="N79" s="273"/>
      <c r="O79" s="276"/>
      <c r="P79" s="273"/>
      <c r="Q79" s="276"/>
      <c r="R79" s="273"/>
      <c r="S79" s="276"/>
      <c r="T79" s="273"/>
      <c r="U79" s="276"/>
      <c r="V79" s="273"/>
      <c r="W79" s="276"/>
      <c r="X79" s="273"/>
      <c r="Y79" s="276"/>
      <c r="Z79" s="273"/>
      <c r="AA79" s="276"/>
      <c r="AB79" s="273"/>
      <c r="AC79" s="276"/>
      <c r="AD79" s="273"/>
      <c r="AE79" s="276"/>
      <c r="AF79" s="273"/>
      <c r="AG79" s="276"/>
      <c r="AH79" s="273"/>
      <c r="AI79" s="277"/>
      <c r="AJ79" s="278"/>
      <c r="AK79" s="279"/>
      <c r="AL79" s="781"/>
      <c r="AM79" s="715"/>
      <c r="AN79" s="719"/>
      <c r="AO79" s="719"/>
      <c r="AP79" s="719"/>
      <c r="AQ79" s="719"/>
      <c r="AR79" s="719"/>
      <c r="AS79" s="723"/>
      <c r="AT79" s="723"/>
      <c r="BX79" s="2"/>
      <c r="BY79" s="2"/>
      <c r="BZ79" s="3"/>
      <c r="CA79" s="3"/>
      <c r="CB79" s="4"/>
      <c r="CG79" s="5">
        <v>0</v>
      </c>
      <c r="CH79" s="5">
        <v>0</v>
      </c>
      <c r="CI79" s="41"/>
      <c r="CJ79" s="41"/>
      <c r="CK79" s="41"/>
      <c r="CL79" s="41"/>
      <c r="DA79" s="5"/>
      <c r="DB79" s="5"/>
    </row>
    <row r="80" spans="1:106" ht="16.149999999999999" customHeight="1" x14ac:dyDescent="0.2">
      <c r="A80" s="783" t="s">
        <v>60</v>
      </c>
      <c r="B80" s="784" t="s">
        <v>107</v>
      </c>
      <c r="C80" s="771">
        <f>SUM(D80:E80)</f>
        <v>0</v>
      </c>
      <c r="D80" s="772">
        <f t="shared" si="7"/>
        <v>0</v>
      </c>
      <c r="E80" s="773">
        <f t="shared" si="7"/>
        <v>0</v>
      </c>
      <c r="F80" s="785"/>
      <c r="G80" s="786"/>
      <c r="H80" s="787"/>
      <c r="I80" s="786"/>
      <c r="J80" s="785"/>
      <c r="K80" s="788"/>
      <c r="L80" s="785"/>
      <c r="M80" s="788"/>
      <c r="N80" s="785"/>
      <c r="O80" s="788"/>
      <c r="P80" s="785"/>
      <c r="Q80" s="788"/>
      <c r="R80" s="785"/>
      <c r="S80" s="788"/>
      <c r="T80" s="785"/>
      <c r="U80" s="788"/>
      <c r="V80" s="785"/>
      <c r="W80" s="788"/>
      <c r="X80" s="785"/>
      <c r="Y80" s="788"/>
      <c r="Z80" s="785"/>
      <c r="AA80" s="788"/>
      <c r="AB80" s="785"/>
      <c r="AC80" s="788"/>
      <c r="AD80" s="785"/>
      <c r="AE80" s="788"/>
      <c r="AF80" s="785"/>
      <c r="AG80" s="788"/>
      <c r="AH80" s="785"/>
      <c r="AI80" s="789"/>
      <c r="AJ80" s="790"/>
      <c r="AK80" s="791"/>
      <c r="AL80" s="781"/>
      <c r="AM80" s="715"/>
      <c r="AN80" s="719"/>
      <c r="AO80" s="719"/>
      <c r="AP80" s="719"/>
      <c r="AQ80" s="719"/>
      <c r="AR80" s="719"/>
      <c r="AS80" s="723"/>
      <c r="AT80" s="723"/>
      <c r="BX80" s="2"/>
      <c r="BY80" s="2"/>
      <c r="BZ80" s="3"/>
      <c r="CA80" s="3"/>
      <c r="CB80" s="4"/>
      <c r="CG80" s="5">
        <v>0</v>
      </c>
      <c r="CH80" s="5">
        <v>0</v>
      </c>
      <c r="CI80" s="41"/>
      <c r="CJ80" s="41"/>
      <c r="CK80" s="41"/>
      <c r="CL80" s="41"/>
      <c r="DA80" s="5"/>
      <c r="DB80" s="5"/>
    </row>
    <row r="81" spans="1:104" ht="31.15" customHeight="1" x14ac:dyDescent="0.2">
      <c r="A81" s="10" t="s">
        <v>108</v>
      </c>
      <c r="B81" s="233"/>
      <c r="C81" s="289"/>
      <c r="D81" s="233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290"/>
      <c r="R81" s="290"/>
      <c r="S81" s="290"/>
      <c r="T81" s="290"/>
      <c r="U81" s="290"/>
      <c r="V81" s="290"/>
      <c r="W81" s="7"/>
      <c r="X81" s="291"/>
      <c r="Y81" s="290"/>
      <c r="Z81" s="792"/>
      <c r="AA81" s="293"/>
      <c r="AB81" s="793"/>
      <c r="AC81" s="793"/>
      <c r="AD81" s="793"/>
      <c r="AE81" s="793"/>
      <c r="AF81" s="793"/>
      <c r="AG81" s="723"/>
      <c r="AH81" s="141"/>
      <c r="AI81" s="719"/>
      <c r="AJ81" s="719"/>
      <c r="AK81" s="719"/>
      <c r="AL81" s="719"/>
      <c r="AM81" s="719"/>
      <c r="AN81" s="719"/>
      <c r="AO81" s="719"/>
      <c r="AP81" s="719"/>
      <c r="AQ81" s="723"/>
      <c r="AR81" s="723"/>
      <c r="CG81" s="41"/>
      <c r="CH81" s="41"/>
      <c r="CI81" s="41"/>
      <c r="CJ81" s="41"/>
    </row>
    <row r="82" spans="1:104" ht="16.149999999999999" customHeight="1" x14ac:dyDescent="0.2">
      <c r="A82" s="2180" t="s">
        <v>91</v>
      </c>
      <c r="B82" s="2181" t="s">
        <v>32</v>
      </c>
      <c r="C82" s="2181" t="s">
        <v>109</v>
      </c>
      <c r="D82" s="2181" t="s">
        <v>110</v>
      </c>
      <c r="E82" s="7"/>
      <c r="F82" s="7"/>
      <c r="G82" s="7"/>
      <c r="H82" s="715"/>
      <c r="I82" s="715"/>
      <c r="J82" s="715"/>
      <c r="K82" s="715"/>
      <c r="L82" s="715"/>
      <c r="M82" s="715"/>
      <c r="N82" s="715"/>
      <c r="O82" s="715"/>
      <c r="P82" s="794"/>
      <c r="Q82" s="794"/>
      <c r="R82" s="794"/>
      <c r="S82" s="794"/>
      <c r="T82" s="794"/>
      <c r="U82" s="794"/>
      <c r="V82" s="794"/>
      <c r="W82" s="715"/>
      <c r="X82" s="794"/>
      <c r="Y82" s="723"/>
      <c r="Z82" s="723"/>
      <c r="AA82" s="723"/>
      <c r="AB82" s="723"/>
      <c r="AC82" s="723"/>
      <c r="AD82" s="723"/>
      <c r="AE82" s="723"/>
      <c r="AF82" s="723"/>
      <c r="AG82" s="723"/>
      <c r="AH82" s="719"/>
      <c r="AI82" s="719"/>
      <c r="AJ82" s="719"/>
      <c r="AK82" s="719"/>
      <c r="AL82" s="719"/>
      <c r="AM82" s="719"/>
      <c r="AN82" s="719"/>
      <c r="AO82" s="719"/>
      <c r="AP82" s="719"/>
      <c r="AQ82" s="723"/>
      <c r="AR82" s="723"/>
      <c r="CG82" s="41"/>
      <c r="CH82" s="41"/>
      <c r="CI82" s="41"/>
      <c r="CJ82" s="41"/>
    </row>
    <row r="83" spans="1:104" ht="16.149999999999999" customHeight="1" x14ac:dyDescent="0.2">
      <c r="A83" s="2180"/>
      <c r="B83" s="2181"/>
      <c r="C83" s="2181"/>
      <c r="D83" s="2181"/>
      <c r="E83" s="7"/>
      <c r="F83" s="7"/>
      <c r="G83" s="7"/>
      <c r="H83" s="715"/>
      <c r="I83" s="715"/>
      <c r="J83" s="715"/>
      <c r="K83" s="715"/>
      <c r="L83" s="715"/>
      <c r="M83" s="715"/>
      <c r="N83" s="715"/>
      <c r="O83" s="715"/>
      <c r="P83" s="794"/>
      <c r="Q83" s="794"/>
      <c r="R83" s="794"/>
      <c r="S83" s="794"/>
      <c r="T83" s="794"/>
      <c r="U83" s="794"/>
      <c r="V83" s="794"/>
      <c r="W83" s="715"/>
      <c r="X83" s="794"/>
      <c r="Y83" s="723"/>
      <c r="Z83" s="723"/>
      <c r="AA83" s="723"/>
      <c r="AB83" s="723"/>
      <c r="AC83" s="723"/>
      <c r="AD83" s="723"/>
      <c r="AE83" s="723"/>
      <c r="AF83" s="723"/>
      <c r="AG83" s="723"/>
      <c r="AH83" s="719"/>
      <c r="AI83" s="719"/>
      <c r="AJ83" s="719"/>
      <c r="AK83" s="719"/>
      <c r="AL83" s="719"/>
      <c r="AM83" s="719"/>
      <c r="AN83" s="719"/>
      <c r="AO83" s="719"/>
      <c r="AP83" s="719"/>
      <c r="AQ83" s="723"/>
      <c r="AR83" s="723"/>
      <c r="CG83" s="41"/>
      <c r="CH83" s="41"/>
      <c r="CI83" s="41"/>
      <c r="CJ83" s="41"/>
    </row>
    <row r="84" spans="1:104" ht="16.149999999999999" customHeight="1" x14ac:dyDescent="0.2">
      <c r="A84" s="2166" t="s">
        <v>111</v>
      </c>
      <c r="B84" s="2167"/>
      <c r="C84" s="2167"/>
      <c r="D84" s="2168"/>
      <c r="E84" s="7"/>
      <c r="F84" s="7"/>
      <c r="G84" s="7"/>
      <c r="H84" s="715"/>
      <c r="I84" s="715"/>
      <c r="J84" s="715"/>
      <c r="K84" s="715"/>
      <c r="L84" s="715"/>
      <c r="M84" s="715"/>
      <c r="N84" s="715"/>
      <c r="O84" s="715"/>
      <c r="P84" s="794"/>
      <c r="Q84" s="794"/>
      <c r="R84" s="794"/>
      <c r="S84" s="794"/>
      <c r="T84" s="794"/>
      <c r="U84" s="794"/>
      <c r="V84" s="794"/>
      <c r="W84" s="715"/>
      <c r="X84" s="794"/>
      <c r="Y84" s="723"/>
      <c r="Z84" s="723"/>
      <c r="AA84" s="723"/>
      <c r="AB84" s="723"/>
      <c r="AC84" s="723"/>
      <c r="AD84" s="723"/>
      <c r="AE84" s="723"/>
      <c r="AF84" s="723"/>
      <c r="AG84" s="723"/>
      <c r="AH84" s="719"/>
      <c r="AI84" s="719"/>
      <c r="AJ84" s="719"/>
      <c r="AK84" s="719"/>
      <c r="AL84" s="719"/>
      <c r="AM84" s="719"/>
      <c r="AN84" s="719"/>
      <c r="AO84" s="719"/>
      <c r="AP84" s="719"/>
      <c r="AQ84" s="723"/>
      <c r="AR84" s="723"/>
      <c r="CG84" s="41"/>
      <c r="CH84" s="41"/>
      <c r="CI84" s="41"/>
      <c r="CJ84" s="41"/>
    </row>
    <row r="85" spans="1:104" ht="16.149999999999999" customHeight="1" x14ac:dyDescent="0.2">
      <c r="A85" s="795" t="s">
        <v>112</v>
      </c>
      <c r="B85" s="796">
        <f>SUM(C85:D85)</f>
        <v>53</v>
      </c>
      <c r="C85" s="797">
        <v>53</v>
      </c>
      <c r="D85" s="797"/>
      <c r="E85" s="7"/>
      <c r="F85" s="7"/>
      <c r="G85" s="7"/>
      <c r="H85" s="715"/>
      <c r="I85" s="715"/>
      <c r="J85" s="715"/>
      <c r="K85" s="715"/>
      <c r="L85" s="715"/>
      <c r="M85" s="715"/>
      <c r="N85" s="715"/>
      <c r="O85" s="715"/>
      <c r="P85" s="794"/>
      <c r="Q85" s="794"/>
      <c r="R85" s="794"/>
      <c r="S85" s="794"/>
      <c r="T85" s="794"/>
      <c r="U85" s="794"/>
      <c r="V85" s="794"/>
      <c r="W85" s="715"/>
      <c r="X85" s="794"/>
      <c r="Y85" s="723"/>
      <c r="Z85" s="723"/>
      <c r="AA85" s="723"/>
      <c r="AB85" s="723"/>
      <c r="AC85" s="723"/>
      <c r="AD85" s="723"/>
      <c r="AE85" s="723"/>
      <c r="AF85" s="723"/>
      <c r="AG85" s="723"/>
      <c r="AH85" s="719"/>
      <c r="AI85" s="719"/>
      <c r="AJ85" s="719"/>
      <c r="AK85" s="719"/>
      <c r="AL85" s="719"/>
      <c r="AM85" s="719"/>
      <c r="AN85" s="719"/>
      <c r="AO85" s="719"/>
      <c r="AP85" s="719"/>
      <c r="AQ85" s="723"/>
      <c r="AR85" s="723"/>
      <c r="CG85" s="41"/>
      <c r="CH85" s="41"/>
      <c r="CI85" s="41"/>
      <c r="CJ85" s="41"/>
    </row>
    <row r="86" spans="1:104" ht="16.149999999999999" customHeight="1" x14ac:dyDescent="0.2">
      <c r="A86" s="298" t="s">
        <v>113</v>
      </c>
      <c r="B86" s="271">
        <f t="shared" ref="B86:B89" si="8">SUM(C86:D86)</f>
        <v>0</v>
      </c>
      <c r="C86" s="299"/>
      <c r="D86" s="299"/>
      <c r="E86" s="7"/>
      <c r="F86" s="7"/>
      <c r="G86" s="7"/>
      <c r="H86" s="715"/>
      <c r="I86" s="715"/>
      <c r="J86" s="715"/>
      <c r="K86" s="715"/>
      <c r="L86" s="715"/>
      <c r="M86" s="715"/>
      <c r="N86" s="715"/>
      <c r="O86" s="715"/>
      <c r="P86" s="794"/>
      <c r="Q86" s="794"/>
      <c r="R86" s="794"/>
      <c r="S86" s="794"/>
      <c r="T86" s="794"/>
      <c r="U86" s="794"/>
      <c r="V86" s="794"/>
      <c r="W86" s="715"/>
      <c r="X86" s="794"/>
      <c r="Y86" s="723"/>
      <c r="Z86" s="723"/>
      <c r="AA86" s="723"/>
      <c r="AB86" s="723"/>
      <c r="AC86" s="723"/>
      <c r="AD86" s="723"/>
      <c r="AE86" s="723"/>
      <c r="AF86" s="723"/>
      <c r="AG86" s="723"/>
      <c r="AH86" s="719"/>
      <c r="AI86" s="719"/>
      <c r="AJ86" s="719"/>
      <c r="AK86" s="719"/>
      <c r="AL86" s="719"/>
      <c r="AM86" s="719"/>
      <c r="AN86" s="719"/>
      <c r="AO86" s="719"/>
      <c r="AP86" s="719"/>
      <c r="AQ86" s="723"/>
      <c r="AR86" s="723"/>
      <c r="CG86" s="41"/>
      <c r="CH86" s="41"/>
      <c r="CI86" s="41"/>
      <c r="CJ86" s="41"/>
    </row>
    <row r="87" spans="1:104" ht="16.149999999999999" customHeight="1" x14ac:dyDescent="0.2">
      <c r="A87" s="298" t="s">
        <v>114</v>
      </c>
      <c r="B87" s="271">
        <f t="shared" si="8"/>
        <v>0</v>
      </c>
      <c r="C87" s="299"/>
      <c r="D87" s="299"/>
      <c r="E87" s="7"/>
      <c r="F87" s="7"/>
      <c r="G87" s="7"/>
      <c r="H87" s="715"/>
      <c r="I87" s="715"/>
      <c r="J87" s="715"/>
      <c r="K87" s="715"/>
      <c r="L87" s="715"/>
      <c r="M87" s="715"/>
      <c r="N87" s="715"/>
      <c r="O87" s="715"/>
      <c r="P87" s="794"/>
      <c r="Q87" s="794"/>
      <c r="R87" s="794"/>
      <c r="S87" s="794"/>
      <c r="T87" s="794"/>
      <c r="U87" s="794"/>
      <c r="V87" s="794"/>
      <c r="W87" s="715"/>
      <c r="X87" s="794"/>
      <c r="Y87" s="723"/>
      <c r="Z87" s="723"/>
      <c r="AA87" s="723"/>
      <c r="AB87" s="723"/>
      <c r="AC87" s="723"/>
      <c r="AD87" s="723"/>
      <c r="AE87" s="723"/>
      <c r="AF87" s="723"/>
      <c r="AG87" s="723"/>
      <c r="AH87" s="719"/>
      <c r="AI87" s="719"/>
      <c r="AJ87" s="719"/>
      <c r="AK87" s="719"/>
      <c r="AL87" s="719"/>
      <c r="AM87" s="719"/>
      <c r="AN87" s="719"/>
      <c r="AO87" s="719"/>
      <c r="AP87" s="719"/>
      <c r="AQ87" s="723"/>
      <c r="AR87" s="723"/>
      <c r="CG87" s="41"/>
      <c r="CH87" s="41"/>
      <c r="CI87" s="41"/>
      <c r="CJ87" s="41"/>
    </row>
    <row r="88" spans="1:104" ht="16.149999999999999" customHeight="1" x14ac:dyDescent="0.2">
      <c r="A88" s="298" t="s">
        <v>115</v>
      </c>
      <c r="B88" s="271">
        <f t="shared" si="8"/>
        <v>0</v>
      </c>
      <c r="C88" s="299"/>
      <c r="D88" s="299"/>
      <c r="E88" s="7"/>
      <c r="F88" s="7"/>
      <c r="G88" s="7"/>
      <c r="H88" s="715"/>
      <c r="I88" s="715"/>
      <c r="J88" s="715"/>
      <c r="K88" s="715"/>
      <c r="L88" s="715"/>
      <c r="M88" s="715"/>
      <c r="N88" s="715"/>
      <c r="O88" s="715"/>
      <c r="P88" s="794"/>
      <c r="Q88" s="794"/>
      <c r="R88" s="794"/>
      <c r="S88" s="794"/>
      <c r="T88" s="794"/>
      <c r="U88" s="794"/>
      <c r="V88" s="794"/>
      <c r="W88" s="715"/>
      <c r="X88" s="794"/>
      <c r="Y88" s="723"/>
      <c r="Z88" s="723"/>
      <c r="AA88" s="723"/>
      <c r="AB88" s="723"/>
      <c r="AC88" s="723"/>
      <c r="AD88" s="723"/>
      <c r="AE88" s="723"/>
      <c r="AF88" s="723"/>
      <c r="AG88" s="723"/>
      <c r="AH88" s="719"/>
      <c r="AI88" s="719"/>
      <c r="AJ88" s="719"/>
      <c r="AK88" s="719"/>
      <c r="AL88" s="719"/>
      <c r="AM88" s="719"/>
      <c r="AN88" s="719"/>
      <c r="AO88" s="719"/>
      <c r="AP88" s="719"/>
      <c r="AQ88" s="723"/>
      <c r="AR88" s="723"/>
      <c r="CG88" s="41"/>
      <c r="CH88" s="41"/>
      <c r="CI88" s="41"/>
      <c r="CJ88" s="41"/>
    </row>
    <row r="89" spans="1:104" ht="16.149999999999999" customHeight="1" x14ac:dyDescent="0.2">
      <c r="A89" s="300" t="s">
        <v>116</v>
      </c>
      <c r="B89" s="301">
        <f t="shared" si="8"/>
        <v>0</v>
      </c>
      <c r="C89" s="302"/>
      <c r="D89" s="302"/>
      <c r="E89" s="7"/>
      <c r="F89" s="7"/>
      <c r="G89" s="7"/>
      <c r="H89" s="715"/>
      <c r="I89" s="715"/>
      <c r="J89" s="715"/>
      <c r="K89" s="715"/>
      <c r="L89" s="715"/>
      <c r="M89" s="715"/>
      <c r="N89" s="715"/>
      <c r="O89" s="715"/>
      <c r="P89" s="794"/>
      <c r="Q89" s="794"/>
      <c r="R89" s="794"/>
      <c r="S89" s="794"/>
      <c r="T89" s="794"/>
      <c r="U89" s="794"/>
      <c r="V89" s="794"/>
      <c r="W89" s="715"/>
      <c r="X89" s="794"/>
      <c r="Y89" s="723"/>
      <c r="Z89" s="723"/>
      <c r="AA89" s="723"/>
      <c r="AB89" s="723"/>
      <c r="AC89" s="723"/>
      <c r="AD89" s="723"/>
      <c r="AE89" s="723"/>
      <c r="AF89" s="723"/>
      <c r="AG89" s="723"/>
      <c r="AH89" s="719"/>
      <c r="AI89" s="719"/>
      <c r="AJ89" s="719"/>
      <c r="AK89" s="719"/>
      <c r="AL89" s="719"/>
      <c r="AM89" s="719"/>
      <c r="AN89" s="719"/>
      <c r="AO89" s="719"/>
      <c r="AP89" s="719"/>
      <c r="AQ89" s="723"/>
      <c r="AR89" s="723"/>
      <c r="CG89" s="41"/>
      <c r="CH89" s="41"/>
      <c r="CI89" s="41"/>
      <c r="CJ89" s="41"/>
    </row>
    <row r="90" spans="1:104" ht="16.149999999999999" customHeight="1" x14ac:dyDescent="0.2">
      <c r="A90" s="2166" t="s">
        <v>117</v>
      </c>
      <c r="B90" s="2167"/>
      <c r="C90" s="2167"/>
      <c r="D90" s="2168"/>
      <c r="E90" s="7"/>
      <c r="F90" s="7"/>
      <c r="G90" s="7"/>
      <c r="H90" s="715"/>
      <c r="I90" s="715"/>
      <c r="J90" s="715"/>
      <c r="K90" s="715"/>
      <c r="L90" s="715"/>
      <c r="M90" s="715"/>
      <c r="N90" s="715"/>
      <c r="O90" s="715"/>
      <c r="P90" s="794"/>
      <c r="Q90" s="794"/>
      <c r="R90" s="794"/>
      <c r="S90" s="794"/>
      <c r="T90" s="794"/>
      <c r="U90" s="794"/>
      <c r="V90" s="794"/>
      <c r="W90" s="715"/>
      <c r="X90" s="794"/>
      <c r="Y90" s="723"/>
      <c r="Z90" s="723"/>
      <c r="AA90" s="723"/>
      <c r="AB90" s="723"/>
      <c r="AC90" s="723"/>
      <c r="AD90" s="723"/>
      <c r="AE90" s="723"/>
      <c r="AF90" s="723"/>
      <c r="AG90" s="723"/>
      <c r="AH90" s="719"/>
      <c r="AI90" s="719"/>
      <c r="AJ90" s="719"/>
      <c r="AK90" s="719"/>
      <c r="AL90" s="719"/>
      <c r="AM90" s="719"/>
      <c r="AN90" s="719"/>
      <c r="AO90" s="719"/>
      <c r="AP90" s="719"/>
      <c r="AQ90" s="723"/>
      <c r="AR90" s="723"/>
      <c r="CG90" s="41"/>
      <c r="CH90" s="41"/>
      <c r="CI90" s="41"/>
      <c r="CJ90" s="41"/>
    </row>
    <row r="91" spans="1:104" ht="16.149999999999999" customHeight="1" x14ac:dyDescent="0.2">
      <c r="A91" s="798" t="s">
        <v>118</v>
      </c>
      <c r="B91" s="799">
        <f>SUM(C91:D91)</f>
        <v>0</v>
      </c>
      <c r="C91" s="800"/>
      <c r="D91" s="800"/>
      <c r="E91" s="7"/>
      <c r="F91" s="7"/>
      <c r="G91" s="7"/>
      <c r="H91" s="715"/>
      <c r="I91" s="715"/>
      <c r="J91" s="715"/>
      <c r="K91" s="715"/>
      <c r="L91" s="715"/>
      <c r="M91" s="715"/>
      <c r="N91" s="715"/>
      <c r="O91" s="715"/>
      <c r="P91" s="794"/>
      <c r="Q91" s="794"/>
      <c r="R91" s="794"/>
      <c r="S91" s="794"/>
      <c r="T91" s="794"/>
      <c r="U91" s="794"/>
      <c r="V91" s="794"/>
      <c r="W91" s="715"/>
      <c r="X91" s="794"/>
      <c r="Y91" s="723"/>
      <c r="Z91" s="723"/>
      <c r="AA91" s="723"/>
      <c r="AB91" s="723"/>
      <c r="AC91" s="723"/>
      <c r="AD91" s="723"/>
      <c r="AE91" s="723"/>
      <c r="AF91" s="723"/>
      <c r="AG91" s="723"/>
      <c r="AH91" s="723"/>
      <c r="AI91" s="723"/>
      <c r="AJ91" s="723"/>
      <c r="AK91" s="723"/>
      <c r="AL91" s="723"/>
      <c r="AM91" s="723"/>
      <c r="AN91" s="723"/>
      <c r="AO91" s="723"/>
      <c r="AP91" s="723"/>
      <c r="AQ91" s="723"/>
      <c r="AR91" s="723"/>
      <c r="CG91" s="41"/>
      <c r="CH91" s="41"/>
      <c r="CI91" s="41"/>
      <c r="CJ91" s="41"/>
    </row>
    <row r="92" spans="1:104" ht="16.149999999999999" customHeight="1" x14ac:dyDescent="0.2">
      <c r="A92" s="305" t="s">
        <v>119</v>
      </c>
      <c r="B92" s="306">
        <f t="shared" ref="B92:B93" si="9">SUM(C92:D92)</f>
        <v>0</v>
      </c>
      <c r="C92" s="299"/>
      <c r="D92" s="299"/>
      <c r="E92" s="7"/>
      <c r="F92" s="7"/>
      <c r="G92" s="7"/>
      <c r="H92" s="715"/>
      <c r="I92" s="715"/>
      <c r="J92" s="715"/>
      <c r="K92" s="715"/>
      <c r="L92" s="715"/>
      <c r="M92" s="715"/>
      <c r="N92" s="715"/>
      <c r="O92" s="715"/>
      <c r="P92" s="794"/>
      <c r="Q92" s="794"/>
      <c r="R92" s="794"/>
      <c r="S92" s="794"/>
      <c r="T92" s="794"/>
      <c r="U92" s="794"/>
      <c r="V92" s="794"/>
      <c r="W92" s="715"/>
      <c r="X92" s="794"/>
      <c r="Y92" s="723"/>
      <c r="Z92" s="723"/>
      <c r="AA92" s="723"/>
      <c r="AB92" s="723"/>
      <c r="AC92" s="723"/>
      <c r="AD92" s="723"/>
      <c r="AE92" s="723"/>
      <c r="AF92" s="723"/>
      <c r="AG92" s="723"/>
      <c r="AH92" s="723"/>
      <c r="AI92" s="723"/>
      <c r="AJ92" s="723"/>
      <c r="AK92" s="723"/>
      <c r="AL92" s="723"/>
      <c r="AM92" s="723"/>
      <c r="AN92" s="723"/>
      <c r="AO92" s="723"/>
      <c r="AP92" s="723"/>
      <c r="AQ92" s="723"/>
      <c r="AR92" s="723"/>
      <c r="CG92" s="41"/>
      <c r="CH92" s="41"/>
      <c r="CI92" s="41"/>
      <c r="CJ92" s="41"/>
    </row>
    <row r="93" spans="1:104" ht="24.75" customHeight="1" x14ac:dyDescent="0.2">
      <c r="A93" s="801" t="s">
        <v>120</v>
      </c>
      <c r="B93" s="802">
        <f t="shared" si="9"/>
        <v>0</v>
      </c>
      <c r="C93" s="803"/>
      <c r="D93" s="803"/>
      <c r="E93" s="7"/>
      <c r="F93" s="7"/>
      <c r="G93" s="7"/>
      <c r="H93" s="715"/>
      <c r="I93" s="715"/>
      <c r="J93" s="715"/>
      <c r="K93" s="715"/>
      <c r="L93" s="715"/>
      <c r="M93" s="715"/>
      <c r="N93" s="715"/>
      <c r="O93" s="715"/>
      <c r="P93" s="794"/>
      <c r="Q93" s="794"/>
      <c r="R93" s="794"/>
      <c r="S93" s="794"/>
      <c r="T93" s="794"/>
      <c r="U93" s="794"/>
      <c r="V93" s="794"/>
      <c r="W93" s="715"/>
      <c r="X93" s="794"/>
      <c r="Y93" s="723"/>
      <c r="Z93" s="723"/>
      <c r="AA93" s="723"/>
      <c r="AB93" s="723"/>
      <c r="AC93" s="723"/>
      <c r="AD93" s="723"/>
      <c r="AE93" s="723"/>
      <c r="AF93" s="723"/>
      <c r="AG93" s="723"/>
      <c r="AH93" s="723"/>
      <c r="AI93" s="723"/>
      <c r="AJ93" s="723"/>
      <c r="AK93" s="723"/>
      <c r="AL93" s="723"/>
      <c r="AM93" s="723"/>
      <c r="AN93" s="723"/>
      <c r="AO93" s="723"/>
      <c r="AP93" s="723"/>
      <c r="AQ93" s="723"/>
      <c r="AR93" s="723"/>
      <c r="CG93" s="41"/>
      <c r="CH93" s="41"/>
      <c r="CI93" s="41"/>
      <c r="CJ93" s="41"/>
    </row>
    <row r="94" spans="1:104" s="9" customFormat="1" ht="31.15" customHeight="1" x14ac:dyDescent="0.2">
      <c r="A94" s="2095" t="s">
        <v>121</v>
      </c>
      <c r="B94" s="2095"/>
      <c r="C94" s="2095"/>
      <c r="D94" s="2095"/>
      <c r="E94" s="2095"/>
      <c r="F94" s="2095"/>
      <c r="G94" s="690"/>
      <c r="H94" s="690"/>
      <c r="I94" s="690"/>
      <c r="J94" s="690"/>
      <c r="K94" s="690"/>
      <c r="L94" s="690"/>
      <c r="M94" s="690"/>
      <c r="N94" s="690"/>
      <c r="O94" s="690"/>
      <c r="P94" s="690"/>
      <c r="Q94" s="716"/>
      <c r="R94" s="716"/>
      <c r="S94" s="716"/>
      <c r="T94" s="716"/>
      <c r="U94" s="716"/>
      <c r="V94" s="716"/>
      <c r="W94" s="690"/>
      <c r="X94" s="804"/>
      <c r="Y94" s="716"/>
      <c r="Z94" s="716"/>
      <c r="AA94" s="716"/>
      <c r="AB94" s="716"/>
      <c r="AC94" s="716"/>
      <c r="AD94" s="716"/>
      <c r="AE94" s="716"/>
      <c r="AF94" s="716"/>
      <c r="AG94" s="716"/>
      <c r="AH94" s="716"/>
      <c r="AI94" s="716"/>
      <c r="AJ94" s="716"/>
      <c r="AK94" s="716"/>
      <c r="AL94" s="716"/>
      <c r="AM94" s="716"/>
      <c r="AN94" s="716"/>
      <c r="AO94" s="716"/>
      <c r="AP94" s="716"/>
      <c r="AQ94" s="716"/>
      <c r="AR94" s="716"/>
      <c r="BX94" s="4"/>
      <c r="BY94" s="4"/>
      <c r="BZ94" s="4"/>
      <c r="CA94" s="4"/>
      <c r="CB94" s="4"/>
      <c r="CC94" s="4"/>
      <c r="CD94" s="4"/>
      <c r="CE94" s="4"/>
      <c r="CF94" s="4"/>
      <c r="CG94" s="41"/>
      <c r="CH94" s="41"/>
      <c r="CI94" s="41"/>
      <c r="CJ94" s="41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</row>
    <row r="95" spans="1:104" ht="16.149999999999999" customHeight="1" x14ac:dyDescent="0.2">
      <c r="A95" s="2169" t="s">
        <v>122</v>
      </c>
      <c r="B95" s="2171" t="s">
        <v>123</v>
      </c>
      <c r="C95" s="2172"/>
      <c r="D95" s="2171" t="s">
        <v>124</v>
      </c>
      <c r="E95" s="2172"/>
      <c r="F95" s="2175" t="s">
        <v>125</v>
      </c>
      <c r="G95" s="312"/>
      <c r="H95" s="313"/>
      <c r="I95" s="313"/>
      <c r="J95" s="7"/>
      <c r="K95" s="7"/>
      <c r="L95" s="7"/>
      <c r="M95" s="7"/>
      <c r="N95" s="7"/>
      <c r="O95" s="7"/>
      <c r="P95" s="290"/>
      <c r="Q95" s="290"/>
      <c r="R95" s="290"/>
      <c r="S95" s="290"/>
      <c r="T95" s="290"/>
      <c r="U95" s="290"/>
      <c r="V95" s="7"/>
      <c r="W95" s="291"/>
      <c r="X95" s="805"/>
      <c r="Y95" s="806"/>
      <c r="Z95" s="806"/>
      <c r="AA95" s="806"/>
      <c r="AB95" s="806"/>
      <c r="AC95" s="806"/>
      <c r="AD95" s="806"/>
      <c r="AE95" s="806"/>
      <c r="AF95" s="806"/>
      <c r="AG95" s="806"/>
      <c r="AH95" s="806"/>
      <c r="AI95" s="723"/>
      <c r="AJ95" s="723"/>
      <c r="AK95" s="723"/>
      <c r="AL95" s="723"/>
      <c r="AM95" s="723"/>
      <c r="AN95" s="723"/>
      <c r="AO95" s="723"/>
      <c r="AP95" s="723"/>
      <c r="AQ95" s="723"/>
      <c r="AR95" s="723"/>
      <c r="CG95" s="41"/>
      <c r="CH95" s="41"/>
      <c r="CI95" s="41"/>
      <c r="CJ95" s="41"/>
    </row>
    <row r="96" spans="1:104" ht="16.149999999999999" customHeight="1" x14ac:dyDescent="0.2">
      <c r="A96" s="1920"/>
      <c r="B96" s="2173"/>
      <c r="C96" s="2174"/>
      <c r="D96" s="2173"/>
      <c r="E96" s="2174"/>
      <c r="F96" s="1927"/>
      <c r="G96" s="312"/>
      <c r="H96" s="313"/>
      <c r="I96" s="313"/>
      <c r="J96" s="7"/>
      <c r="K96" s="7"/>
      <c r="L96" s="7"/>
      <c r="M96" s="7"/>
      <c r="N96" s="7"/>
      <c r="O96" s="7"/>
      <c r="P96" s="290"/>
      <c r="Q96" s="290"/>
      <c r="R96" s="290"/>
      <c r="S96" s="290"/>
      <c r="T96" s="290"/>
      <c r="U96" s="290"/>
      <c r="V96" s="7"/>
      <c r="W96" s="291"/>
      <c r="X96" s="794"/>
      <c r="Y96" s="723"/>
      <c r="Z96" s="723"/>
      <c r="AA96" s="723"/>
      <c r="AB96" s="723"/>
      <c r="AC96" s="723"/>
      <c r="AD96" s="723"/>
      <c r="AE96" s="723"/>
      <c r="AF96" s="723"/>
      <c r="AG96" s="723"/>
      <c r="AH96" s="723"/>
      <c r="AI96" s="723"/>
      <c r="AJ96" s="723"/>
      <c r="AK96" s="723"/>
      <c r="AL96" s="723"/>
      <c r="AM96" s="723"/>
      <c r="AN96" s="723"/>
      <c r="AO96" s="723"/>
      <c r="AP96" s="723"/>
      <c r="AQ96" s="723"/>
      <c r="AR96" s="723"/>
      <c r="CG96" s="41"/>
      <c r="CH96" s="41"/>
      <c r="CI96" s="41"/>
      <c r="CJ96" s="41"/>
    </row>
    <row r="97" spans="1:88" ht="40.5" customHeight="1" x14ac:dyDescent="0.2">
      <c r="A97" s="2170"/>
      <c r="B97" s="807" t="s">
        <v>126</v>
      </c>
      <c r="C97" s="808" t="s">
        <v>127</v>
      </c>
      <c r="D97" s="807" t="s">
        <v>128</v>
      </c>
      <c r="E97" s="808" t="s">
        <v>129</v>
      </c>
      <c r="F97" s="2176"/>
      <c r="G97" s="312"/>
      <c r="H97" s="313"/>
      <c r="I97" s="313"/>
      <c r="J97" s="7"/>
      <c r="K97" s="7"/>
      <c r="L97" s="7"/>
      <c r="M97" s="7"/>
      <c r="N97" s="7"/>
      <c r="O97" s="7"/>
      <c r="P97" s="290"/>
      <c r="Q97" s="290"/>
      <c r="R97" s="290"/>
      <c r="S97" s="290"/>
      <c r="T97" s="290"/>
      <c r="U97" s="290"/>
      <c r="V97" s="7"/>
      <c r="W97" s="291"/>
      <c r="X97" s="794"/>
      <c r="Y97" s="723"/>
      <c r="Z97" s="723"/>
      <c r="AA97" s="723"/>
      <c r="AB97" s="723"/>
      <c r="AC97" s="723"/>
      <c r="AD97" s="723"/>
      <c r="AE97" s="723"/>
      <c r="AF97" s="723"/>
      <c r="AG97" s="723"/>
      <c r="AH97" s="723"/>
      <c r="AI97" s="723"/>
      <c r="AJ97" s="723"/>
      <c r="AK97" s="723"/>
      <c r="AL97" s="723"/>
      <c r="AM97" s="723"/>
      <c r="AN97" s="723"/>
      <c r="AO97" s="723"/>
      <c r="AP97" s="723"/>
      <c r="AQ97" s="723"/>
      <c r="AR97" s="723"/>
      <c r="CG97" s="41"/>
      <c r="CH97" s="41"/>
      <c r="CI97" s="41"/>
      <c r="CJ97" s="41"/>
    </row>
    <row r="98" spans="1:88" ht="16.149999999999999" customHeight="1" x14ac:dyDescent="0.2">
      <c r="A98" s="809" t="s">
        <v>130</v>
      </c>
      <c r="B98" s="319">
        <v>7277</v>
      </c>
      <c r="C98" s="320">
        <v>110</v>
      </c>
      <c r="D98" s="319">
        <v>18877</v>
      </c>
      <c r="E98" s="320">
        <v>113</v>
      </c>
      <c r="F98" s="320">
        <v>7167</v>
      </c>
      <c r="G98" s="312"/>
      <c r="H98" s="313"/>
      <c r="I98" s="313"/>
      <c r="J98" s="7"/>
      <c r="K98" s="7"/>
      <c r="L98" s="7"/>
      <c r="M98" s="7"/>
      <c r="N98" s="7"/>
      <c r="O98" s="7"/>
      <c r="P98" s="290"/>
      <c r="Q98" s="290"/>
      <c r="R98" s="290"/>
      <c r="S98" s="290"/>
      <c r="T98" s="290"/>
      <c r="U98" s="290"/>
      <c r="V98" s="7"/>
      <c r="W98" s="291"/>
      <c r="X98" s="794"/>
      <c r="Y98" s="723"/>
      <c r="Z98" s="723"/>
      <c r="AA98" s="723"/>
      <c r="AB98" s="723"/>
      <c r="AC98" s="723"/>
      <c r="AD98" s="723"/>
      <c r="AE98" s="723"/>
      <c r="AF98" s="723"/>
      <c r="AG98" s="723"/>
      <c r="AH98" s="723"/>
      <c r="AI98" s="723"/>
      <c r="AJ98" s="723"/>
      <c r="AK98" s="723"/>
      <c r="AL98" s="723"/>
      <c r="AM98" s="723"/>
      <c r="AN98" s="723"/>
      <c r="AO98" s="723"/>
      <c r="AP98" s="723"/>
      <c r="AQ98" s="723"/>
      <c r="AR98" s="723"/>
      <c r="CG98" s="41"/>
      <c r="CH98" s="41"/>
      <c r="CI98" s="41"/>
      <c r="CJ98" s="41"/>
    </row>
    <row r="99" spans="1:88" ht="16.149999999999999" customHeight="1" x14ac:dyDescent="0.2">
      <c r="A99" s="321" t="s">
        <v>131</v>
      </c>
      <c r="B99" s="322">
        <v>2794</v>
      </c>
      <c r="C99" s="323">
        <v>56</v>
      </c>
      <c r="D99" s="322">
        <v>7232</v>
      </c>
      <c r="E99" s="323">
        <v>60</v>
      </c>
      <c r="F99" s="323">
        <v>2738</v>
      </c>
      <c r="G99" s="312"/>
      <c r="H99" s="313"/>
      <c r="I99" s="313"/>
      <c r="J99" s="7"/>
      <c r="K99" s="7"/>
      <c r="L99" s="7"/>
      <c r="M99" s="7"/>
      <c r="N99" s="7"/>
      <c r="O99" s="7"/>
      <c r="P99" s="290"/>
      <c r="Q99" s="290"/>
      <c r="R99" s="290"/>
      <c r="S99" s="290"/>
      <c r="T99" s="290"/>
      <c r="U99" s="290"/>
      <c r="V99" s="7"/>
      <c r="W99" s="291"/>
      <c r="X99" s="794"/>
      <c r="Y99" s="723"/>
      <c r="Z99" s="723"/>
      <c r="AA99" s="723"/>
      <c r="AB99" s="723"/>
      <c r="AC99" s="723"/>
      <c r="AD99" s="723"/>
      <c r="AE99" s="723"/>
      <c r="AF99" s="723"/>
      <c r="AG99" s="723"/>
      <c r="AH99" s="723"/>
      <c r="AI99" s="723"/>
      <c r="AJ99" s="723"/>
      <c r="AK99" s="723"/>
      <c r="AL99" s="723"/>
      <c r="AM99" s="723"/>
      <c r="AN99" s="723"/>
      <c r="AO99" s="723"/>
      <c r="AP99" s="723"/>
      <c r="AQ99" s="723"/>
      <c r="AR99" s="723"/>
      <c r="CG99" s="41"/>
      <c r="CH99" s="41"/>
      <c r="CI99" s="41"/>
      <c r="CJ99" s="41"/>
    </row>
    <row r="100" spans="1:88" ht="16.149999999999999" customHeight="1" x14ac:dyDescent="0.2">
      <c r="A100" s="810" t="s">
        <v>132</v>
      </c>
      <c r="B100" s="325">
        <v>1255</v>
      </c>
      <c r="C100" s="326">
        <v>0</v>
      </c>
      <c r="D100" s="325">
        <v>1255</v>
      </c>
      <c r="E100" s="326">
        <v>0</v>
      </c>
      <c r="F100" s="326">
        <v>1255</v>
      </c>
      <c r="G100" s="312"/>
      <c r="H100" s="313"/>
      <c r="I100" s="313"/>
      <c r="J100" s="7"/>
      <c r="K100" s="7"/>
      <c r="L100" s="7"/>
      <c r="M100" s="7"/>
      <c r="N100" s="7"/>
      <c r="O100" s="7"/>
      <c r="P100" s="290"/>
      <c r="Q100" s="290"/>
      <c r="R100" s="290"/>
      <c r="S100" s="290"/>
      <c r="T100" s="290"/>
      <c r="U100" s="290"/>
      <c r="V100" s="7"/>
      <c r="W100" s="291"/>
      <c r="X100" s="794"/>
      <c r="Y100" s="723"/>
      <c r="Z100" s="723"/>
      <c r="AA100" s="723"/>
      <c r="AB100" s="723"/>
      <c r="AC100" s="723"/>
      <c r="AD100" s="723"/>
      <c r="AE100" s="723"/>
      <c r="AF100" s="723"/>
      <c r="AG100" s="723"/>
      <c r="AH100" s="723"/>
      <c r="AI100" s="723"/>
      <c r="AJ100" s="723"/>
      <c r="AK100" s="723"/>
      <c r="AL100" s="723"/>
      <c r="AM100" s="723"/>
      <c r="AN100" s="723"/>
      <c r="AO100" s="723"/>
      <c r="AP100" s="723"/>
      <c r="AQ100" s="723"/>
      <c r="AR100" s="723"/>
      <c r="CG100" s="41">
        <v>0</v>
      </c>
      <c r="CH100" s="41">
        <v>0</v>
      </c>
      <c r="CI100" s="41">
        <v>0</v>
      </c>
      <c r="CJ100" s="41"/>
    </row>
    <row r="101" spans="1:88" ht="16.149999999999999" customHeight="1" x14ac:dyDescent="0.2">
      <c r="A101" s="811" t="s">
        <v>32</v>
      </c>
      <c r="B101" s="812">
        <f>SUM(B98:B100)</f>
        <v>11326</v>
      </c>
      <c r="C101" s="813">
        <f>SUM(C98:C100)</f>
        <v>166</v>
      </c>
      <c r="D101" s="812">
        <f>SUM(D98:D100)</f>
        <v>27364</v>
      </c>
      <c r="E101" s="813">
        <f>SUM(E98:E100)</f>
        <v>173</v>
      </c>
      <c r="F101" s="813">
        <f>SUM(F98:F100)</f>
        <v>11160</v>
      </c>
      <c r="G101" s="312"/>
      <c r="H101" s="313"/>
      <c r="I101" s="313"/>
      <c r="J101" s="7"/>
      <c r="K101" s="7"/>
      <c r="L101" s="7"/>
      <c r="M101" s="7"/>
      <c r="N101" s="7"/>
      <c r="O101" s="7"/>
      <c r="P101" s="290"/>
      <c r="Q101" s="290"/>
      <c r="R101" s="290"/>
      <c r="S101" s="290"/>
      <c r="T101" s="290"/>
      <c r="U101" s="290"/>
      <c r="V101" s="7"/>
      <c r="W101" s="291"/>
      <c r="X101" s="794"/>
      <c r="Y101" s="723"/>
      <c r="Z101" s="723"/>
      <c r="AA101" s="723"/>
      <c r="AB101" s="723"/>
      <c r="AC101" s="723"/>
      <c r="AD101" s="723"/>
      <c r="AE101" s="723"/>
      <c r="AF101" s="723"/>
      <c r="AG101" s="723"/>
      <c r="AH101" s="723"/>
      <c r="AI101" s="723"/>
      <c r="AJ101" s="723"/>
      <c r="AK101" s="723"/>
      <c r="AL101" s="723"/>
      <c r="AM101" s="723"/>
      <c r="AN101" s="723"/>
      <c r="AO101" s="723"/>
      <c r="AP101" s="723"/>
      <c r="AQ101" s="723"/>
      <c r="AR101" s="723"/>
      <c r="CG101" s="41">
        <v>0</v>
      </c>
      <c r="CH101" s="41">
        <v>0</v>
      </c>
      <c r="CI101" s="41">
        <v>0</v>
      </c>
      <c r="CJ101" s="41"/>
    </row>
    <row r="102" spans="1:88" ht="31.15" customHeight="1" x14ac:dyDescent="0.2">
      <c r="A102" s="330" t="s">
        <v>133</v>
      </c>
      <c r="B102" s="331"/>
      <c r="C102" s="331"/>
      <c r="D102" s="668"/>
      <c r="E102" s="814"/>
      <c r="F102" s="814"/>
      <c r="G102" s="815"/>
      <c r="H102" s="815"/>
      <c r="I102" s="816"/>
      <c r="J102" s="331"/>
      <c r="K102" s="816"/>
      <c r="L102" s="331"/>
      <c r="M102" s="7"/>
      <c r="N102" s="7"/>
      <c r="O102" s="7"/>
      <c r="P102" s="7"/>
      <c r="Q102" s="290"/>
      <c r="R102" s="290"/>
      <c r="S102" s="290"/>
      <c r="T102" s="290"/>
      <c r="U102" s="290"/>
      <c r="V102" s="290"/>
      <c r="W102" s="7"/>
      <c r="X102" s="817"/>
      <c r="Y102" s="794"/>
      <c r="Z102" s="723"/>
      <c r="AA102" s="723"/>
      <c r="AB102" s="723"/>
      <c r="AC102" s="723"/>
      <c r="AD102" s="723"/>
      <c r="AE102" s="723"/>
      <c r="AF102" s="723"/>
      <c r="AG102" s="723"/>
      <c r="AH102" s="723"/>
      <c r="AI102" s="723"/>
      <c r="AJ102" s="723"/>
      <c r="AK102" s="723"/>
      <c r="AL102" s="723"/>
      <c r="AM102" s="723"/>
      <c r="AN102" s="723"/>
      <c r="AO102" s="723"/>
      <c r="AP102" s="723"/>
      <c r="AQ102" s="723"/>
      <c r="AR102" s="723"/>
      <c r="CG102" s="41">
        <v>0</v>
      </c>
      <c r="CH102" s="41">
        <v>0</v>
      </c>
      <c r="CI102" s="41">
        <v>0</v>
      </c>
      <c r="CJ102" s="41"/>
    </row>
    <row r="103" spans="1:88" ht="31.15" customHeight="1" x14ac:dyDescent="0.2">
      <c r="A103" s="2157" t="s">
        <v>134</v>
      </c>
      <c r="B103" s="2159" t="s">
        <v>135</v>
      </c>
      <c r="C103" s="2157" t="s">
        <v>136</v>
      </c>
      <c r="D103" s="2161"/>
      <c r="E103" s="2161"/>
      <c r="F103" s="2161"/>
      <c r="G103" s="2161"/>
      <c r="H103" s="2161"/>
      <c r="I103" s="2161"/>
      <c r="J103" s="2161"/>
      <c r="K103" s="2162"/>
      <c r="L103" s="2159" t="s">
        <v>137</v>
      </c>
      <c r="M103" s="7"/>
      <c r="N103" s="313"/>
      <c r="O103" s="313"/>
      <c r="P103" s="313"/>
      <c r="Q103" s="290"/>
      <c r="R103" s="290"/>
      <c r="S103" s="290"/>
      <c r="T103" s="290"/>
      <c r="U103" s="290"/>
      <c r="V103" s="290"/>
      <c r="W103" s="290"/>
      <c r="X103" s="291"/>
      <c r="Y103" s="794"/>
      <c r="Z103" s="723"/>
      <c r="AA103" s="723"/>
      <c r="AB103" s="723"/>
      <c r="AC103" s="723"/>
      <c r="AD103" s="723"/>
      <c r="AE103" s="723"/>
      <c r="AF103" s="723"/>
      <c r="AG103" s="723"/>
      <c r="AH103" s="723"/>
      <c r="AI103" s="723"/>
      <c r="AJ103" s="723"/>
      <c r="AK103" s="723"/>
      <c r="AL103" s="723"/>
      <c r="AM103" s="723"/>
      <c r="AN103" s="723"/>
      <c r="AO103" s="723"/>
      <c r="AP103" s="723"/>
      <c r="AQ103" s="723"/>
      <c r="AR103" s="723"/>
      <c r="AS103" s="723"/>
      <c r="CG103" s="41"/>
      <c r="CH103" s="41"/>
      <c r="CI103" s="41"/>
      <c r="CJ103" s="41"/>
    </row>
    <row r="104" spans="1:88" ht="28.5" customHeight="1" x14ac:dyDescent="0.2">
      <c r="A104" s="2158"/>
      <c r="B104" s="2160"/>
      <c r="C104" s="818" t="s">
        <v>138</v>
      </c>
      <c r="D104" s="818" t="s">
        <v>139</v>
      </c>
      <c r="E104" s="818" t="s">
        <v>140</v>
      </c>
      <c r="F104" s="818" t="s">
        <v>141</v>
      </c>
      <c r="G104" s="818" t="s">
        <v>142</v>
      </c>
      <c r="H104" s="818" t="s">
        <v>143</v>
      </c>
      <c r="I104" s="818" t="s">
        <v>144</v>
      </c>
      <c r="J104" s="819" t="s">
        <v>145</v>
      </c>
      <c r="K104" s="818" t="s">
        <v>146</v>
      </c>
      <c r="L104" s="2160"/>
      <c r="M104" s="7"/>
      <c r="N104" s="313"/>
      <c r="O104" s="313"/>
      <c r="P104" s="313"/>
      <c r="Q104" s="290"/>
      <c r="R104" s="290"/>
      <c r="S104" s="290"/>
      <c r="T104" s="290"/>
      <c r="U104" s="290"/>
      <c r="V104" s="290"/>
      <c r="W104" s="290"/>
      <c r="X104" s="291"/>
      <c r="Y104" s="794"/>
      <c r="Z104" s="723"/>
      <c r="AA104" s="723"/>
      <c r="AB104" s="723"/>
      <c r="AC104" s="723"/>
      <c r="AD104" s="723"/>
      <c r="AE104" s="723"/>
      <c r="AF104" s="723"/>
      <c r="AG104" s="723"/>
      <c r="AH104" s="723"/>
      <c r="AI104" s="723"/>
      <c r="AJ104" s="723"/>
      <c r="AK104" s="723"/>
      <c r="AL104" s="723"/>
      <c r="AM104" s="723"/>
      <c r="AN104" s="723"/>
      <c r="AO104" s="723"/>
      <c r="AP104" s="723"/>
      <c r="AQ104" s="723"/>
      <c r="AR104" s="723"/>
      <c r="AS104" s="723"/>
      <c r="CG104" s="41"/>
      <c r="CH104" s="41"/>
      <c r="CI104" s="41"/>
      <c r="CJ104" s="41"/>
    </row>
    <row r="105" spans="1:88" ht="16.149999999999999" customHeight="1" x14ac:dyDescent="0.2">
      <c r="A105" s="820" t="s">
        <v>147</v>
      </c>
      <c r="B105" s="821"/>
      <c r="C105" s="821"/>
      <c r="D105" s="821"/>
      <c r="E105" s="821"/>
      <c r="F105" s="821"/>
      <c r="G105" s="821"/>
      <c r="H105" s="821"/>
      <c r="I105" s="821"/>
      <c r="J105" s="821"/>
      <c r="K105" s="821"/>
      <c r="L105" s="822"/>
      <c r="M105" s="7"/>
      <c r="N105" s="313"/>
      <c r="O105" s="313"/>
      <c r="P105" s="313"/>
      <c r="Q105" s="290"/>
      <c r="R105" s="290"/>
      <c r="S105" s="290"/>
      <c r="T105" s="290"/>
      <c r="U105" s="290"/>
      <c r="V105" s="290"/>
      <c r="W105" s="290"/>
      <c r="X105" s="291"/>
      <c r="Y105" s="794"/>
      <c r="Z105" s="723"/>
      <c r="AA105" s="723"/>
      <c r="AB105" s="723"/>
      <c r="AC105" s="723"/>
      <c r="AD105" s="723"/>
      <c r="AE105" s="723"/>
      <c r="AF105" s="723"/>
      <c r="AG105" s="723"/>
      <c r="AH105" s="723"/>
      <c r="AI105" s="723"/>
      <c r="AJ105" s="723"/>
      <c r="AK105" s="723"/>
      <c r="AL105" s="723"/>
      <c r="AM105" s="723"/>
      <c r="AN105" s="723"/>
      <c r="AO105" s="723"/>
      <c r="AP105" s="723"/>
      <c r="AQ105" s="723"/>
      <c r="AR105" s="723"/>
      <c r="AS105" s="723"/>
      <c r="CG105" s="41"/>
      <c r="CH105" s="41"/>
      <c r="CI105" s="41"/>
      <c r="CJ105" s="41"/>
    </row>
    <row r="106" spans="1:88" ht="16.149999999999999" customHeight="1" x14ac:dyDescent="0.2">
      <c r="A106" s="342" t="s">
        <v>148</v>
      </c>
      <c r="B106" s="343"/>
      <c r="C106" s="343"/>
      <c r="D106" s="343"/>
      <c r="E106" s="343"/>
      <c r="F106" s="343"/>
      <c r="G106" s="343"/>
      <c r="H106" s="343"/>
      <c r="I106" s="343"/>
      <c r="J106" s="343"/>
      <c r="K106" s="343"/>
      <c r="L106" s="344"/>
      <c r="M106" s="345"/>
      <c r="N106" s="313"/>
      <c r="O106" s="313"/>
      <c r="P106" s="313"/>
      <c r="Q106" s="290"/>
      <c r="R106" s="290"/>
      <c r="S106" s="290"/>
      <c r="T106" s="290"/>
      <c r="U106" s="290"/>
      <c r="V106" s="290"/>
      <c r="W106" s="290"/>
      <c r="X106" s="291"/>
      <c r="Y106" s="794"/>
      <c r="Z106" s="723"/>
      <c r="AA106" s="723"/>
      <c r="AB106" s="723"/>
      <c r="AC106" s="723"/>
      <c r="AD106" s="723"/>
      <c r="AE106" s="723"/>
      <c r="AF106" s="723"/>
      <c r="AG106" s="723"/>
      <c r="AH106" s="723"/>
      <c r="AI106" s="723"/>
      <c r="AJ106" s="723"/>
      <c r="AK106" s="723"/>
      <c r="AL106" s="723"/>
      <c r="AM106" s="723"/>
      <c r="AN106" s="723"/>
      <c r="AO106" s="723"/>
      <c r="AP106" s="723"/>
      <c r="AQ106" s="723"/>
      <c r="AR106" s="723"/>
      <c r="AS106" s="723"/>
      <c r="CG106" s="41"/>
      <c r="CH106" s="41"/>
      <c r="CI106" s="41"/>
      <c r="CJ106" s="41"/>
    </row>
    <row r="107" spans="1:88" ht="16.149999999999999" customHeight="1" x14ac:dyDescent="0.2">
      <c r="A107" s="346" t="s">
        <v>149</v>
      </c>
      <c r="B107" s="347"/>
      <c r="C107" s="347"/>
      <c r="D107" s="347"/>
      <c r="E107" s="347"/>
      <c r="F107" s="347"/>
      <c r="G107" s="347"/>
      <c r="H107" s="347"/>
      <c r="I107" s="347"/>
      <c r="J107" s="347"/>
      <c r="K107" s="347"/>
      <c r="L107" s="348"/>
      <c r="M107" s="823"/>
      <c r="N107" s="313"/>
      <c r="O107" s="313"/>
      <c r="P107" s="313"/>
      <c r="Q107" s="290"/>
      <c r="R107" s="290"/>
      <c r="S107" s="290"/>
      <c r="T107" s="290"/>
      <c r="U107" s="290"/>
      <c r="V107" s="290"/>
      <c r="W107" s="290"/>
      <c r="X107" s="291"/>
      <c r="Y107" s="794"/>
      <c r="Z107" s="723"/>
      <c r="AA107" s="723"/>
      <c r="AB107" s="723"/>
      <c r="AC107" s="723"/>
      <c r="AD107" s="723"/>
      <c r="AE107" s="723"/>
      <c r="AF107" s="723"/>
      <c r="AG107" s="723"/>
      <c r="AH107" s="723"/>
      <c r="AI107" s="723"/>
      <c r="AJ107" s="723"/>
      <c r="AK107" s="723"/>
      <c r="AL107" s="723"/>
      <c r="AM107" s="723"/>
      <c r="AN107" s="723"/>
      <c r="AO107" s="723"/>
      <c r="AP107" s="723"/>
      <c r="AQ107" s="723"/>
      <c r="AR107" s="723"/>
      <c r="AS107" s="723"/>
      <c r="CG107" s="41"/>
      <c r="CH107" s="41"/>
      <c r="CI107" s="41"/>
      <c r="CJ107" s="41"/>
    </row>
    <row r="108" spans="1:88" ht="31.15" customHeight="1" x14ac:dyDescent="0.2">
      <c r="A108" s="232" t="s">
        <v>150</v>
      </c>
      <c r="B108" s="672"/>
      <c r="C108" s="672"/>
      <c r="D108" s="672"/>
      <c r="E108" s="672"/>
      <c r="F108" s="672"/>
      <c r="G108" s="672"/>
      <c r="H108" s="672"/>
      <c r="I108" s="672"/>
      <c r="J108" s="672"/>
      <c r="K108" s="672"/>
      <c r="L108" s="672"/>
      <c r="M108" s="672"/>
      <c r="N108" s="672"/>
      <c r="O108" s="672"/>
      <c r="P108" s="672"/>
      <c r="Q108" s="672"/>
      <c r="R108" s="672"/>
      <c r="S108" s="672"/>
      <c r="T108" s="672"/>
      <c r="U108" s="672"/>
      <c r="V108" s="672"/>
      <c r="W108" s="672"/>
      <c r="X108" s="672"/>
      <c r="Y108" s="672"/>
      <c r="Z108" s="672"/>
      <c r="AA108" s="672"/>
      <c r="AB108" s="672"/>
      <c r="AC108" s="672"/>
      <c r="AD108" s="672"/>
      <c r="AE108" s="672"/>
      <c r="AF108" s="672"/>
      <c r="AG108" s="672"/>
      <c r="AH108" s="672"/>
      <c r="AI108" s="672"/>
      <c r="AJ108" s="672"/>
      <c r="AK108" s="672"/>
      <c r="AL108" s="672"/>
      <c r="AM108" s="672"/>
      <c r="AN108" s="672"/>
      <c r="AO108" s="824"/>
      <c r="AP108" s="824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CG108" s="41"/>
      <c r="CH108" s="41"/>
      <c r="CI108" s="41"/>
      <c r="CJ108" s="41"/>
    </row>
    <row r="109" spans="1:88" ht="16.149999999999999" customHeight="1" x14ac:dyDescent="0.2">
      <c r="A109" s="2163" t="s">
        <v>151</v>
      </c>
      <c r="B109" s="1911" t="s">
        <v>4</v>
      </c>
      <c r="C109" s="1912"/>
      <c r="D109" s="1898"/>
      <c r="E109" s="2153" t="s">
        <v>5</v>
      </c>
      <c r="F109" s="2144"/>
      <c r="G109" s="2144"/>
      <c r="H109" s="2144"/>
      <c r="I109" s="2144"/>
      <c r="J109" s="2144"/>
      <c r="K109" s="2144"/>
      <c r="L109" s="2144"/>
      <c r="M109" s="2144"/>
      <c r="N109" s="2144"/>
      <c r="O109" s="2144"/>
      <c r="P109" s="2144"/>
      <c r="Q109" s="2144"/>
      <c r="R109" s="2144"/>
      <c r="S109" s="2144"/>
      <c r="T109" s="2144"/>
      <c r="U109" s="2144"/>
      <c r="V109" s="2144"/>
      <c r="W109" s="2144"/>
      <c r="X109" s="2144"/>
      <c r="Y109" s="2144"/>
      <c r="Z109" s="2144"/>
      <c r="AA109" s="2144"/>
      <c r="AB109" s="2144"/>
      <c r="AC109" s="2144"/>
      <c r="AD109" s="2144"/>
      <c r="AE109" s="2144"/>
      <c r="AF109" s="2144"/>
      <c r="AG109" s="2144"/>
      <c r="AH109" s="2144"/>
      <c r="AI109" s="2144"/>
      <c r="AJ109" s="2144"/>
      <c r="AK109" s="2144"/>
      <c r="AL109" s="2144"/>
      <c r="AM109" s="2144"/>
      <c r="AN109" s="2145"/>
      <c r="AO109" s="1898" t="s">
        <v>6</v>
      </c>
      <c r="AP109" s="1900" t="s">
        <v>152</v>
      </c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CG109" s="41"/>
      <c r="CH109" s="41"/>
      <c r="CI109" s="41"/>
      <c r="CJ109" s="41"/>
    </row>
    <row r="110" spans="1:88" ht="16.149999999999999" customHeight="1" x14ac:dyDescent="0.2">
      <c r="A110" s="1909"/>
      <c r="B110" s="2165"/>
      <c r="C110" s="2091"/>
      <c r="D110" s="2155"/>
      <c r="E110" s="2153" t="s">
        <v>11</v>
      </c>
      <c r="F110" s="2154"/>
      <c r="G110" s="2153" t="s">
        <v>12</v>
      </c>
      <c r="H110" s="2154"/>
      <c r="I110" s="2153" t="s">
        <v>13</v>
      </c>
      <c r="J110" s="2154"/>
      <c r="K110" s="2153" t="s">
        <v>14</v>
      </c>
      <c r="L110" s="2154"/>
      <c r="M110" s="2153" t="s">
        <v>15</v>
      </c>
      <c r="N110" s="2154"/>
      <c r="O110" s="2153" t="s">
        <v>16</v>
      </c>
      <c r="P110" s="2154"/>
      <c r="Q110" s="2144" t="s">
        <v>17</v>
      </c>
      <c r="R110" s="2154"/>
      <c r="S110" s="2153" t="s">
        <v>18</v>
      </c>
      <c r="T110" s="2154"/>
      <c r="U110" s="2153" t="s">
        <v>19</v>
      </c>
      <c r="V110" s="2154"/>
      <c r="W110" s="2153" t="s">
        <v>20</v>
      </c>
      <c r="X110" s="2154"/>
      <c r="Y110" s="2153" t="s">
        <v>21</v>
      </c>
      <c r="Z110" s="2154"/>
      <c r="AA110" s="2153" t="s">
        <v>22</v>
      </c>
      <c r="AB110" s="2154"/>
      <c r="AC110" s="2153" t="s">
        <v>23</v>
      </c>
      <c r="AD110" s="2154"/>
      <c r="AE110" s="2153" t="s">
        <v>24</v>
      </c>
      <c r="AF110" s="2154"/>
      <c r="AG110" s="2153" t="s">
        <v>25</v>
      </c>
      <c r="AH110" s="2154"/>
      <c r="AI110" s="2153" t="s">
        <v>26</v>
      </c>
      <c r="AJ110" s="2154"/>
      <c r="AK110" s="2153" t="s">
        <v>27</v>
      </c>
      <c r="AL110" s="2154"/>
      <c r="AM110" s="2144" t="s">
        <v>28</v>
      </c>
      <c r="AN110" s="2145"/>
      <c r="AO110" s="1898"/>
      <c r="AP110" s="1900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CG110" s="41"/>
      <c r="CH110" s="41"/>
      <c r="CI110" s="41"/>
      <c r="CJ110" s="41"/>
    </row>
    <row r="111" spans="1:88" ht="16.149999999999999" customHeight="1" x14ac:dyDescent="0.2">
      <c r="A111" s="2164"/>
      <c r="B111" s="741" t="s">
        <v>29</v>
      </c>
      <c r="C111" s="825" t="s">
        <v>30</v>
      </c>
      <c r="D111" s="687" t="s">
        <v>31</v>
      </c>
      <c r="E111" s="741" t="s">
        <v>30</v>
      </c>
      <c r="F111" s="697" t="s">
        <v>31</v>
      </c>
      <c r="G111" s="741" t="s">
        <v>30</v>
      </c>
      <c r="H111" s="697" t="s">
        <v>31</v>
      </c>
      <c r="I111" s="741" t="s">
        <v>30</v>
      </c>
      <c r="J111" s="697" t="s">
        <v>31</v>
      </c>
      <c r="K111" s="741" t="s">
        <v>30</v>
      </c>
      <c r="L111" s="697" t="s">
        <v>31</v>
      </c>
      <c r="M111" s="741" t="s">
        <v>30</v>
      </c>
      <c r="N111" s="697" t="s">
        <v>31</v>
      </c>
      <c r="O111" s="741" t="s">
        <v>30</v>
      </c>
      <c r="P111" s="697" t="s">
        <v>31</v>
      </c>
      <c r="Q111" s="741" t="s">
        <v>30</v>
      </c>
      <c r="R111" s="697" t="s">
        <v>31</v>
      </c>
      <c r="S111" s="741" t="s">
        <v>30</v>
      </c>
      <c r="T111" s="697" t="s">
        <v>31</v>
      </c>
      <c r="U111" s="741" t="s">
        <v>30</v>
      </c>
      <c r="V111" s="697" t="s">
        <v>31</v>
      </c>
      <c r="W111" s="741" t="s">
        <v>30</v>
      </c>
      <c r="X111" s="697" t="s">
        <v>31</v>
      </c>
      <c r="Y111" s="741" t="s">
        <v>30</v>
      </c>
      <c r="Z111" s="697" t="s">
        <v>31</v>
      </c>
      <c r="AA111" s="741" t="s">
        <v>30</v>
      </c>
      <c r="AB111" s="697" t="s">
        <v>31</v>
      </c>
      <c r="AC111" s="741" t="s">
        <v>30</v>
      </c>
      <c r="AD111" s="697" t="s">
        <v>31</v>
      </c>
      <c r="AE111" s="741" t="s">
        <v>30</v>
      </c>
      <c r="AF111" s="697" t="s">
        <v>31</v>
      </c>
      <c r="AG111" s="741" t="s">
        <v>30</v>
      </c>
      <c r="AH111" s="697" t="s">
        <v>31</v>
      </c>
      <c r="AI111" s="741" t="s">
        <v>30</v>
      </c>
      <c r="AJ111" s="697" t="s">
        <v>31</v>
      </c>
      <c r="AK111" s="741" t="s">
        <v>30</v>
      </c>
      <c r="AL111" s="697" t="s">
        <v>31</v>
      </c>
      <c r="AM111" s="741" t="s">
        <v>30</v>
      </c>
      <c r="AN111" s="826" t="s">
        <v>31</v>
      </c>
      <c r="AO111" s="2155"/>
      <c r="AP111" s="2156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CG111" s="41"/>
      <c r="CH111" s="41"/>
      <c r="CI111" s="41"/>
      <c r="CJ111" s="41"/>
    </row>
    <row r="112" spans="1:88" ht="16.149999999999999" customHeight="1" x14ac:dyDescent="0.2">
      <c r="A112" s="354" t="s">
        <v>153</v>
      </c>
      <c r="B112" s="355">
        <f>SUM(C112:D112)</f>
        <v>0</v>
      </c>
      <c r="C112" s="356">
        <f t="shared" ref="C112:D114" si="10">SUM(E112+G112+I112+K112+M112+O112+Q112+S112+U112+W112+Y112+AA112+AC112+AE112+AG112+AI112+AK112+AM112)</f>
        <v>0</v>
      </c>
      <c r="D112" s="357">
        <f t="shared" si="10"/>
        <v>0</v>
      </c>
      <c r="E112" s="65"/>
      <c r="F112" s="206"/>
      <c r="G112" s="65"/>
      <c r="H112" s="358"/>
      <c r="I112" s="65"/>
      <c r="J112" s="358"/>
      <c r="K112" s="65"/>
      <c r="L112" s="358"/>
      <c r="M112" s="65"/>
      <c r="N112" s="358"/>
      <c r="O112" s="65"/>
      <c r="P112" s="358"/>
      <c r="Q112" s="359"/>
      <c r="R112" s="358"/>
      <c r="S112" s="65"/>
      <c r="T112" s="358"/>
      <c r="U112" s="65"/>
      <c r="V112" s="358"/>
      <c r="W112" s="65"/>
      <c r="X112" s="358"/>
      <c r="Y112" s="65"/>
      <c r="Z112" s="358"/>
      <c r="AA112" s="65"/>
      <c r="AB112" s="358"/>
      <c r="AC112" s="65"/>
      <c r="AD112" s="358"/>
      <c r="AE112" s="65"/>
      <c r="AF112" s="358"/>
      <c r="AG112" s="65"/>
      <c r="AH112" s="358"/>
      <c r="AI112" s="65"/>
      <c r="AJ112" s="358"/>
      <c r="AK112" s="65"/>
      <c r="AL112" s="358"/>
      <c r="AM112" s="360"/>
      <c r="AN112" s="361"/>
      <c r="AO112" s="119"/>
      <c r="AP112" s="119"/>
      <c r="AQ112" s="176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9"/>
      <c r="BD112" s="9"/>
      <c r="BE112" s="9"/>
      <c r="BF112" s="9"/>
      <c r="CA112" s="40"/>
      <c r="CB112" s="40"/>
      <c r="CC112" s="40"/>
      <c r="CG112" s="41">
        <v>0</v>
      </c>
      <c r="CH112" s="41">
        <v>0</v>
      </c>
      <c r="CI112" s="41">
        <v>0</v>
      </c>
      <c r="CJ112" s="41"/>
    </row>
    <row r="113" spans="1:88" ht="16.149999999999999" customHeight="1" x14ac:dyDescent="0.2">
      <c r="A113" s="354" t="s">
        <v>154</v>
      </c>
      <c r="B113" s="355">
        <f>SUM(C113:D113)</f>
        <v>0</v>
      </c>
      <c r="C113" s="356">
        <f t="shared" si="10"/>
        <v>0</v>
      </c>
      <c r="D113" s="357">
        <f t="shared" si="10"/>
        <v>0</v>
      </c>
      <c r="E113" s="46"/>
      <c r="F113" s="47"/>
      <c r="G113" s="46"/>
      <c r="H113" s="48"/>
      <c r="I113" s="46"/>
      <c r="J113" s="48"/>
      <c r="K113" s="46"/>
      <c r="L113" s="48"/>
      <c r="M113" s="46"/>
      <c r="N113" s="48"/>
      <c r="O113" s="46"/>
      <c r="P113" s="48"/>
      <c r="Q113" s="114"/>
      <c r="R113" s="48"/>
      <c r="S113" s="46"/>
      <c r="T113" s="48"/>
      <c r="U113" s="46"/>
      <c r="V113" s="48"/>
      <c r="W113" s="46"/>
      <c r="X113" s="48"/>
      <c r="Y113" s="46"/>
      <c r="Z113" s="48"/>
      <c r="AA113" s="46"/>
      <c r="AB113" s="48"/>
      <c r="AC113" s="46"/>
      <c r="AD113" s="48"/>
      <c r="AE113" s="46"/>
      <c r="AF113" s="48"/>
      <c r="AG113" s="46"/>
      <c r="AH113" s="48"/>
      <c r="AI113" s="46"/>
      <c r="AJ113" s="48"/>
      <c r="AK113" s="46"/>
      <c r="AL113" s="48"/>
      <c r="AM113" s="175"/>
      <c r="AN113" s="362"/>
      <c r="AO113" s="53"/>
      <c r="AP113" s="53"/>
      <c r="AQ113" s="176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9"/>
      <c r="BD113" s="9"/>
      <c r="BE113" s="9"/>
      <c r="BF113" s="9"/>
      <c r="CG113" s="41">
        <v>0</v>
      </c>
      <c r="CH113" s="41">
        <v>0</v>
      </c>
      <c r="CI113" s="41">
        <v>0</v>
      </c>
      <c r="CJ113" s="41"/>
    </row>
    <row r="114" spans="1:88" ht="16.149999999999999" customHeight="1" x14ac:dyDescent="0.2">
      <c r="A114" s="827" t="s">
        <v>155</v>
      </c>
      <c r="B114" s="364">
        <f>SUM(C114:D114)</f>
        <v>0</v>
      </c>
      <c r="C114" s="365">
        <f t="shared" si="10"/>
        <v>0</v>
      </c>
      <c r="D114" s="366">
        <f t="shared" si="10"/>
        <v>0</v>
      </c>
      <c r="E114" s="89"/>
      <c r="F114" s="90"/>
      <c r="G114" s="89"/>
      <c r="H114" s="88"/>
      <c r="I114" s="89"/>
      <c r="J114" s="88"/>
      <c r="K114" s="89"/>
      <c r="L114" s="88"/>
      <c r="M114" s="89"/>
      <c r="N114" s="88"/>
      <c r="O114" s="89"/>
      <c r="P114" s="88"/>
      <c r="Q114" s="136"/>
      <c r="R114" s="88"/>
      <c r="S114" s="89"/>
      <c r="T114" s="88"/>
      <c r="U114" s="89"/>
      <c r="V114" s="88"/>
      <c r="W114" s="89"/>
      <c r="X114" s="88"/>
      <c r="Y114" s="89"/>
      <c r="Z114" s="88"/>
      <c r="AA114" s="89"/>
      <c r="AB114" s="88"/>
      <c r="AC114" s="89"/>
      <c r="AD114" s="88"/>
      <c r="AE114" s="89"/>
      <c r="AF114" s="88"/>
      <c r="AG114" s="89"/>
      <c r="AH114" s="88"/>
      <c r="AI114" s="89"/>
      <c r="AJ114" s="88"/>
      <c r="AK114" s="89"/>
      <c r="AL114" s="88"/>
      <c r="AM114" s="182"/>
      <c r="AN114" s="367"/>
      <c r="AO114" s="95"/>
      <c r="AP114" s="95"/>
      <c r="AQ114" s="176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9"/>
      <c r="BD114" s="9"/>
      <c r="BE114" s="9"/>
      <c r="BF114" s="9"/>
      <c r="CG114" s="41">
        <v>0</v>
      </c>
      <c r="CH114" s="41">
        <v>0</v>
      </c>
      <c r="CI114" s="41">
        <v>0</v>
      </c>
      <c r="CJ114" s="41"/>
    </row>
    <row r="115" spans="1:88" ht="31.15" customHeight="1" x14ac:dyDescent="0.2">
      <c r="A115" s="608" t="s">
        <v>156</v>
      </c>
      <c r="B115" s="368"/>
      <c r="C115" s="368"/>
      <c r="D115" s="368"/>
      <c r="E115" s="368"/>
      <c r="F115" s="7"/>
      <c r="G115" s="7"/>
      <c r="H115" s="7"/>
      <c r="I115" s="7"/>
      <c r="J115" s="7"/>
      <c r="K115" s="7"/>
      <c r="L115" s="369"/>
      <c r="M115" s="369"/>
      <c r="N115" s="369"/>
      <c r="O115" s="36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CG115" s="41"/>
      <c r="CH115" s="41"/>
      <c r="CI115" s="41"/>
      <c r="CJ115" s="41"/>
    </row>
    <row r="116" spans="1:88" ht="16.149999999999999" customHeight="1" x14ac:dyDescent="0.2">
      <c r="A116" s="2146" t="s">
        <v>157</v>
      </c>
      <c r="B116" s="2147"/>
      <c r="C116" s="2146" t="s">
        <v>158</v>
      </c>
      <c r="D116" s="2150"/>
      <c r="E116" s="2147"/>
      <c r="F116" s="2146" t="s">
        <v>159</v>
      </c>
      <c r="G116" s="2150"/>
      <c r="H116" s="2150"/>
      <c r="I116" s="2150"/>
      <c r="J116" s="2150"/>
      <c r="K116" s="2150"/>
      <c r="L116" s="2150"/>
      <c r="M116" s="2150"/>
      <c r="N116" s="2150"/>
      <c r="O116" s="2147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CG116" s="41"/>
      <c r="CH116" s="41"/>
      <c r="CI116" s="41"/>
      <c r="CJ116" s="41"/>
    </row>
    <row r="117" spans="1:88" ht="16.149999999999999" customHeight="1" x14ac:dyDescent="0.2">
      <c r="A117" s="1887"/>
      <c r="B117" s="1888"/>
      <c r="C117" s="1887"/>
      <c r="D117" s="1892"/>
      <c r="E117" s="1888"/>
      <c r="F117" s="2148"/>
      <c r="G117" s="2082"/>
      <c r="H117" s="2082"/>
      <c r="I117" s="2082"/>
      <c r="J117" s="2082"/>
      <c r="K117" s="2082"/>
      <c r="L117" s="2082"/>
      <c r="M117" s="2082"/>
      <c r="N117" s="2082"/>
      <c r="O117" s="214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CG117" s="41"/>
      <c r="CH117" s="41"/>
      <c r="CI117" s="41"/>
      <c r="CJ117" s="41"/>
    </row>
    <row r="118" spans="1:88" ht="24" customHeight="1" x14ac:dyDescent="0.2">
      <c r="A118" s="1887"/>
      <c r="B118" s="1888"/>
      <c r="C118" s="2148"/>
      <c r="D118" s="2082"/>
      <c r="E118" s="2149"/>
      <c r="F118" s="2151" t="s">
        <v>160</v>
      </c>
      <c r="G118" s="2152"/>
      <c r="H118" s="2151" t="s">
        <v>161</v>
      </c>
      <c r="I118" s="2152"/>
      <c r="J118" s="2151" t="s">
        <v>162</v>
      </c>
      <c r="K118" s="2152"/>
      <c r="L118" s="2151" t="s">
        <v>163</v>
      </c>
      <c r="M118" s="2152"/>
      <c r="N118" s="2151" t="s">
        <v>164</v>
      </c>
      <c r="O118" s="2152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CG118" s="41"/>
      <c r="CH118" s="41"/>
      <c r="CI118" s="41"/>
      <c r="CJ118" s="41"/>
    </row>
    <row r="119" spans="1:88" ht="22.5" customHeight="1" x14ac:dyDescent="0.2">
      <c r="A119" s="2148"/>
      <c r="B119" s="2149"/>
      <c r="C119" s="828" t="s">
        <v>29</v>
      </c>
      <c r="D119" s="829" t="s">
        <v>30</v>
      </c>
      <c r="E119" s="819" t="s">
        <v>31</v>
      </c>
      <c r="F119" s="828" t="s">
        <v>30</v>
      </c>
      <c r="G119" s="819" t="s">
        <v>31</v>
      </c>
      <c r="H119" s="828" t="s">
        <v>30</v>
      </c>
      <c r="I119" s="819" t="s">
        <v>31</v>
      </c>
      <c r="J119" s="828" t="s">
        <v>30</v>
      </c>
      <c r="K119" s="819" t="s">
        <v>31</v>
      </c>
      <c r="L119" s="828" t="s">
        <v>30</v>
      </c>
      <c r="M119" s="819" t="s">
        <v>31</v>
      </c>
      <c r="N119" s="828" t="s">
        <v>30</v>
      </c>
      <c r="O119" s="819" t="s">
        <v>31</v>
      </c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CG119" s="41"/>
      <c r="CH119" s="41"/>
      <c r="CI119" s="41"/>
      <c r="CJ119" s="41"/>
    </row>
    <row r="120" spans="1:88" ht="16.149999999999999" customHeight="1" x14ac:dyDescent="0.2">
      <c r="A120" s="2142" t="s">
        <v>165</v>
      </c>
      <c r="B120" s="830" t="s">
        <v>166</v>
      </c>
      <c r="C120" s="373">
        <f t="shared" ref="C120:C126" si="11">SUM(D120:E120)</f>
        <v>0</v>
      </c>
      <c r="D120" s="374">
        <f t="shared" ref="D120:E126" si="12">SUM(F120+H120+J120+L120+N120)</f>
        <v>0</v>
      </c>
      <c r="E120" s="375">
        <f t="shared" si="12"/>
        <v>0</v>
      </c>
      <c r="F120" s="831"/>
      <c r="G120" s="832"/>
      <c r="H120" s="831"/>
      <c r="I120" s="832"/>
      <c r="J120" s="831"/>
      <c r="K120" s="832"/>
      <c r="L120" s="831"/>
      <c r="M120" s="832"/>
      <c r="N120" s="831"/>
      <c r="O120" s="832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CG120" s="41"/>
      <c r="CH120" s="41"/>
      <c r="CI120" s="41"/>
      <c r="CJ120" s="41"/>
    </row>
    <row r="121" spans="1:88" ht="16.149999999999999" customHeight="1" x14ac:dyDescent="0.2">
      <c r="A121" s="1878"/>
      <c r="B121" s="378" t="s">
        <v>167</v>
      </c>
      <c r="C121" s="379">
        <f t="shared" si="11"/>
        <v>0</v>
      </c>
      <c r="D121" s="380">
        <f t="shared" si="12"/>
        <v>0</v>
      </c>
      <c r="E121" s="381">
        <f t="shared" si="12"/>
        <v>0</v>
      </c>
      <c r="F121" s="833"/>
      <c r="G121" s="834"/>
      <c r="H121" s="833"/>
      <c r="I121" s="834"/>
      <c r="J121" s="833"/>
      <c r="K121" s="834"/>
      <c r="L121" s="833"/>
      <c r="M121" s="834"/>
      <c r="N121" s="833"/>
      <c r="O121" s="834"/>
      <c r="CG121" s="41"/>
      <c r="CH121" s="41"/>
      <c r="CI121" s="41"/>
      <c r="CJ121" s="41"/>
    </row>
    <row r="122" spans="1:88" ht="16.149999999999999" customHeight="1" thickBot="1" x14ac:dyDescent="0.3">
      <c r="A122" s="1879"/>
      <c r="B122" s="384" t="s">
        <v>168</v>
      </c>
      <c r="C122" s="385">
        <f t="shared" si="11"/>
        <v>0</v>
      </c>
      <c r="D122" s="386">
        <f t="shared" si="12"/>
        <v>0</v>
      </c>
      <c r="E122" s="387">
        <f t="shared" si="12"/>
        <v>0</v>
      </c>
      <c r="F122" s="835"/>
      <c r="G122" s="836"/>
      <c r="H122" s="835"/>
      <c r="I122" s="836"/>
      <c r="J122" s="835"/>
      <c r="K122" s="836"/>
      <c r="L122" s="835"/>
      <c r="M122" s="836"/>
      <c r="N122" s="835"/>
      <c r="O122" s="836"/>
      <c r="CG122" s="41"/>
      <c r="CH122" s="41"/>
      <c r="CI122" s="41"/>
      <c r="CJ122" s="41"/>
    </row>
    <row r="123" spans="1:88" ht="16.149999999999999" customHeight="1" thickTop="1" x14ac:dyDescent="0.2">
      <c r="A123" s="1880" t="s">
        <v>169</v>
      </c>
      <c r="B123" s="390" t="s">
        <v>72</v>
      </c>
      <c r="C123" s="391">
        <f t="shared" si="11"/>
        <v>0</v>
      </c>
      <c r="D123" s="392">
        <f t="shared" si="12"/>
        <v>0</v>
      </c>
      <c r="E123" s="375">
        <f t="shared" si="12"/>
        <v>0</v>
      </c>
      <c r="F123" s="831"/>
      <c r="G123" s="832"/>
      <c r="H123" s="831"/>
      <c r="I123" s="832"/>
      <c r="J123" s="831"/>
      <c r="K123" s="832"/>
      <c r="L123" s="831"/>
      <c r="M123" s="832"/>
      <c r="N123" s="831"/>
      <c r="O123" s="832"/>
      <c r="CG123" s="41"/>
      <c r="CH123" s="41"/>
      <c r="CI123" s="41"/>
      <c r="CJ123" s="41"/>
    </row>
    <row r="124" spans="1:88" ht="16.149999999999999" customHeight="1" x14ac:dyDescent="0.2">
      <c r="A124" s="1881"/>
      <c r="B124" s="390" t="s">
        <v>170</v>
      </c>
      <c r="C124" s="391">
        <f t="shared" si="11"/>
        <v>0</v>
      </c>
      <c r="D124" s="392">
        <f t="shared" si="12"/>
        <v>0</v>
      </c>
      <c r="E124" s="375">
        <f t="shared" si="12"/>
        <v>0</v>
      </c>
      <c r="F124" s="831"/>
      <c r="G124" s="832"/>
      <c r="H124" s="831"/>
      <c r="I124" s="832"/>
      <c r="J124" s="831"/>
      <c r="K124" s="832"/>
      <c r="L124" s="831"/>
      <c r="M124" s="832"/>
      <c r="N124" s="831"/>
      <c r="O124" s="832"/>
      <c r="CG124" s="41"/>
      <c r="CH124" s="41"/>
      <c r="CI124" s="41"/>
      <c r="CJ124" s="41"/>
    </row>
    <row r="125" spans="1:88" ht="16.149999999999999" customHeight="1" x14ac:dyDescent="0.2">
      <c r="A125" s="1881"/>
      <c r="B125" s="393" t="s">
        <v>171</v>
      </c>
      <c r="C125" s="379">
        <f t="shared" si="11"/>
        <v>0</v>
      </c>
      <c r="D125" s="380">
        <f t="shared" si="12"/>
        <v>0</v>
      </c>
      <c r="E125" s="381">
        <f t="shared" si="12"/>
        <v>0</v>
      </c>
      <c r="F125" s="833"/>
      <c r="G125" s="834"/>
      <c r="H125" s="833"/>
      <c r="I125" s="834"/>
      <c r="J125" s="833"/>
      <c r="K125" s="834"/>
      <c r="L125" s="833"/>
      <c r="M125" s="834"/>
      <c r="N125" s="833"/>
      <c r="O125" s="834"/>
      <c r="CG125" s="41"/>
      <c r="CH125" s="41"/>
      <c r="CI125" s="41"/>
      <c r="CJ125" s="41"/>
    </row>
    <row r="126" spans="1:88" ht="16.149999999999999" customHeight="1" x14ac:dyDescent="0.2">
      <c r="A126" s="2143"/>
      <c r="B126" s="394" t="s">
        <v>104</v>
      </c>
      <c r="C126" s="395">
        <f t="shared" si="11"/>
        <v>0</v>
      </c>
      <c r="D126" s="396">
        <f t="shared" si="12"/>
        <v>0</v>
      </c>
      <c r="E126" s="397">
        <f t="shared" si="12"/>
        <v>0</v>
      </c>
      <c r="F126" s="837"/>
      <c r="G126" s="838"/>
      <c r="H126" s="837"/>
      <c r="I126" s="838"/>
      <c r="J126" s="837"/>
      <c r="K126" s="838"/>
      <c r="L126" s="837"/>
      <c r="M126" s="838"/>
      <c r="N126" s="837"/>
      <c r="O126" s="838"/>
      <c r="CG126" s="41"/>
      <c r="CH126" s="41"/>
      <c r="CI126" s="41"/>
      <c r="CJ126" s="41"/>
    </row>
    <row r="127" spans="1:88" x14ac:dyDescent="0.2">
      <c r="CG127" s="41"/>
      <c r="CH127" s="41"/>
      <c r="CI127" s="41"/>
      <c r="CJ127" s="41"/>
    </row>
    <row r="128" spans="1:88" x14ac:dyDescent="0.2">
      <c r="CG128" s="41"/>
      <c r="CH128" s="41"/>
      <c r="CI128" s="41"/>
      <c r="CJ128" s="41"/>
    </row>
    <row r="129" spans="85:88" x14ac:dyDescent="0.2">
      <c r="CG129" s="41"/>
      <c r="CH129" s="41"/>
      <c r="CI129" s="41"/>
      <c r="CJ129" s="41"/>
    </row>
    <row r="207" spans="1:104" ht="16.5" customHeight="1" x14ac:dyDescent="0.2"/>
    <row r="208" spans="1:104" s="400" customFormat="1" ht="18.75" hidden="1" customHeight="1" x14ac:dyDescent="0.2">
      <c r="A208" s="400">
        <f>SUM(B12:D12,B31:B44,B48:B49,B54,B57,C77:E77,B91:B93,B101:F101,B105:B107,B112:B114,C120:C126,C78:C80,B72,B67:B68,B63:G64)</f>
        <v>50189</v>
      </c>
      <c r="B208" s="400">
        <f>SUM(CG13:CJ129)</f>
        <v>0</v>
      </c>
      <c r="BX208" s="401"/>
      <c r="BY208" s="401"/>
      <c r="BZ208" s="401"/>
      <c r="CA208" s="401"/>
      <c r="CB208" s="401"/>
      <c r="CC208" s="401"/>
      <c r="CD208" s="401"/>
      <c r="CE208" s="401"/>
      <c r="CF208" s="401"/>
      <c r="CG208" s="401"/>
      <c r="CH208" s="401"/>
      <c r="CI208" s="401"/>
      <c r="CJ208" s="401"/>
      <c r="CK208" s="401"/>
      <c r="CL208" s="401"/>
      <c r="CM208" s="401"/>
      <c r="CN208" s="401"/>
      <c r="CO208" s="401"/>
      <c r="CP208" s="401"/>
      <c r="CQ208" s="401"/>
      <c r="CR208" s="401"/>
      <c r="CS208" s="401"/>
      <c r="CT208" s="401"/>
      <c r="CU208" s="401"/>
      <c r="CV208" s="401"/>
      <c r="CW208" s="401"/>
      <c r="CX208" s="401"/>
      <c r="CY208" s="401"/>
      <c r="CZ208" s="401"/>
    </row>
    <row r="209" ht="18.75" customHeight="1" x14ac:dyDescent="0.2"/>
  </sheetData>
  <mergeCells count="159"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28:A30"/>
    <mergeCell ref="B28:D29"/>
    <mergeCell ref="E28:AN28"/>
    <mergeCell ref="AO28:AO30"/>
    <mergeCell ref="AP28:AP30"/>
    <mergeCell ref="S29:T29"/>
    <mergeCell ref="U29:V29"/>
    <mergeCell ref="W29:X29"/>
    <mergeCell ref="Y29:Z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R52:R53"/>
    <mergeCell ref="S52:S53"/>
    <mergeCell ref="T52:T53"/>
    <mergeCell ref="U52:U53"/>
    <mergeCell ref="V52:V53"/>
    <mergeCell ref="A70:A71"/>
    <mergeCell ref="B70:B71"/>
    <mergeCell ref="C70:C71"/>
    <mergeCell ref="D70:D71"/>
    <mergeCell ref="Q52:Q53"/>
    <mergeCell ref="A51:A53"/>
    <mergeCell ref="B51:D52"/>
    <mergeCell ref="E51:V51"/>
    <mergeCell ref="A73:G73"/>
    <mergeCell ref="K52:K53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AK74:AK76"/>
    <mergeCell ref="F75:G75"/>
    <mergeCell ref="H75:I75"/>
    <mergeCell ref="J75:K75"/>
    <mergeCell ref="L75:M75"/>
    <mergeCell ref="N75:O75"/>
    <mergeCell ref="P75:Q75"/>
    <mergeCell ref="R75:S75"/>
    <mergeCell ref="T75:U75"/>
    <mergeCell ref="V75:W75"/>
    <mergeCell ref="F74:AI74"/>
    <mergeCell ref="AJ74:AJ76"/>
    <mergeCell ref="X75:Y75"/>
    <mergeCell ref="Z75:AA75"/>
    <mergeCell ref="AB75:AC75"/>
    <mergeCell ref="AD75:AE75"/>
    <mergeCell ref="A84:D84"/>
    <mergeCell ref="A90:D90"/>
    <mergeCell ref="A94:F94"/>
    <mergeCell ref="A95:A97"/>
    <mergeCell ref="B95:C96"/>
    <mergeCell ref="D95:E96"/>
    <mergeCell ref="F95:F97"/>
    <mergeCell ref="AF75:AG75"/>
    <mergeCell ref="AH75:AI75"/>
    <mergeCell ref="A78:A79"/>
    <mergeCell ref="A82:A83"/>
    <mergeCell ref="B82:B83"/>
    <mergeCell ref="C82:C83"/>
    <mergeCell ref="D82:D83"/>
    <mergeCell ref="A74:A76"/>
    <mergeCell ref="B74:B76"/>
    <mergeCell ref="C74:E75"/>
    <mergeCell ref="A103:A104"/>
    <mergeCell ref="B103:B104"/>
    <mergeCell ref="C103:K103"/>
    <mergeCell ref="L103:L104"/>
    <mergeCell ref="A109:A111"/>
    <mergeCell ref="B109:D110"/>
    <mergeCell ref="E109:AN109"/>
    <mergeCell ref="U110:V110"/>
    <mergeCell ref="W110:X110"/>
    <mergeCell ref="Y110:Z110"/>
    <mergeCell ref="AO109:AO111"/>
    <mergeCell ref="AP109:AP111"/>
    <mergeCell ref="E110:F110"/>
    <mergeCell ref="G110:H110"/>
    <mergeCell ref="I110:J110"/>
    <mergeCell ref="K110:L110"/>
    <mergeCell ref="M110:N110"/>
    <mergeCell ref="O110:P110"/>
    <mergeCell ref="Q110:R110"/>
    <mergeCell ref="S110:T110"/>
    <mergeCell ref="A120:A122"/>
    <mergeCell ref="A123:A126"/>
    <mergeCell ref="AM110:AN110"/>
    <mergeCell ref="A116:B119"/>
    <mergeCell ref="C116:E118"/>
    <mergeCell ref="F116:O117"/>
    <mergeCell ref="F118:G118"/>
    <mergeCell ref="H118:I118"/>
    <mergeCell ref="J118:K118"/>
    <mergeCell ref="L118:M118"/>
    <mergeCell ref="N118:O118"/>
    <mergeCell ref="AA110:AB110"/>
    <mergeCell ref="AC110:AD110"/>
    <mergeCell ref="AE110:AF110"/>
    <mergeCell ref="AG110:AH110"/>
    <mergeCell ref="AI110:AJ110"/>
    <mergeCell ref="AK110:AL110"/>
  </mergeCells>
  <dataValidations count="2">
    <dataValidation allowBlank="1" showInputMessage="1" showErrorMessage="1" errorTitle="Error de ingreso" error="Debe ingresar sólo números enteros positivos." sqref="AJ74:AK74 G75:AI76 AT1:XFD1048576 E1:AS12 E27:AS30 G65:G73 C1:D47 E45:J47 X45:AK73 K45:W54 C50:J54 H60:W73 A1:A1048576 B1:B62 C60:G62 B65:B66 C65:D71 F65:F76 C73:D84 C90:D90 C94:D97 E65:E97 F81:F97 B69:B97 B101:F104 G81:L104 B108:D1048576 E108:L111 M81:AK111 AQ45:AS1048576 AL45:AP111 E115:E1048576 P115:AP1048576 F115:O119 F127:O1048576" xr:uid="{E67345A1-BDA4-4A14-ACFD-A05BCF9EB05C}"/>
    <dataValidation type="whole" operator="greaterThanOrEqual" allowBlank="1" showInputMessage="1" showErrorMessage="1" error="Valor no Permitido" sqref="E13:AS26 E31:AS44 C48:J49 C55:W59 B63:G64 B67:B68 C72:D72 F77:AK80 C85:D89 C91:D93 B98:F100 B105:L107 E112:AP114 F120:O126" xr:uid="{6E8A95E9-0D5A-42E4-8F5E-7474870064FB}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1554C-AB51-45A8-9D36-E150E93AE19B}">
  <dimension ref="A1:CZ209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6.140625" style="2" customWidth="1"/>
    <col min="2" max="2" width="23.85546875" style="2" customWidth="1"/>
    <col min="3" max="3" width="15.7109375" style="2" customWidth="1"/>
    <col min="4" max="4" width="14.42578125" style="2" customWidth="1"/>
    <col min="5" max="5" width="14.85546875" style="2" customWidth="1"/>
    <col min="6" max="6" width="16.7109375" style="2" customWidth="1"/>
    <col min="7" max="7" width="14" style="2" customWidth="1"/>
    <col min="8" max="8" width="13.140625" style="2" customWidth="1"/>
    <col min="9" max="9" width="11.85546875" style="2" customWidth="1"/>
    <col min="10" max="10" width="12.140625" style="2" customWidth="1"/>
    <col min="11" max="11" width="13.85546875" style="2" customWidth="1"/>
    <col min="12" max="12" width="15" style="2" customWidth="1"/>
    <col min="13" max="13" width="11.85546875" style="2" customWidth="1"/>
    <col min="14" max="40" width="11.42578125" style="2"/>
    <col min="41" max="41" width="12.8554687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customWidth="1"/>
    <col min="79" max="103" width="10.85546875" style="5" hidden="1" customWidth="1"/>
    <col min="104" max="104" width="0.140625" style="5" customWidth="1"/>
    <col min="105" max="105" width="10.85546875" style="2" customWidth="1"/>
    <col min="106" max="16384" width="11.42578125" style="2"/>
  </cols>
  <sheetData>
    <row r="1" spans="1:104" ht="16.149999999999999" customHeight="1" x14ac:dyDescent="0.2">
      <c r="A1" s="1" t="s">
        <v>0</v>
      </c>
    </row>
    <row r="2" spans="1:104" ht="16.149999999999999" customHeight="1" x14ac:dyDescent="0.2">
      <c r="A2" s="1" t="str">
        <f>CONCATENATE("COMUNA: ",[5]NOMBRE!B2," - ","( ",[5]NOMBRE!C2,[5]NOMBRE!D2,[5]NOMBRE!E2,[5]NOMBRE!F2,[5]NOMBRE!G2," )")</f>
        <v>COMUNA: LINARES - ( 07401 )</v>
      </c>
    </row>
    <row r="3" spans="1:104" ht="16.149999999999999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104" ht="16.149999999999999" customHeight="1" x14ac:dyDescent="0.2">
      <c r="A4" s="1" t="str">
        <f>CONCATENATE("MES: ",[5]NOMBRE!B6," - ","( ",[5]NOMBRE!C6,[5]NOMBRE!D6," )")</f>
        <v>MES: ABRIL - ( 04 )</v>
      </c>
    </row>
    <row r="5" spans="1:104" ht="16.149999999999999" customHeight="1" x14ac:dyDescent="0.2">
      <c r="A5" s="1" t="str">
        <f>CONCATENATE("AÑO: ",[5]NOMBRE!B7)</f>
        <v>AÑO: 2019</v>
      </c>
    </row>
    <row r="6" spans="1:104" ht="15" x14ac:dyDescent="0.2">
      <c r="A6" s="1982" t="s">
        <v>1</v>
      </c>
      <c r="B6" s="1982"/>
      <c r="C6" s="1982"/>
      <c r="D6" s="1982"/>
      <c r="E6" s="1982"/>
      <c r="F6" s="1982"/>
      <c r="G6" s="1982"/>
      <c r="H6" s="1982"/>
      <c r="I6" s="1982"/>
      <c r="J6" s="1982"/>
      <c r="K6" s="1982"/>
      <c r="L6" s="1982"/>
      <c r="M6" s="1982"/>
      <c r="N6" s="1982"/>
      <c r="O6" s="1982"/>
      <c r="P6" s="1982"/>
      <c r="Q6" s="1982"/>
      <c r="R6" s="1982"/>
      <c r="S6" s="1982"/>
      <c r="T6" s="1982"/>
      <c r="U6" s="1982"/>
      <c r="V6" s="1982"/>
      <c r="W6" s="1982"/>
      <c r="X6" s="6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104" ht="1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6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</row>
    <row r="8" spans="1:104" ht="31.15" customHeight="1" x14ac:dyDescent="0.2">
      <c r="A8" s="10" t="s">
        <v>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6"/>
      <c r="AQ8" s="7"/>
      <c r="AR8" s="7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</row>
    <row r="9" spans="1:104" ht="19.899999999999999" customHeight="1" x14ac:dyDescent="0.2">
      <c r="A9" s="2312" t="s">
        <v>3</v>
      </c>
      <c r="B9" s="2313" t="s">
        <v>4</v>
      </c>
      <c r="C9" s="2314"/>
      <c r="D9" s="2315"/>
      <c r="E9" s="2296" t="s">
        <v>5</v>
      </c>
      <c r="F9" s="2317"/>
      <c r="G9" s="2317"/>
      <c r="H9" s="2317"/>
      <c r="I9" s="2317"/>
      <c r="J9" s="2317"/>
      <c r="K9" s="2317"/>
      <c r="L9" s="2317"/>
      <c r="M9" s="2317"/>
      <c r="N9" s="2317"/>
      <c r="O9" s="2317"/>
      <c r="P9" s="2317"/>
      <c r="Q9" s="2317"/>
      <c r="R9" s="2317"/>
      <c r="S9" s="2317"/>
      <c r="T9" s="2317"/>
      <c r="U9" s="2317"/>
      <c r="V9" s="2317"/>
      <c r="W9" s="2317"/>
      <c r="X9" s="2317"/>
      <c r="Y9" s="2317"/>
      <c r="Z9" s="2317"/>
      <c r="AA9" s="2317"/>
      <c r="AB9" s="2317"/>
      <c r="AC9" s="2317"/>
      <c r="AD9" s="2317"/>
      <c r="AE9" s="2317"/>
      <c r="AF9" s="2317"/>
      <c r="AG9" s="2317"/>
      <c r="AH9" s="2317"/>
      <c r="AI9" s="2317"/>
      <c r="AJ9" s="2317"/>
      <c r="AK9" s="2317"/>
      <c r="AL9" s="2317"/>
      <c r="AM9" s="2317"/>
      <c r="AN9" s="2310"/>
      <c r="AO9" s="2318" t="s">
        <v>6</v>
      </c>
      <c r="AP9" s="2307" t="s">
        <v>7</v>
      </c>
      <c r="AQ9" s="2307" t="s">
        <v>8</v>
      </c>
      <c r="AR9" s="2309" t="s">
        <v>9</v>
      </c>
      <c r="AS9" s="2309" t="s">
        <v>10</v>
      </c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W9" s="3"/>
      <c r="BY9" s="4"/>
      <c r="CZ9" s="2"/>
    </row>
    <row r="10" spans="1:104" ht="19.899999999999999" customHeight="1" x14ac:dyDescent="0.2">
      <c r="A10" s="1909"/>
      <c r="B10" s="2244"/>
      <c r="C10" s="2316"/>
      <c r="D10" s="2234"/>
      <c r="E10" s="2296" t="s">
        <v>11</v>
      </c>
      <c r="F10" s="2310"/>
      <c r="G10" s="2293" t="s">
        <v>12</v>
      </c>
      <c r="H10" s="2311"/>
      <c r="I10" s="2293" t="s">
        <v>13</v>
      </c>
      <c r="J10" s="2311"/>
      <c r="K10" s="2293" t="s">
        <v>14</v>
      </c>
      <c r="L10" s="2311"/>
      <c r="M10" s="2293" t="s">
        <v>15</v>
      </c>
      <c r="N10" s="2311"/>
      <c r="O10" s="2293" t="s">
        <v>16</v>
      </c>
      <c r="P10" s="2311"/>
      <c r="Q10" s="2293" t="s">
        <v>17</v>
      </c>
      <c r="R10" s="2311"/>
      <c r="S10" s="2293" t="s">
        <v>18</v>
      </c>
      <c r="T10" s="2311"/>
      <c r="U10" s="2293" t="s">
        <v>19</v>
      </c>
      <c r="V10" s="2311"/>
      <c r="W10" s="2293" t="s">
        <v>20</v>
      </c>
      <c r="X10" s="2311"/>
      <c r="Y10" s="2293" t="s">
        <v>21</v>
      </c>
      <c r="Z10" s="2311"/>
      <c r="AA10" s="2293" t="s">
        <v>22</v>
      </c>
      <c r="AB10" s="2311"/>
      <c r="AC10" s="2293" t="s">
        <v>23</v>
      </c>
      <c r="AD10" s="2311"/>
      <c r="AE10" s="2293" t="s">
        <v>24</v>
      </c>
      <c r="AF10" s="2311"/>
      <c r="AG10" s="2293" t="s">
        <v>25</v>
      </c>
      <c r="AH10" s="2311"/>
      <c r="AI10" s="2293" t="s">
        <v>26</v>
      </c>
      <c r="AJ10" s="2311"/>
      <c r="AK10" s="2293" t="s">
        <v>27</v>
      </c>
      <c r="AL10" s="2311"/>
      <c r="AM10" s="2296" t="s">
        <v>28</v>
      </c>
      <c r="AN10" s="2310"/>
      <c r="AO10" s="1975"/>
      <c r="AP10" s="1980"/>
      <c r="AQ10" s="1980"/>
      <c r="AR10" s="1944"/>
      <c r="AS10" s="1944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W10" s="3"/>
      <c r="BY10" s="4"/>
      <c r="CZ10" s="2"/>
    </row>
    <row r="11" spans="1:104" ht="19.899999999999999" customHeight="1" x14ac:dyDescent="0.2">
      <c r="A11" s="2243"/>
      <c r="B11" s="741" t="s">
        <v>29</v>
      </c>
      <c r="C11" s="825" t="s">
        <v>30</v>
      </c>
      <c r="D11" s="841" t="s">
        <v>31</v>
      </c>
      <c r="E11" s="842" t="s">
        <v>30</v>
      </c>
      <c r="F11" s="843" t="s">
        <v>31</v>
      </c>
      <c r="G11" s="842" t="s">
        <v>30</v>
      </c>
      <c r="H11" s="843" t="s">
        <v>31</v>
      </c>
      <c r="I11" s="842" t="s">
        <v>30</v>
      </c>
      <c r="J11" s="843" t="s">
        <v>31</v>
      </c>
      <c r="K11" s="842" t="s">
        <v>30</v>
      </c>
      <c r="L11" s="843" t="s">
        <v>31</v>
      </c>
      <c r="M11" s="842" t="s">
        <v>30</v>
      </c>
      <c r="N11" s="843" t="s">
        <v>31</v>
      </c>
      <c r="O11" s="842" t="s">
        <v>30</v>
      </c>
      <c r="P11" s="843" t="s">
        <v>31</v>
      </c>
      <c r="Q11" s="842" t="s">
        <v>30</v>
      </c>
      <c r="R11" s="843" t="s">
        <v>31</v>
      </c>
      <c r="S11" s="842" t="s">
        <v>30</v>
      </c>
      <c r="T11" s="843" t="s">
        <v>31</v>
      </c>
      <c r="U11" s="842" t="s">
        <v>30</v>
      </c>
      <c r="V11" s="843" t="s">
        <v>31</v>
      </c>
      <c r="W11" s="842" t="s">
        <v>30</v>
      </c>
      <c r="X11" s="843" t="s">
        <v>31</v>
      </c>
      <c r="Y11" s="842" t="s">
        <v>30</v>
      </c>
      <c r="Z11" s="843" t="s">
        <v>31</v>
      </c>
      <c r="AA11" s="842" t="s">
        <v>30</v>
      </c>
      <c r="AB11" s="843" t="s">
        <v>31</v>
      </c>
      <c r="AC11" s="842" t="s">
        <v>30</v>
      </c>
      <c r="AD11" s="843" t="s">
        <v>31</v>
      </c>
      <c r="AE11" s="842" t="s">
        <v>30</v>
      </c>
      <c r="AF11" s="843" t="s">
        <v>31</v>
      </c>
      <c r="AG11" s="842" t="s">
        <v>30</v>
      </c>
      <c r="AH11" s="843" t="s">
        <v>31</v>
      </c>
      <c r="AI11" s="842" t="s">
        <v>30</v>
      </c>
      <c r="AJ11" s="843" t="s">
        <v>31</v>
      </c>
      <c r="AK11" s="842" t="s">
        <v>30</v>
      </c>
      <c r="AL11" s="843" t="s">
        <v>31</v>
      </c>
      <c r="AM11" s="842" t="s">
        <v>30</v>
      </c>
      <c r="AN11" s="843" t="s">
        <v>31</v>
      </c>
      <c r="AO11" s="2304"/>
      <c r="AP11" s="2308"/>
      <c r="AQ11" s="2308"/>
      <c r="AR11" s="2267"/>
      <c r="AS11" s="2267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W11" s="3"/>
      <c r="BY11" s="4"/>
      <c r="CZ11" s="2"/>
    </row>
    <row r="12" spans="1:104" ht="16.149999999999999" customHeight="1" x14ac:dyDescent="0.2">
      <c r="A12" s="844" t="s">
        <v>32</v>
      </c>
      <c r="B12" s="845">
        <f>SUM(B13:B26)</f>
        <v>0</v>
      </c>
      <c r="C12" s="846">
        <f>SUM(C13:C26)</f>
        <v>0</v>
      </c>
      <c r="D12" s="21">
        <f>SUM(D13:D26)</f>
        <v>0</v>
      </c>
      <c r="E12" s="842">
        <f>SUM(E13:E26)</f>
        <v>0</v>
      </c>
      <c r="F12" s="22">
        <f t="shared" ref="F12:AO12" si="0">SUM(F13:F26)</f>
        <v>0</v>
      </c>
      <c r="G12" s="23">
        <f>SUM(G13:G26)</f>
        <v>0</v>
      </c>
      <c r="H12" s="22">
        <f t="shared" si="0"/>
        <v>0</v>
      </c>
      <c r="I12" s="842">
        <f t="shared" si="0"/>
        <v>0</v>
      </c>
      <c r="J12" s="22">
        <f t="shared" si="0"/>
        <v>0</v>
      </c>
      <c r="K12" s="842">
        <f t="shared" si="0"/>
        <v>0</v>
      </c>
      <c r="L12" s="22">
        <f t="shared" si="0"/>
        <v>0</v>
      </c>
      <c r="M12" s="842">
        <f t="shared" si="0"/>
        <v>0</v>
      </c>
      <c r="N12" s="22">
        <f t="shared" si="0"/>
        <v>0</v>
      </c>
      <c r="O12" s="842">
        <f t="shared" si="0"/>
        <v>0</v>
      </c>
      <c r="P12" s="22">
        <f t="shared" si="0"/>
        <v>0</v>
      </c>
      <c r="Q12" s="842">
        <f t="shared" si="0"/>
        <v>0</v>
      </c>
      <c r="R12" s="22">
        <f t="shared" si="0"/>
        <v>0</v>
      </c>
      <c r="S12" s="842">
        <f t="shared" si="0"/>
        <v>0</v>
      </c>
      <c r="T12" s="22">
        <f t="shared" si="0"/>
        <v>0</v>
      </c>
      <c r="U12" s="842">
        <f>SUM(U13:U26)</f>
        <v>0</v>
      </c>
      <c r="V12" s="22">
        <f>SUM(V13:V26)</f>
        <v>0</v>
      </c>
      <c r="W12" s="842">
        <f t="shared" si="0"/>
        <v>0</v>
      </c>
      <c r="X12" s="22">
        <f t="shared" si="0"/>
        <v>0</v>
      </c>
      <c r="Y12" s="842">
        <f t="shared" si="0"/>
        <v>0</v>
      </c>
      <c r="Z12" s="22">
        <f t="shared" si="0"/>
        <v>0</v>
      </c>
      <c r="AA12" s="842">
        <f t="shared" si="0"/>
        <v>0</v>
      </c>
      <c r="AB12" s="22">
        <f t="shared" si="0"/>
        <v>0</v>
      </c>
      <c r="AC12" s="842">
        <f t="shared" si="0"/>
        <v>0</v>
      </c>
      <c r="AD12" s="22">
        <f t="shared" si="0"/>
        <v>0</v>
      </c>
      <c r="AE12" s="842">
        <f t="shared" si="0"/>
        <v>0</v>
      </c>
      <c r="AF12" s="22">
        <f t="shared" si="0"/>
        <v>0</v>
      </c>
      <c r="AG12" s="23">
        <f t="shared" si="0"/>
        <v>0</v>
      </c>
      <c r="AH12" s="23">
        <f t="shared" si="0"/>
        <v>0</v>
      </c>
      <c r="AI12" s="23">
        <f t="shared" si="0"/>
        <v>0</v>
      </c>
      <c r="AJ12" s="23">
        <f t="shared" si="0"/>
        <v>0</v>
      </c>
      <c r="AK12" s="23">
        <f t="shared" si="0"/>
        <v>0</v>
      </c>
      <c r="AL12" s="23">
        <f t="shared" si="0"/>
        <v>0</v>
      </c>
      <c r="AM12" s="23">
        <f t="shared" si="0"/>
        <v>0</v>
      </c>
      <c r="AN12" s="23">
        <f t="shared" si="0"/>
        <v>0</v>
      </c>
      <c r="AO12" s="580">
        <f t="shared" si="0"/>
        <v>0</v>
      </c>
      <c r="AP12" s="25">
        <f>SUM(AP13:AP26)</f>
        <v>0</v>
      </c>
      <c r="AQ12" s="581">
        <f>SUM(AQ13:AQ26)</f>
        <v>0</v>
      </c>
      <c r="AR12" s="847">
        <f>SUM(AR13:AR26)</f>
        <v>0</v>
      </c>
      <c r="AS12" s="847">
        <f>SUM(AS13:AS26)</f>
        <v>0</v>
      </c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W12" s="3"/>
      <c r="BY12" s="4"/>
      <c r="CZ12" s="2"/>
    </row>
    <row r="13" spans="1:104" ht="16.149999999999999" customHeight="1" x14ac:dyDescent="0.2">
      <c r="A13" s="27" t="s">
        <v>33</v>
      </c>
      <c r="B13" s="28">
        <f>SUM(C13:D13)</f>
        <v>0</v>
      </c>
      <c r="C13" s="29">
        <f>SUM(E13+G13+I13+K13+M13+O13+Q13+S13+U13+W13+Y13+AA13+AC13+AE13+AG13+AI13+AK13+AM13)</f>
        <v>0</v>
      </c>
      <c r="D13" s="848">
        <f>SUM(F13+H13+J13+L13+N13+P13+R13+T13+V13+X13+Z13+AB13+AD13+AF13+AH13+AJ13+AL13+AN13)</f>
        <v>0</v>
      </c>
      <c r="E13" s="31"/>
      <c r="F13" s="849"/>
      <c r="G13" s="31"/>
      <c r="H13" s="849"/>
      <c r="I13" s="31"/>
      <c r="J13" s="33"/>
      <c r="K13" s="31"/>
      <c r="L13" s="33"/>
      <c r="M13" s="31"/>
      <c r="N13" s="33"/>
      <c r="O13" s="31"/>
      <c r="P13" s="33"/>
      <c r="Q13" s="31"/>
      <c r="R13" s="33"/>
      <c r="S13" s="31"/>
      <c r="T13" s="33"/>
      <c r="U13" s="31"/>
      <c r="V13" s="33"/>
      <c r="W13" s="31"/>
      <c r="X13" s="33"/>
      <c r="Y13" s="31"/>
      <c r="Z13" s="33"/>
      <c r="AA13" s="31"/>
      <c r="AB13" s="33"/>
      <c r="AC13" s="31"/>
      <c r="AD13" s="33"/>
      <c r="AE13" s="31"/>
      <c r="AF13" s="33"/>
      <c r="AG13" s="31"/>
      <c r="AH13" s="33"/>
      <c r="AI13" s="31"/>
      <c r="AJ13" s="33"/>
      <c r="AK13" s="31"/>
      <c r="AL13" s="33"/>
      <c r="AM13" s="850"/>
      <c r="AN13" s="33"/>
      <c r="AO13" s="35"/>
      <c r="AP13" s="36"/>
      <c r="AQ13" s="36"/>
      <c r="AR13" s="851"/>
      <c r="AS13" s="851"/>
      <c r="AT13" s="38"/>
      <c r="AU13" s="39"/>
      <c r="AV13" s="39"/>
      <c r="AW13" s="39"/>
      <c r="AX13" s="39"/>
      <c r="AY13" s="39"/>
      <c r="AZ13" s="39"/>
      <c r="BA13" s="39"/>
      <c r="BB13" s="39"/>
      <c r="BC13" s="39"/>
      <c r="BD13" s="9"/>
      <c r="BE13" s="9"/>
      <c r="BF13" s="9"/>
      <c r="BW13" s="3"/>
      <c r="BY13" s="4"/>
      <c r="CA13" s="40"/>
      <c r="CF13" s="41">
        <v>0</v>
      </c>
      <c r="CG13" s="41">
        <v>0</v>
      </c>
      <c r="CH13" s="41">
        <v>0</v>
      </c>
      <c r="CI13" s="41">
        <v>0</v>
      </c>
      <c r="CJ13" s="5">
        <v>0</v>
      </c>
      <c r="CZ13" s="2"/>
    </row>
    <row r="14" spans="1:104" ht="16.149999999999999" customHeight="1" x14ac:dyDescent="0.2">
      <c r="A14" s="42" t="s">
        <v>34</v>
      </c>
      <c r="B14" s="43">
        <f t="shared" ref="B14:B26" si="1">SUM(C14:D14)</f>
        <v>0</v>
      </c>
      <c r="C14" s="44">
        <f>SUM(E14+G14+I14)</f>
        <v>0</v>
      </c>
      <c r="D14" s="45">
        <f>SUM(F14+H14+J14)</f>
        <v>0</v>
      </c>
      <c r="E14" s="46"/>
      <c r="F14" s="47"/>
      <c r="G14" s="46"/>
      <c r="H14" s="47"/>
      <c r="I14" s="46"/>
      <c r="J14" s="48"/>
      <c r="K14" s="49"/>
      <c r="L14" s="50"/>
      <c r="M14" s="49"/>
      <c r="N14" s="50"/>
      <c r="O14" s="49"/>
      <c r="P14" s="50"/>
      <c r="Q14" s="49"/>
      <c r="R14" s="50"/>
      <c r="S14" s="49"/>
      <c r="T14" s="50"/>
      <c r="U14" s="49"/>
      <c r="V14" s="50"/>
      <c r="W14" s="49"/>
      <c r="X14" s="50"/>
      <c r="Y14" s="49"/>
      <c r="Z14" s="50"/>
      <c r="AA14" s="49"/>
      <c r="AB14" s="50"/>
      <c r="AC14" s="49"/>
      <c r="AD14" s="50"/>
      <c r="AE14" s="49"/>
      <c r="AF14" s="50"/>
      <c r="AG14" s="49"/>
      <c r="AH14" s="50"/>
      <c r="AI14" s="49"/>
      <c r="AJ14" s="50"/>
      <c r="AK14" s="49"/>
      <c r="AL14" s="50"/>
      <c r="AM14" s="49"/>
      <c r="AN14" s="50"/>
      <c r="AO14" s="51"/>
      <c r="AP14" s="52"/>
      <c r="AQ14" s="52"/>
      <c r="AR14" s="53"/>
      <c r="AS14" s="53"/>
      <c r="AT14" s="38"/>
      <c r="AU14" s="39"/>
      <c r="AV14" s="39"/>
      <c r="AW14" s="39"/>
      <c r="AX14" s="39"/>
      <c r="AY14" s="39"/>
      <c r="AZ14" s="39"/>
      <c r="BA14" s="39"/>
      <c r="BB14" s="39"/>
      <c r="BC14" s="39"/>
      <c r="BD14" s="9"/>
      <c r="BE14" s="9"/>
      <c r="BF14" s="9"/>
      <c r="BW14" s="3"/>
      <c r="BY14" s="4"/>
      <c r="CA14" s="40"/>
      <c r="CF14" s="41">
        <v>0</v>
      </c>
      <c r="CG14" s="41">
        <v>0</v>
      </c>
      <c r="CH14" s="41">
        <v>0</v>
      </c>
      <c r="CI14" s="41">
        <v>0</v>
      </c>
      <c r="CJ14" s="5">
        <v>0</v>
      </c>
      <c r="CZ14" s="2"/>
    </row>
    <row r="15" spans="1:104" ht="16.149999999999999" customHeight="1" x14ac:dyDescent="0.2">
      <c r="A15" s="54" t="s">
        <v>35</v>
      </c>
      <c r="B15" s="43">
        <f t="shared" si="1"/>
        <v>0</v>
      </c>
      <c r="C15" s="44">
        <f>SUM(E15+G15+I15+K15+M15+O15+Q15+S15+U15+W15+Y15+AA15+AC15+AE15+AG15+AI15+AK15+AM15)</f>
        <v>0</v>
      </c>
      <c r="D15" s="45">
        <f>SUM(F15+H15+J15+L15+N15+P15+R15+T15+V15+X15+Z15+AB15+AD15+AF15+AH15+AJ15+AL15+AN15)</f>
        <v>0</v>
      </c>
      <c r="E15" s="46"/>
      <c r="F15" s="47"/>
      <c r="G15" s="46"/>
      <c r="H15" s="47"/>
      <c r="I15" s="46"/>
      <c r="J15" s="48"/>
      <c r="K15" s="46"/>
      <c r="L15" s="48"/>
      <c r="M15" s="46"/>
      <c r="N15" s="48"/>
      <c r="O15" s="46"/>
      <c r="P15" s="48"/>
      <c r="Q15" s="46"/>
      <c r="R15" s="48"/>
      <c r="S15" s="46"/>
      <c r="T15" s="48"/>
      <c r="U15" s="46"/>
      <c r="V15" s="48"/>
      <c r="W15" s="46"/>
      <c r="X15" s="48"/>
      <c r="Y15" s="46"/>
      <c r="Z15" s="48"/>
      <c r="AA15" s="46"/>
      <c r="AB15" s="48"/>
      <c r="AC15" s="46"/>
      <c r="AD15" s="48"/>
      <c r="AE15" s="46"/>
      <c r="AF15" s="48"/>
      <c r="AG15" s="46"/>
      <c r="AH15" s="48"/>
      <c r="AI15" s="46"/>
      <c r="AJ15" s="48"/>
      <c r="AK15" s="46"/>
      <c r="AL15" s="48"/>
      <c r="AM15" s="55"/>
      <c r="AN15" s="48"/>
      <c r="AO15" s="51"/>
      <c r="AP15" s="52"/>
      <c r="AQ15" s="52"/>
      <c r="AR15" s="53"/>
      <c r="AS15" s="53"/>
      <c r="AT15" s="38"/>
      <c r="AU15" s="39"/>
      <c r="AV15" s="39"/>
      <c r="AW15" s="39"/>
      <c r="AX15" s="39"/>
      <c r="AY15" s="39"/>
      <c r="AZ15" s="39"/>
      <c r="BA15" s="39"/>
      <c r="BB15" s="39"/>
      <c r="BC15" s="39"/>
      <c r="BD15" s="9"/>
      <c r="BE15" s="9"/>
      <c r="BF15" s="9"/>
      <c r="BW15" s="3"/>
      <c r="BY15" s="4"/>
      <c r="CA15" s="40"/>
      <c r="CF15" s="41">
        <v>0</v>
      </c>
      <c r="CG15" s="41">
        <v>0</v>
      </c>
      <c r="CH15" s="41">
        <v>0</v>
      </c>
      <c r="CI15" s="41">
        <v>0</v>
      </c>
      <c r="CJ15" s="5">
        <v>0</v>
      </c>
      <c r="CZ15" s="2"/>
    </row>
    <row r="16" spans="1:104" ht="16.149999999999999" customHeight="1" x14ac:dyDescent="0.2">
      <c r="A16" s="56" t="s">
        <v>36</v>
      </c>
      <c r="B16" s="57">
        <f t="shared" si="1"/>
        <v>0</v>
      </c>
      <c r="C16" s="58">
        <f>SUM(I16+K16+M16+O16+Q16+S16+U16+W16+Y16+AA16+AC16+AE16+AG16+AI16+AK16+AM16)</f>
        <v>0</v>
      </c>
      <c r="D16" s="59">
        <f>SUM(J16+L16+N16+P16+R16+T16+V16+X16+Z16+AB16+AD16+AF16+AH16+AJ16+AL16+AN16)</f>
        <v>0</v>
      </c>
      <c r="E16" s="49"/>
      <c r="F16" s="50"/>
      <c r="G16" s="60"/>
      <c r="H16" s="61"/>
      <c r="I16" s="46"/>
      <c r="J16" s="48"/>
      <c r="K16" s="46"/>
      <c r="L16" s="48"/>
      <c r="M16" s="46"/>
      <c r="N16" s="48"/>
      <c r="O16" s="46"/>
      <c r="P16" s="48"/>
      <c r="Q16" s="46"/>
      <c r="R16" s="48"/>
      <c r="S16" s="46"/>
      <c r="T16" s="48"/>
      <c r="U16" s="46"/>
      <c r="V16" s="48"/>
      <c r="W16" s="46"/>
      <c r="X16" s="48"/>
      <c r="Y16" s="46"/>
      <c r="Z16" s="48"/>
      <c r="AA16" s="46"/>
      <c r="AB16" s="48"/>
      <c r="AC16" s="46"/>
      <c r="AD16" s="48"/>
      <c r="AE16" s="46"/>
      <c r="AF16" s="48"/>
      <c r="AG16" s="46"/>
      <c r="AH16" s="48"/>
      <c r="AI16" s="46"/>
      <c r="AJ16" s="48"/>
      <c r="AK16" s="46"/>
      <c r="AL16" s="48"/>
      <c r="AM16" s="55"/>
      <c r="AN16" s="48"/>
      <c r="AO16" s="51"/>
      <c r="AP16" s="52"/>
      <c r="AQ16" s="52"/>
      <c r="AR16" s="53"/>
      <c r="AS16" s="53"/>
      <c r="AT16" s="38"/>
      <c r="AU16" s="39"/>
      <c r="AV16" s="39"/>
      <c r="AW16" s="39"/>
      <c r="AX16" s="39"/>
      <c r="AY16" s="39"/>
      <c r="AZ16" s="39"/>
      <c r="BA16" s="39"/>
      <c r="BB16" s="39"/>
      <c r="BC16" s="39"/>
      <c r="BD16" s="9"/>
      <c r="BE16" s="9"/>
      <c r="BF16" s="9"/>
      <c r="BW16" s="3"/>
      <c r="BY16" s="4"/>
      <c r="CA16" s="40"/>
      <c r="CF16" s="41">
        <v>0</v>
      </c>
      <c r="CG16" s="41">
        <v>0</v>
      </c>
      <c r="CH16" s="41">
        <v>0</v>
      </c>
      <c r="CI16" s="41">
        <v>0</v>
      </c>
      <c r="CJ16" s="5">
        <v>0</v>
      </c>
      <c r="CZ16" s="2"/>
    </row>
    <row r="17" spans="1:104" ht="16.149999999999999" customHeight="1" x14ac:dyDescent="0.2">
      <c r="A17" s="62" t="s">
        <v>37</v>
      </c>
      <c r="B17" s="43">
        <f t="shared" si="1"/>
        <v>0</v>
      </c>
      <c r="C17" s="44">
        <f>SUM(U17+W17+Y17+AA17+AC17+AE17+AG17+AI17+AK17+AM17)</f>
        <v>0</v>
      </c>
      <c r="D17" s="45">
        <f>SUM(V17+X17+Z17+AB17+AD17+AF17+AH17+AJ17+AL17+AN17)</f>
        <v>0</v>
      </c>
      <c r="E17" s="49"/>
      <c r="F17" s="63"/>
      <c r="G17" s="49"/>
      <c r="H17" s="63"/>
      <c r="I17" s="49"/>
      <c r="J17" s="50"/>
      <c r="K17" s="49"/>
      <c r="L17" s="50"/>
      <c r="M17" s="49"/>
      <c r="N17" s="50"/>
      <c r="O17" s="49"/>
      <c r="P17" s="50"/>
      <c r="Q17" s="49"/>
      <c r="R17" s="50"/>
      <c r="S17" s="49"/>
      <c r="T17" s="50"/>
      <c r="U17" s="46"/>
      <c r="V17" s="48"/>
      <c r="W17" s="46"/>
      <c r="X17" s="48"/>
      <c r="Y17" s="46"/>
      <c r="Z17" s="48"/>
      <c r="AA17" s="46"/>
      <c r="AB17" s="48"/>
      <c r="AC17" s="46"/>
      <c r="AD17" s="48"/>
      <c r="AE17" s="46"/>
      <c r="AF17" s="48"/>
      <c r="AG17" s="46"/>
      <c r="AH17" s="48"/>
      <c r="AI17" s="46"/>
      <c r="AJ17" s="48"/>
      <c r="AK17" s="46"/>
      <c r="AL17" s="48"/>
      <c r="AM17" s="55"/>
      <c r="AN17" s="48"/>
      <c r="AO17" s="51"/>
      <c r="AP17" s="52"/>
      <c r="AQ17" s="52"/>
      <c r="AR17" s="53"/>
      <c r="AS17" s="53"/>
      <c r="AT17" s="38"/>
      <c r="AU17" s="39"/>
      <c r="AV17" s="39"/>
      <c r="AW17" s="39"/>
      <c r="AX17" s="39"/>
      <c r="AY17" s="39"/>
      <c r="AZ17" s="39"/>
      <c r="BA17" s="39"/>
      <c r="BB17" s="39"/>
      <c r="BC17" s="39"/>
      <c r="BD17" s="9"/>
      <c r="BE17" s="9"/>
      <c r="BF17" s="9"/>
      <c r="BW17" s="3"/>
      <c r="BY17" s="4"/>
      <c r="CA17" s="40"/>
      <c r="CF17" s="41">
        <v>0</v>
      </c>
      <c r="CG17" s="41">
        <v>0</v>
      </c>
      <c r="CH17" s="41">
        <v>0</v>
      </c>
      <c r="CI17" s="41">
        <v>0</v>
      </c>
      <c r="CJ17" s="5">
        <v>0</v>
      </c>
      <c r="CZ17" s="2"/>
    </row>
    <row r="18" spans="1:104" ht="16.149999999999999" customHeight="1" x14ac:dyDescent="0.2">
      <c r="A18" s="64" t="s">
        <v>38</v>
      </c>
      <c r="B18" s="43">
        <f t="shared" si="1"/>
        <v>0</v>
      </c>
      <c r="C18" s="44">
        <f>SUM(E18+G18+I18+K18+M18+O18+Q18+S18+U18+W18+Y18+AA18+AC18+AE18+AG18+AI18+AK18+AM18)</f>
        <v>0</v>
      </c>
      <c r="D18" s="45">
        <f>SUM(F18+H18+J18+L18+N18+P18+R18+T18+V18+X18+Z18+AB18+AD18+AF18+AH18+AJ18+AL18+AN18)</f>
        <v>0</v>
      </c>
      <c r="E18" s="46"/>
      <c r="F18" s="47"/>
      <c r="G18" s="46"/>
      <c r="H18" s="47"/>
      <c r="I18" s="46"/>
      <c r="J18" s="48"/>
      <c r="K18" s="65"/>
      <c r="L18" s="48"/>
      <c r="M18" s="46"/>
      <c r="N18" s="48"/>
      <c r="O18" s="46"/>
      <c r="P18" s="48"/>
      <c r="Q18" s="46"/>
      <c r="R18" s="48"/>
      <c r="S18" s="46"/>
      <c r="T18" s="48"/>
      <c r="U18" s="46"/>
      <c r="V18" s="48"/>
      <c r="W18" s="46"/>
      <c r="X18" s="48"/>
      <c r="Y18" s="46"/>
      <c r="Z18" s="48"/>
      <c r="AA18" s="46"/>
      <c r="AB18" s="48"/>
      <c r="AC18" s="46"/>
      <c r="AD18" s="48"/>
      <c r="AE18" s="46"/>
      <c r="AF18" s="48"/>
      <c r="AG18" s="46"/>
      <c r="AH18" s="48"/>
      <c r="AI18" s="46"/>
      <c r="AJ18" s="48"/>
      <c r="AK18" s="46"/>
      <c r="AL18" s="48"/>
      <c r="AM18" s="55"/>
      <c r="AN18" s="48"/>
      <c r="AO18" s="51"/>
      <c r="AP18" s="52"/>
      <c r="AQ18" s="52"/>
      <c r="AR18" s="53"/>
      <c r="AS18" s="53"/>
      <c r="AT18" s="38"/>
      <c r="AU18" s="39"/>
      <c r="AV18" s="39"/>
      <c r="AW18" s="39"/>
      <c r="AX18" s="39"/>
      <c r="AY18" s="39"/>
      <c r="AZ18" s="39"/>
      <c r="BA18" s="39"/>
      <c r="BB18" s="39"/>
      <c r="BC18" s="39"/>
      <c r="BD18" s="9"/>
      <c r="BE18" s="9"/>
      <c r="BF18" s="9"/>
      <c r="BW18" s="3"/>
      <c r="BY18" s="4"/>
      <c r="CA18" s="40"/>
      <c r="CF18" s="41">
        <v>0</v>
      </c>
      <c r="CG18" s="41">
        <v>0</v>
      </c>
      <c r="CH18" s="41">
        <v>0</v>
      </c>
      <c r="CI18" s="41">
        <v>0</v>
      </c>
      <c r="CJ18" s="5">
        <v>0</v>
      </c>
      <c r="CZ18" s="2"/>
    </row>
    <row r="19" spans="1:104" ht="16.149999999999999" customHeight="1" x14ac:dyDescent="0.2">
      <c r="A19" s="66" t="s">
        <v>39</v>
      </c>
      <c r="B19" s="43">
        <f>SUM(C19:D19)</f>
        <v>0</v>
      </c>
      <c r="C19" s="68"/>
      <c r="D19" s="69">
        <f>SUM(L19+N19+P19+R19+T19+V19+X19+Z19+AB19+AD19+AF19)</f>
        <v>0</v>
      </c>
      <c r="E19" s="60"/>
      <c r="F19" s="61"/>
      <c r="G19" s="60"/>
      <c r="H19" s="61"/>
      <c r="I19" s="60"/>
      <c r="J19" s="70"/>
      <c r="K19" s="49"/>
      <c r="L19" s="71"/>
      <c r="M19" s="72"/>
      <c r="N19" s="71"/>
      <c r="O19" s="72"/>
      <c r="P19" s="71"/>
      <c r="Q19" s="72"/>
      <c r="R19" s="71"/>
      <c r="S19" s="72"/>
      <c r="T19" s="71"/>
      <c r="U19" s="72"/>
      <c r="V19" s="71"/>
      <c r="W19" s="72"/>
      <c r="X19" s="71"/>
      <c r="Y19" s="72"/>
      <c r="Z19" s="71"/>
      <c r="AA19" s="72"/>
      <c r="AB19" s="71"/>
      <c r="AC19" s="72"/>
      <c r="AD19" s="71"/>
      <c r="AE19" s="72"/>
      <c r="AF19" s="71"/>
      <c r="AG19" s="60"/>
      <c r="AH19" s="70"/>
      <c r="AI19" s="60"/>
      <c r="AJ19" s="70"/>
      <c r="AK19" s="60"/>
      <c r="AL19" s="70"/>
      <c r="AM19" s="73"/>
      <c r="AN19" s="50"/>
      <c r="AO19" s="74"/>
      <c r="AP19" s="75"/>
      <c r="AQ19" s="75"/>
      <c r="AR19" s="76"/>
      <c r="AS19" s="76"/>
      <c r="AT19" s="38"/>
      <c r="AU19" s="39"/>
      <c r="AV19" s="39"/>
      <c r="AW19" s="39"/>
      <c r="AX19" s="39"/>
      <c r="AY19" s="39"/>
      <c r="AZ19" s="39"/>
      <c r="BA19" s="39"/>
      <c r="BB19" s="39"/>
      <c r="BC19" s="39"/>
      <c r="BD19" s="9"/>
      <c r="BE19" s="9"/>
      <c r="BF19" s="9"/>
      <c r="BW19" s="3"/>
      <c r="BY19" s="4"/>
      <c r="CA19" s="40"/>
      <c r="CF19" s="41">
        <v>0</v>
      </c>
      <c r="CG19" s="41">
        <v>0</v>
      </c>
      <c r="CH19" s="41">
        <v>0</v>
      </c>
      <c r="CI19" s="41">
        <v>0</v>
      </c>
      <c r="CJ19" s="5">
        <v>0</v>
      </c>
      <c r="CZ19" s="2"/>
    </row>
    <row r="20" spans="1:104" ht="16.149999999999999" customHeight="1" x14ac:dyDescent="0.2">
      <c r="A20" s="66" t="s">
        <v>40</v>
      </c>
      <c r="B20" s="43">
        <f>SUM(C20:D20)</f>
        <v>0</v>
      </c>
      <c r="C20" s="68"/>
      <c r="D20" s="45">
        <f>SUM(F20+H20+J20+L20+N20+P20+R20+T20+V20+X20+Z20+AB20+AD20+AF20+AH20+AJ20+AL20+AN20)</f>
        <v>0</v>
      </c>
      <c r="E20" s="60"/>
      <c r="F20" s="47"/>
      <c r="G20" s="60"/>
      <c r="H20" s="47"/>
      <c r="I20" s="60"/>
      <c r="J20" s="71"/>
      <c r="K20" s="60"/>
      <c r="L20" s="71"/>
      <c r="M20" s="72"/>
      <c r="N20" s="71"/>
      <c r="O20" s="72"/>
      <c r="P20" s="71"/>
      <c r="Q20" s="72"/>
      <c r="R20" s="71"/>
      <c r="S20" s="72"/>
      <c r="T20" s="71"/>
      <c r="U20" s="72"/>
      <c r="V20" s="71"/>
      <c r="W20" s="72"/>
      <c r="X20" s="71"/>
      <c r="Y20" s="72"/>
      <c r="Z20" s="71"/>
      <c r="AA20" s="72"/>
      <c r="AB20" s="71"/>
      <c r="AC20" s="72"/>
      <c r="AD20" s="71"/>
      <c r="AE20" s="72"/>
      <c r="AF20" s="71"/>
      <c r="AG20" s="72"/>
      <c r="AH20" s="71"/>
      <c r="AI20" s="72"/>
      <c r="AJ20" s="71"/>
      <c r="AK20" s="72"/>
      <c r="AL20" s="71"/>
      <c r="AM20" s="72"/>
      <c r="AN20" s="71"/>
      <c r="AO20" s="74"/>
      <c r="AP20" s="75"/>
      <c r="AQ20" s="75"/>
      <c r="AR20" s="76"/>
      <c r="AS20" s="76"/>
      <c r="AT20" s="38"/>
      <c r="AU20" s="39"/>
      <c r="AV20" s="39"/>
      <c r="AW20" s="39"/>
      <c r="AX20" s="39"/>
      <c r="AY20" s="39"/>
      <c r="AZ20" s="39"/>
      <c r="BA20" s="39"/>
      <c r="BB20" s="39"/>
      <c r="BC20" s="39"/>
      <c r="BD20" s="9"/>
      <c r="BE20" s="9"/>
      <c r="BF20" s="9"/>
      <c r="BW20" s="3"/>
      <c r="BY20" s="4"/>
      <c r="CA20" s="40"/>
      <c r="CF20" s="41">
        <v>0</v>
      </c>
      <c r="CG20" s="41">
        <v>0</v>
      </c>
      <c r="CH20" s="41">
        <v>0</v>
      </c>
      <c r="CI20" s="41">
        <v>0</v>
      </c>
      <c r="CJ20" s="5">
        <v>0</v>
      </c>
      <c r="CZ20" s="2"/>
    </row>
    <row r="21" spans="1:104" ht="16.149999999999999" customHeight="1" x14ac:dyDescent="0.2">
      <c r="A21" s="66" t="s">
        <v>41</v>
      </c>
      <c r="B21" s="77">
        <f t="shared" si="1"/>
        <v>0</v>
      </c>
      <c r="C21" s="78">
        <f>SUM(O21+Q21+S21+U21+W21+Y21+AA21)</f>
        <v>0</v>
      </c>
      <c r="D21" s="45">
        <f>SUM(P21+R21+T21+V21+X21+Z21+AB21)</f>
        <v>0</v>
      </c>
      <c r="E21" s="60"/>
      <c r="F21" s="61"/>
      <c r="G21" s="60"/>
      <c r="H21" s="61"/>
      <c r="I21" s="60"/>
      <c r="J21" s="70"/>
      <c r="K21" s="49"/>
      <c r="L21" s="70"/>
      <c r="M21" s="60"/>
      <c r="N21" s="70"/>
      <c r="O21" s="79"/>
      <c r="P21" s="71"/>
      <c r="Q21" s="79"/>
      <c r="R21" s="71"/>
      <c r="S21" s="79"/>
      <c r="T21" s="71"/>
      <c r="U21" s="79"/>
      <c r="V21" s="71"/>
      <c r="W21" s="79"/>
      <c r="X21" s="71"/>
      <c r="Y21" s="79"/>
      <c r="Z21" s="71"/>
      <c r="AA21" s="79"/>
      <c r="AB21" s="71"/>
      <c r="AC21" s="60"/>
      <c r="AD21" s="70"/>
      <c r="AE21" s="60"/>
      <c r="AF21" s="70"/>
      <c r="AG21" s="72"/>
      <c r="AH21" s="70"/>
      <c r="AI21" s="60"/>
      <c r="AJ21" s="70"/>
      <c r="AK21" s="60"/>
      <c r="AL21" s="70"/>
      <c r="AM21" s="73"/>
      <c r="AN21" s="50"/>
      <c r="AO21" s="74"/>
      <c r="AP21" s="75"/>
      <c r="AQ21" s="75"/>
      <c r="AR21" s="76"/>
      <c r="AS21" s="76"/>
      <c r="AT21" s="38"/>
      <c r="AU21" s="39"/>
      <c r="AV21" s="39"/>
      <c r="AW21" s="39"/>
      <c r="AX21" s="39"/>
      <c r="AY21" s="39"/>
      <c r="AZ21" s="39"/>
      <c r="BA21" s="39"/>
      <c r="BB21" s="39"/>
      <c r="BC21" s="39"/>
      <c r="BD21" s="9"/>
      <c r="BE21" s="9"/>
      <c r="BF21" s="9"/>
      <c r="BW21" s="3"/>
      <c r="BY21" s="4"/>
      <c r="CA21" s="40"/>
      <c r="CF21" s="41">
        <v>0</v>
      </c>
      <c r="CG21" s="41">
        <v>0</v>
      </c>
      <c r="CH21" s="41">
        <v>0</v>
      </c>
      <c r="CI21" s="41">
        <v>0</v>
      </c>
      <c r="CJ21" s="5">
        <v>0</v>
      </c>
      <c r="CZ21" s="2"/>
    </row>
    <row r="22" spans="1:104" ht="16.149999999999999" customHeight="1" x14ac:dyDescent="0.2">
      <c r="A22" s="66" t="s">
        <v>42</v>
      </c>
      <c r="B22" s="77">
        <f t="shared" si="1"/>
        <v>0</v>
      </c>
      <c r="C22" s="78">
        <f>SUM(E22+G22+I22+K22+M22+O22+Q22+S22+U22+W22+Y22+AA22+AC22+AE22+AG22+AI22+AK22+AM22)</f>
        <v>0</v>
      </c>
      <c r="D22" s="69">
        <f>SUM(F22+H22+J22+L22+N22+P22+R22+T22+V22+X22+Z22+AB22+AD22+AF22+AH22+AJ22+AL22+AN22)</f>
        <v>0</v>
      </c>
      <c r="E22" s="79"/>
      <c r="F22" s="80"/>
      <c r="G22" s="79"/>
      <c r="H22" s="80"/>
      <c r="I22" s="79"/>
      <c r="J22" s="71"/>
      <c r="K22" s="65"/>
      <c r="L22" s="71"/>
      <c r="M22" s="79"/>
      <c r="N22" s="71"/>
      <c r="O22" s="79"/>
      <c r="P22" s="71"/>
      <c r="Q22" s="79"/>
      <c r="R22" s="71"/>
      <c r="S22" s="79"/>
      <c r="T22" s="71"/>
      <c r="U22" s="79"/>
      <c r="V22" s="71"/>
      <c r="W22" s="79"/>
      <c r="X22" s="71"/>
      <c r="Y22" s="79"/>
      <c r="Z22" s="71"/>
      <c r="AA22" s="79"/>
      <c r="AB22" s="71"/>
      <c r="AC22" s="79"/>
      <c r="AD22" s="71"/>
      <c r="AE22" s="79"/>
      <c r="AF22" s="71"/>
      <c r="AG22" s="79"/>
      <c r="AH22" s="71"/>
      <c r="AI22" s="79"/>
      <c r="AJ22" s="71"/>
      <c r="AK22" s="79"/>
      <c r="AL22" s="71"/>
      <c r="AM22" s="81"/>
      <c r="AN22" s="71"/>
      <c r="AO22" s="74"/>
      <c r="AP22" s="75"/>
      <c r="AQ22" s="75"/>
      <c r="AR22" s="76"/>
      <c r="AS22" s="76"/>
      <c r="AT22" s="38"/>
      <c r="AU22" s="39"/>
      <c r="AV22" s="39"/>
      <c r="AW22" s="39"/>
      <c r="AX22" s="39"/>
      <c r="AY22" s="39"/>
      <c r="AZ22" s="39"/>
      <c r="BA22" s="39"/>
      <c r="BB22" s="39"/>
      <c r="BC22" s="39"/>
      <c r="BD22" s="9"/>
      <c r="BE22" s="9"/>
      <c r="BF22" s="9"/>
      <c r="BW22" s="3"/>
      <c r="BY22" s="4"/>
      <c r="CF22" s="41">
        <v>0</v>
      </c>
      <c r="CG22" s="41">
        <v>0</v>
      </c>
      <c r="CH22" s="41">
        <v>0</v>
      </c>
      <c r="CI22" s="41">
        <v>0</v>
      </c>
      <c r="CJ22" s="5">
        <v>0</v>
      </c>
      <c r="CZ22" s="2"/>
    </row>
    <row r="23" spans="1:104" ht="16.149999999999999" customHeight="1" x14ac:dyDescent="0.2">
      <c r="A23" s="62" t="s">
        <v>43</v>
      </c>
      <c r="B23" s="77">
        <f t="shared" si="1"/>
        <v>0</v>
      </c>
      <c r="C23" s="78">
        <f>SUM(E23+G23+I23+K23+M23+O23+Q23+S23+U23+W23+Y23+AA23+AC23+AE23+AG23+AI23+AK23+AM23)</f>
        <v>0</v>
      </c>
      <c r="D23" s="69">
        <f>SUM(F23+H23+J23+L23+N23+P23+R23+T23+V23+X23+Z23+AB23+AD23+AF23+AH23+AJ23+AL23+AN23)</f>
        <v>0</v>
      </c>
      <c r="E23" s="79"/>
      <c r="F23" s="80"/>
      <c r="G23" s="79"/>
      <c r="H23" s="80"/>
      <c r="I23" s="79"/>
      <c r="J23" s="71"/>
      <c r="K23" s="65"/>
      <c r="L23" s="71"/>
      <c r="M23" s="79"/>
      <c r="N23" s="71"/>
      <c r="O23" s="79"/>
      <c r="P23" s="71"/>
      <c r="Q23" s="79"/>
      <c r="R23" s="71"/>
      <c r="S23" s="79"/>
      <c r="T23" s="71"/>
      <c r="U23" s="79"/>
      <c r="V23" s="71"/>
      <c r="W23" s="79"/>
      <c r="X23" s="71"/>
      <c r="Y23" s="79"/>
      <c r="Z23" s="71"/>
      <c r="AA23" s="79"/>
      <c r="AB23" s="71"/>
      <c r="AC23" s="79"/>
      <c r="AD23" s="71"/>
      <c r="AE23" s="79"/>
      <c r="AF23" s="71"/>
      <c r="AG23" s="79"/>
      <c r="AH23" s="71"/>
      <c r="AI23" s="79"/>
      <c r="AJ23" s="71"/>
      <c r="AK23" s="79"/>
      <c r="AL23" s="71"/>
      <c r="AM23" s="81"/>
      <c r="AN23" s="71"/>
      <c r="AO23" s="74"/>
      <c r="AP23" s="75"/>
      <c r="AQ23" s="75"/>
      <c r="AR23" s="76"/>
      <c r="AS23" s="76"/>
      <c r="AT23" s="38"/>
      <c r="AU23" s="39"/>
      <c r="AV23" s="39"/>
      <c r="AW23" s="39"/>
      <c r="AX23" s="39"/>
      <c r="AY23" s="39"/>
      <c r="AZ23" s="39"/>
      <c r="BA23" s="39"/>
      <c r="BB23" s="39"/>
      <c r="BC23" s="39"/>
      <c r="BD23" s="9"/>
      <c r="BE23" s="9"/>
      <c r="BF23" s="9"/>
      <c r="BW23" s="3"/>
      <c r="BY23" s="4"/>
      <c r="CF23" s="41">
        <v>0</v>
      </c>
      <c r="CG23" s="41">
        <v>0</v>
      </c>
      <c r="CH23" s="41">
        <v>0</v>
      </c>
      <c r="CI23" s="41">
        <v>0</v>
      </c>
      <c r="CJ23" s="5">
        <v>0</v>
      </c>
      <c r="CZ23" s="2"/>
    </row>
    <row r="24" spans="1:104" ht="16.149999999999999" customHeight="1" x14ac:dyDescent="0.2">
      <c r="A24" s="62" t="s">
        <v>44</v>
      </c>
      <c r="B24" s="43">
        <f t="shared" si="1"/>
        <v>0</v>
      </c>
      <c r="C24" s="44">
        <f>SUM(G24+I24+K24+M24+O24+Q24+S24+U24+W24+Y24+AA24+AC24+AE24+AG24+AI24+AK24+AM24)</f>
        <v>0</v>
      </c>
      <c r="D24" s="45">
        <f>SUM(H24+J24+L24+N24+P24+R24+T24+V24+X24+Z24+AB24+AD24+AF24+AH24+AJ24+AL24+AN24)</f>
        <v>0</v>
      </c>
      <c r="E24" s="49"/>
      <c r="F24" s="50"/>
      <c r="G24" s="79"/>
      <c r="H24" s="80"/>
      <c r="I24" s="79"/>
      <c r="J24" s="71"/>
      <c r="K24" s="65"/>
      <c r="L24" s="71"/>
      <c r="M24" s="79"/>
      <c r="N24" s="71"/>
      <c r="O24" s="79"/>
      <c r="P24" s="71"/>
      <c r="Q24" s="79"/>
      <c r="R24" s="71"/>
      <c r="S24" s="79"/>
      <c r="T24" s="71"/>
      <c r="U24" s="79"/>
      <c r="V24" s="71"/>
      <c r="W24" s="79"/>
      <c r="X24" s="71"/>
      <c r="Y24" s="79"/>
      <c r="Z24" s="71"/>
      <c r="AA24" s="79"/>
      <c r="AB24" s="71"/>
      <c r="AC24" s="79"/>
      <c r="AD24" s="71"/>
      <c r="AE24" s="79"/>
      <c r="AF24" s="71"/>
      <c r="AG24" s="79"/>
      <c r="AH24" s="71"/>
      <c r="AI24" s="79"/>
      <c r="AJ24" s="71"/>
      <c r="AK24" s="79"/>
      <c r="AL24" s="71"/>
      <c r="AM24" s="81"/>
      <c r="AN24" s="71"/>
      <c r="AO24" s="74"/>
      <c r="AP24" s="75"/>
      <c r="AQ24" s="75"/>
      <c r="AR24" s="76"/>
      <c r="AS24" s="76"/>
      <c r="AT24" s="38"/>
      <c r="AU24" s="39"/>
      <c r="AV24" s="39"/>
      <c r="AW24" s="39"/>
      <c r="AX24" s="39"/>
      <c r="AY24" s="39"/>
      <c r="AZ24" s="39"/>
      <c r="BA24" s="39"/>
      <c r="BB24" s="39"/>
      <c r="BC24" s="39"/>
      <c r="BD24" s="9"/>
      <c r="BE24" s="9"/>
      <c r="BF24" s="9"/>
      <c r="BW24" s="3"/>
      <c r="BY24" s="4"/>
      <c r="CF24" s="41">
        <v>0</v>
      </c>
      <c r="CG24" s="41">
        <v>0</v>
      </c>
      <c r="CH24" s="41">
        <v>0</v>
      </c>
      <c r="CI24" s="41">
        <v>0</v>
      </c>
      <c r="CJ24" s="5">
        <v>0</v>
      </c>
      <c r="CZ24" s="2"/>
    </row>
    <row r="25" spans="1:104" ht="16.149999999999999" customHeight="1" x14ac:dyDescent="0.2">
      <c r="A25" s="62" t="s">
        <v>45</v>
      </c>
      <c r="B25" s="43">
        <f t="shared" si="1"/>
        <v>0</v>
      </c>
      <c r="C25" s="44">
        <f>SUM(M25+O25+Q25+S25+U25+W25+Y25+AA25+AC25+AE25+AG25+AI25+AK25+AM25)</f>
        <v>0</v>
      </c>
      <c r="D25" s="45">
        <f>SUM(N25+P25+R25+T25+V25+X25+Z25+AB25+AD25+AF25+AH25+AJ25+AL25+AN25)</f>
        <v>0</v>
      </c>
      <c r="E25" s="82"/>
      <c r="F25" s="70"/>
      <c r="G25" s="60"/>
      <c r="H25" s="61"/>
      <c r="I25" s="60"/>
      <c r="J25" s="61"/>
      <c r="K25" s="60"/>
      <c r="L25" s="61"/>
      <c r="M25" s="79"/>
      <c r="N25" s="71"/>
      <c r="O25" s="79"/>
      <c r="P25" s="71"/>
      <c r="Q25" s="79"/>
      <c r="R25" s="71"/>
      <c r="S25" s="79"/>
      <c r="T25" s="71"/>
      <c r="U25" s="79"/>
      <c r="V25" s="71"/>
      <c r="W25" s="79"/>
      <c r="X25" s="71"/>
      <c r="Y25" s="79"/>
      <c r="Z25" s="71"/>
      <c r="AA25" s="79"/>
      <c r="AB25" s="71"/>
      <c r="AC25" s="79"/>
      <c r="AD25" s="71"/>
      <c r="AE25" s="79"/>
      <c r="AF25" s="71"/>
      <c r="AG25" s="79"/>
      <c r="AH25" s="71"/>
      <c r="AI25" s="79"/>
      <c r="AJ25" s="71"/>
      <c r="AK25" s="79"/>
      <c r="AL25" s="71"/>
      <c r="AM25" s="81"/>
      <c r="AN25" s="71"/>
      <c r="AO25" s="74"/>
      <c r="AP25" s="75"/>
      <c r="AQ25" s="75"/>
      <c r="AR25" s="76"/>
      <c r="AS25" s="76"/>
      <c r="AT25" s="38"/>
      <c r="AU25" s="39"/>
      <c r="AV25" s="39"/>
      <c r="AW25" s="39"/>
      <c r="AX25" s="39"/>
      <c r="AY25" s="39"/>
      <c r="AZ25" s="39"/>
      <c r="BA25" s="39"/>
      <c r="BB25" s="39"/>
      <c r="BC25" s="39"/>
      <c r="BD25" s="9"/>
      <c r="BE25" s="9"/>
      <c r="BF25" s="9"/>
      <c r="BW25" s="3"/>
      <c r="BY25" s="4"/>
      <c r="CF25" s="41">
        <v>0</v>
      </c>
      <c r="CG25" s="41">
        <v>0</v>
      </c>
      <c r="CH25" s="41">
        <v>0</v>
      </c>
      <c r="CI25" s="41">
        <v>0</v>
      </c>
      <c r="CJ25" s="5">
        <v>0</v>
      </c>
      <c r="CZ25" s="2"/>
    </row>
    <row r="26" spans="1:104" ht="16.149999999999999" customHeight="1" x14ac:dyDescent="0.2">
      <c r="A26" s="83" t="s">
        <v>46</v>
      </c>
      <c r="B26" s="852">
        <f t="shared" si="1"/>
        <v>0</v>
      </c>
      <c r="C26" s="85">
        <f>SUM(E26+G26+I26+K26+M26+O26+Q26+S26+U26+W26+Y26+AA26+AC26+AE26+AG26+AI26+AK26+AM26)</f>
        <v>0</v>
      </c>
      <c r="D26" s="853">
        <f>SUM(F26+H26+J26+L26+N26+P26+R26+T26+V26+X26+Z26+AB26+AD26+AF26+AH26+AJ26+AL26+AN26)</f>
        <v>0</v>
      </c>
      <c r="E26" s="854"/>
      <c r="F26" s="88"/>
      <c r="G26" s="89"/>
      <c r="H26" s="90"/>
      <c r="I26" s="89"/>
      <c r="J26" s="88"/>
      <c r="K26" s="855"/>
      <c r="L26" s="88"/>
      <c r="M26" s="89"/>
      <c r="N26" s="88"/>
      <c r="O26" s="89"/>
      <c r="P26" s="88"/>
      <c r="Q26" s="89"/>
      <c r="R26" s="88"/>
      <c r="S26" s="89"/>
      <c r="T26" s="88"/>
      <c r="U26" s="89"/>
      <c r="V26" s="88"/>
      <c r="W26" s="89"/>
      <c r="X26" s="88"/>
      <c r="Y26" s="89"/>
      <c r="Z26" s="88"/>
      <c r="AA26" s="89"/>
      <c r="AB26" s="88"/>
      <c r="AC26" s="89"/>
      <c r="AD26" s="88"/>
      <c r="AE26" s="89"/>
      <c r="AF26" s="88"/>
      <c r="AG26" s="89"/>
      <c r="AH26" s="88"/>
      <c r="AI26" s="89"/>
      <c r="AJ26" s="88"/>
      <c r="AK26" s="89"/>
      <c r="AL26" s="88"/>
      <c r="AM26" s="92"/>
      <c r="AN26" s="88"/>
      <c r="AO26" s="93"/>
      <c r="AP26" s="94"/>
      <c r="AQ26" s="94"/>
      <c r="AR26" s="95"/>
      <c r="AS26" s="95"/>
      <c r="AT26" s="38"/>
      <c r="AU26" s="39"/>
      <c r="AV26" s="39"/>
      <c r="AW26" s="39"/>
      <c r="AX26" s="39"/>
      <c r="AY26" s="39"/>
      <c r="AZ26" s="39"/>
      <c r="BA26" s="39"/>
      <c r="BB26" s="39"/>
      <c r="BC26" s="39"/>
      <c r="BD26" s="9"/>
      <c r="BE26" s="9"/>
      <c r="BF26" s="9"/>
      <c r="BW26" s="3"/>
      <c r="BY26" s="4"/>
      <c r="CF26" s="41">
        <v>0</v>
      </c>
      <c r="CG26" s="41">
        <v>0</v>
      </c>
      <c r="CH26" s="41">
        <v>0</v>
      </c>
      <c r="CI26" s="41">
        <v>0</v>
      </c>
      <c r="CJ26" s="5">
        <v>0</v>
      </c>
      <c r="CZ26" s="2"/>
    </row>
    <row r="27" spans="1:104" ht="31.15" customHeight="1" x14ac:dyDescent="0.2">
      <c r="A27" s="10" t="s">
        <v>47</v>
      </c>
      <c r="B27" s="11"/>
      <c r="C27" s="11"/>
      <c r="D27" s="11"/>
      <c r="E27" s="11"/>
      <c r="F27" s="856"/>
      <c r="G27" s="856" t="s">
        <v>48</v>
      </c>
      <c r="H27" s="857"/>
      <c r="I27" s="857"/>
      <c r="J27" s="856"/>
      <c r="K27" s="856"/>
      <c r="L27" s="856"/>
      <c r="M27" s="856"/>
      <c r="N27" s="856"/>
      <c r="O27" s="856"/>
      <c r="P27" s="856"/>
      <c r="Q27" s="856"/>
      <c r="R27" s="856"/>
      <c r="S27" s="856"/>
      <c r="T27" s="856"/>
      <c r="U27" s="856"/>
      <c r="V27" s="856"/>
      <c r="W27" s="856"/>
      <c r="X27" s="856"/>
      <c r="Y27" s="858"/>
      <c r="Z27" s="858"/>
      <c r="AA27" s="858"/>
      <c r="AB27" s="858"/>
      <c r="AC27" s="858"/>
      <c r="AD27" s="858"/>
      <c r="AE27" s="858"/>
      <c r="AF27" s="858"/>
      <c r="AG27" s="858"/>
      <c r="AH27" s="858"/>
      <c r="AI27" s="858"/>
      <c r="AJ27" s="858"/>
      <c r="AK27" s="858"/>
      <c r="AL27" s="858"/>
      <c r="AM27" s="858"/>
      <c r="AN27" s="858"/>
      <c r="AO27" s="858"/>
      <c r="AP27" s="859"/>
      <c r="AQ27" s="860"/>
      <c r="AR27" s="101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CG27" s="41"/>
      <c r="CH27" s="41"/>
      <c r="CI27" s="41"/>
      <c r="CJ27" s="41"/>
    </row>
    <row r="28" spans="1:104" ht="19.899999999999999" customHeight="1" x14ac:dyDescent="0.2">
      <c r="A28" s="2291" t="s">
        <v>49</v>
      </c>
      <c r="B28" s="2300" t="s">
        <v>4</v>
      </c>
      <c r="C28" s="2301"/>
      <c r="D28" s="2302"/>
      <c r="E28" s="2296" t="s">
        <v>5</v>
      </c>
      <c r="F28" s="2289"/>
      <c r="G28" s="2289"/>
      <c r="H28" s="2289"/>
      <c r="I28" s="2289"/>
      <c r="J28" s="2289"/>
      <c r="K28" s="2289"/>
      <c r="L28" s="2289"/>
      <c r="M28" s="2289"/>
      <c r="N28" s="2289"/>
      <c r="O28" s="2289"/>
      <c r="P28" s="2289"/>
      <c r="Q28" s="2289"/>
      <c r="R28" s="2289"/>
      <c r="S28" s="2289"/>
      <c r="T28" s="2289"/>
      <c r="U28" s="2289"/>
      <c r="V28" s="2289"/>
      <c r="W28" s="2289"/>
      <c r="X28" s="2289"/>
      <c r="Y28" s="2289"/>
      <c r="Z28" s="2289"/>
      <c r="AA28" s="2289"/>
      <c r="AB28" s="2289"/>
      <c r="AC28" s="2289"/>
      <c r="AD28" s="2289"/>
      <c r="AE28" s="2289"/>
      <c r="AF28" s="2289"/>
      <c r="AG28" s="2289"/>
      <c r="AH28" s="2289"/>
      <c r="AI28" s="2289"/>
      <c r="AJ28" s="2289"/>
      <c r="AK28" s="2289"/>
      <c r="AL28" s="2289"/>
      <c r="AM28" s="2289"/>
      <c r="AN28" s="2290"/>
      <c r="AO28" s="2303" t="s">
        <v>6</v>
      </c>
      <c r="AP28" s="2297" t="s">
        <v>7</v>
      </c>
      <c r="AQ28" s="2297" t="s">
        <v>8</v>
      </c>
      <c r="AR28" s="2297" t="s">
        <v>50</v>
      </c>
      <c r="AS28" s="2299" t="s">
        <v>9</v>
      </c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X28" s="2"/>
      <c r="CG28" s="41"/>
      <c r="CH28" s="41"/>
      <c r="CI28" s="41"/>
      <c r="CJ28" s="41"/>
    </row>
    <row r="29" spans="1:104" ht="19.899999999999999" customHeight="1" x14ac:dyDescent="0.2">
      <c r="A29" s="1909"/>
      <c r="B29" s="2244"/>
      <c r="C29" s="2073"/>
      <c r="D29" s="2234"/>
      <c r="E29" s="2296" t="s">
        <v>11</v>
      </c>
      <c r="F29" s="2290"/>
      <c r="G29" s="2296" t="s">
        <v>12</v>
      </c>
      <c r="H29" s="2290"/>
      <c r="I29" s="2296" t="s">
        <v>13</v>
      </c>
      <c r="J29" s="2290"/>
      <c r="K29" s="2296" t="s">
        <v>14</v>
      </c>
      <c r="L29" s="2290"/>
      <c r="M29" s="2296" t="s">
        <v>15</v>
      </c>
      <c r="N29" s="2290"/>
      <c r="O29" s="2296" t="s">
        <v>16</v>
      </c>
      <c r="P29" s="2290"/>
      <c r="Q29" s="2289" t="s">
        <v>17</v>
      </c>
      <c r="R29" s="2290"/>
      <c r="S29" s="2296" t="s">
        <v>18</v>
      </c>
      <c r="T29" s="2290"/>
      <c r="U29" s="2289" t="s">
        <v>19</v>
      </c>
      <c r="V29" s="2305"/>
      <c r="W29" s="2306" t="s">
        <v>20</v>
      </c>
      <c r="X29" s="2305"/>
      <c r="Y29" s="2306" t="s">
        <v>21</v>
      </c>
      <c r="Z29" s="2289"/>
      <c r="AA29" s="2296" t="s">
        <v>22</v>
      </c>
      <c r="AB29" s="2290"/>
      <c r="AC29" s="2289" t="s">
        <v>23</v>
      </c>
      <c r="AD29" s="2289"/>
      <c r="AE29" s="2296" t="s">
        <v>24</v>
      </c>
      <c r="AF29" s="2290"/>
      <c r="AG29" s="2296" t="s">
        <v>25</v>
      </c>
      <c r="AH29" s="2290"/>
      <c r="AI29" s="2296" t="s">
        <v>26</v>
      </c>
      <c r="AJ29" s="2290"/>
      <c r="AK29" s="2296" t="s">
        <v>27</v>
      </c>
      <c r="AL29" s="2290"/>
      <c r="AM29" s="2289" t="s">
        <v>28</v>
      </c>
      <c r="AN29" s="2290"/>
      <c r="AO29" s="1975"/>
      <c r="AP29" s="1972"/>
      <c r="AQ29" s="1972"/>
      <c r="AR29" s="1972"/>
      <c r="AS29" s="1944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X29" s="2"/>
      <c r="CG29" s="41"/>
      <c r="CH29" s="41"/>
      <c r="CI29" s="41"/>
      <c r="CJ29" s="41"/>
    </row>
    <row r="30" spans="1:104" ht="19.899999999999999" customHeight="1" x14ac:dyDescent="0.2">
      <c r="A30" s="2243"/>
      <c r="B30" s="741" t="s">
        <v>29</v>
      </c>
      <c r="C30" s="825" t="s">
        <v>30</v>
      </c>
      <c r="D30" s="861" t="s">
        <v>31</v>
      </c>
      <c r="E30" s="862" t="s">
        <v>30</v>
      </c>
      <c r="F30" s="863" t="s">
        <v>31</v>
      </c>
      <c r="G30" s="862" t="s">
        <v>30</v>
      </c>
      <c r="H30" s="863" t="s">
        <v>31</v>
      </c>
      <c r="I30" s="862" t="s">
        <v>30</v>
      </c>
      <c r="J30" s="863" t="s">
        <v>31</v>
      </c>
      <c r="K30" s="862" t="s">
        <v>30</v>
      </c>
      <c r="L30" s="863" t="s">
        <v>31</v>
      </c>
      <c r="M30" s="862" t="s">
        <v>30</v>
      </c>
      <c r="N30" s="863" t="s">
        <v>31</v>
      </c>
      <c r="O30" s="862" t="s">
        <v>30</v>
      </c>
      <c r="P30" s="863" t="s">
        <v>31</v>
      </c>
      <c r="Q30" s="864" t="s">
        <v>30</v>
      </c>
      <c r="R30" s="863" t="s">
        <v>31</v>
      </c>
      <c r="S30" s="862" t="s">
        <v>30</v>
      </c>
      <c r="T30" s="863" t="s">
        <v>31</v>
      </c>
      <c r="U30" s="864" t="s">
        <v>30</v>
      </c>
      <c r="V30" s="865" t="s">
        <v>31</v>
      </c>
      <c r="W30" s="862" t="s">
        <v>30</v>
      </c>
      <c r="X30" s="865" t="s">
        <v>31</v>
      </c>
      <c r="Y30" s="862" t="s">
        <v>30</v>
      </c>
      <c r="Z30" s="865" t="s">
        <v>31</v>
      </c>
      <c r="AA30" s="862" t="s">
        <v>30</v>
      </c>
      <c r="AB30" s="865" t="s">
        <v>31</v>
      </c>
      <c r="AC30" s="862" t="s">
        <v>30</v>
      </c>
      <c r="AD30" s="865" t="s">
        <v>31</v>
      </c>
      <c r="AE30" s="862" t="s">
        <v>30</v>
      </c>
      <c r="AF30" s="865" t="s">
        <v>31</v>
      </c>
      <c r="AG30" s="862" t="s">
        <v>30</v>
      </c>
      <c r="AH30" s="865" t="s">
        <v>31</v>
      </c>
      <c r="AI30" s="862" t="s">
        <v>30</v>
      </c>
      <c r="AJ30" s="865" t="s">
        <v>31</v>
      </c>
      <c r="AK30" s="862" t="s">
        <v>30</v>
      </c>
      <c r="AL30" s="865" t="s">
        <v>31</v>
      </c>
      <c r="AM30" s="862" t="s">
        <v>30</v>
      </c>
      <c r="AN30" s="863" t="s">
        <v>31</v>
      </c>
      <c r="AO30" s="2304"/>
      <c r="AP30" s="2298"/>
      <c r="AQ30" s="2298"/>
      <c r="AR30" s="2298"/>
      <c r="AS30" s="2267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X30" s="2"/>
      <c r="CG30" s="41"/>
      <c r="CH30" s="41"/>
      <c r="CI30" s="41"/>
      <c r="CJ30" s="41"/>
    </row>
    <row r="31" spans="1:104" ht="16.149999999999999" customHeight="1" x14ac:dyDescent="0.2">
      <c r="A31" s="427" t="s">
        <v>51</v>
      </c>
      <c r="B31" s="108">
        <f t="shared" ref="B31:B44" si="2">SUM(C31:D31)</f>
        <v>0</v>
      </c>
      <c r="C31" s="29">
        <f t="shared" ref="C31:D33" si="3">SUM(E31+G31+I31+K31+M31+O31+Q31+S31+U31+W31+Y31+AA31+AC31+AE31+AG31+AI31+AK31+AM31)</f>
        <v>0</v>
      </c>
      <c r="D31" s="848">
        <f t="shared" si="3"/>
        <v>0</v>
      </c>
      <c r="E31" s="31"/>
      <c r="F31" s="849"/>
      <c r="G31" s="31"/>
      <c r="H31" s="33"/>
      <c r="I31" s="31"/>
      <c r="J31" s="33"/>
      <c r="K31" s="31"/>
      <c r="L31" s="33"/>
      <c r="M31" s="31"/>
      <c r="N31" s="33"/>
      <c r="O31" s="31"/>
      <c r="P31" s="33"/>
      <c r="Q31" s="598"/>
      <c r="R31" s="33"/>
      <c r="S31" s="31"/>
      <c r="T31" s="33"/>
      <c r="U31" s="598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1"/>
      <c r="AM31" s="111"/>
      <c r="AN31" s="33"/>
      <c r="AO31" s="112"/>
      <c r="AP31" s="36"/>
      <c r="AQ31" s="36"/>
      <c r="AR31" s="36"/>
      <c r="AS31" s="851"/>
      <c r="AT31" s="38"/>
      <c r="AU31" s="39"/>
      <c r="AV31" s="39"/>
      <c r="AW31" s="39"/>
      <c r="AX31" s="39"/>
      <c r="AY31" s="39"/>
      <c r="AZ31" s="39"/>
      <c r="BA31" s="39"/>
      <c r="BB31" s="39"/>
      <c r="BC31" s="9"/>
      <c r="BD31" s="9"/>
      <c r="BE31" s="9"/>
      <c r="BF31" s="9"/>
      <c r="BG31" s="9"/>
      <c r="BX31" s="2"/>
      <c r="CA31" s="40"/>
      <c r="CB31" s="40"/>
      <c r="CG31" s="41">
        <v>0</v>
      </c>
      <c r="CH31" s="41">
        <v>0</v>
      </c>
      <c r="CI31" s="41"/>
      <c r="CJ31" s="41"/>
    </row>
    <row r="32" spans="1:104" ht="16.149999999999999" customHeight="1" x14ac:dyDescent="0.2">
      <c r="A32" s="113" t="s">
        <v>52</v>
      </c>
      <c r="B32" s="43">
        <f t="shared" si="2"/>
        <v>0</v>
      </c>
      <c r="C32" s="44">
        <f t="shared" si="3"/>
        <v>0</v>
      </c>
      <c r="D32" s="45">
        <f t="shared" si="3"/>
        <v>0</v>
      </c>
      <c r="E32" s="46"/>
      <c r="F32" s="47"/>
      <c r="G32" s="46"/>
      <c r="H32" s="48"/>
      <c r="I32" s="46"/>
      <c r="J32" s="48"/>
      <c r="K32" s="46"/>
      <c r="L32" s="48"/>
      <c r="M32" s="46"/>
      <c r="N32" s="48"/>
      <c r="O32" s="46"/>
      <c r="P32" s="48"/>
      <c r="Q32" s="114"/>
      <c r="R32" s="48"/>
      <c r="S32" s="46"/>
      <c r="T32" s="48"/>
      <c r="U32" s="114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6"/>
      <c r="AM32" s="116"/>
      <c r="AN32" s="48"/>
      <c r="AO32" s="117"/>
      <c r="AP32" s="118"/>
      <c r="AQ32" s="118"/>
      <c r="AR32" s="118"/>
      <c r="AS32" s="119"/>
      <c r="AT32" s="38"/>
      <c r="AU32" s="39"/>
      <c r="AV32" s="39"/>
      <c r="AW32" s="39"/>
      <c r="AX32" s="39"/>
      <c r="AY32" s="39"/>
      <c r="AZ32" s="39"/>
      <c r="BA32" s="39"/>
      <c r="BB32" s="39"/>
      <c r="BC32" s="9"/>
      <c r="BD32" s="9"/>
      <c r="BE32" s="9"/>
      <c r="BF32" s="9"/>
      <c r="BG32" s="9"/>
      <c r="BX32" s="2"/>
      <c r="CB32" s="40"/>
      <c r="CG32" s="41">
        <v>0</v>
      </c>
      <c r="CH32" s="41">
        <v>0</v>
      </c>
      <c r="CI32" s="41"/>
      <c r="CJ32" s="41"/>
    </row>
    <row r="33" spans="1:88" ht="16.149999999999999" customHeight="1" x14ac:dyDescent="0.2">
      <c r="A33" s="120" t="s">
        <v>53</v>
      </c>
      <c r="B33" s="43">
        <f t="shared" si="2"/>
        <v>0</v>
      </c>
      <c r="C33" s="44">
        <f t="shared" si="3"/>
        <v>0</v>
      </c>
      <c r="D33" s="69">
        <f t="shared" si="3"/>
        <v>0</v>
      </c>
      <c r="E33" s="46"/>
      <c r="F33" s="47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114"/>
      <c r="R33" s="48"/>
      <c r="S33" s="46"/>
      <c r="T33" s="48"/>
      <c r="U33" s="114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6"/>
      <c r="AM33" s="116"/>
      <c r="AN33" s="48"/>
      <c r="AO33" s="121"/>
      <c r="AP33" s="52"/>
      <c r="AQ33" s="52"/>
      <c r="AR33" s="52"/>
      <c r="AS33" s="53"/>
      <c r="AT33" s="38"/>
      <c r="AU33" s="39"/>
      <c r="AV33" s="39"/>
      <c r="AW33" s="39"/>
      <c r="AX33" s="39"/>
      <c r="AY33" s="39"/>
      <c r="AZ33" s="39"/>
      <c r="BA33" s="39"/>
      <c r="BB33" s="39"/>
      <c r="BC33" s="9"/>
      <c r="BD33" s="9"/>
      <c r="BE33" s="9"/>
      <c r="BF33" s="9"/>
      <c r="BG33" s="9"/>
      <c r="BX33" s="2"/>
      <c r="CB33" s="40"/>
      <c r="CG33" s="41">
        <v>0</v>
      </c>
      <c r="CH33" s="41">
        <v>0</v>
      </c>
      <c r="CI33" s="41"/>
      <c r="CJ33" s="41"/>
    </row>
    <row r="34" spans="1:88" ht="16.149999999999999" customHeight="1" x14ac:dyDescent="0.2">
      <c r="A34" s="120" t="s">
        <v>54</v>
      </c>
      <c r="B34" s="43">
        <f t="shared" si="2"/>
        <v>0</v>
      </c>
      <c r="C34" s="44">
        <f>SUM(O34+Q34+S34+U34+W34+Y34+AA34)</f>
        <v>0</v>
      </c>
      <c r="D34" s="69">
        <f>SUM(P34+R34+T34+V34+X34+Z34+AB34)</f>
        <v>0</v>
      </c>
      <c r="E34" s="60"/>
      <c r="F34" s="61"/>
      <c r="G34" s="60"/>
      <c r="H34" s="70"/>
      <c r="I34" s="60"/>
      <c r="J34" s="70"/>
      <c r="K34" s="60"/>
      <c r="L34" s="70"/>
      <c r="M34" s="60"/>
      <c r="N34" s="70"/>
      <c r="O34" s="46"/>
      <c r="P34" s="48"/>
      <c r="Q34" s="114"/>
      <c r="R34" s="48"/>
      <c r="S34" s="46"/>
      <c r="T34" s="48"/>
      <c r="U34" s="114"/>
      <c r="V34" s="115"/>
      <c r="W34" s="115"/>
      <c r="X34" s="115"/>
      <c r="Y34" s="115"/>
      <c r="Z34" s="115"/>
      <c r="AA34" s="115"/>
      <c r="AB34" s="122"/>
      <c r="AC34" s="72"/>
      <c r="AD34" s="72"/>
      <c r="AE34" s="72"/>
      <c r="AF34" s="72"/>
      <c r="AG34" s="72"/>
      <c r="AH34" s="72"/>
      <c r="AI34" s="72"/>
      <c r="AJ34" s="72"/>
      <c r="AK34" s="72"/>
      <c r="AL34" s="123"/>
      <c r="AM34" s="123"/>
      <c r="AN34" s="50"/>
      <c r="AO34" s="121"/>
      <c r="AP34" s="52"/>
      <c r="AQ34" s="52"/>
      <c r="AR34" s="52"/>
      <c r="AS34" s="53"/>
      <c r="AT34" s="38"/>
      <c r="AU34" s="39"/>
      <c r="AV34" s="39"/>
      <c r="AW34" s="39"/>
      <c r="AX34" s="39"/>
      <c r="AY34" s="39"/>
      <c r="AZ34" s="39"/>
      <c r="BA34" s="39"/>
      <c r="BB34" s="39"/>
      <c r="BC34" s="9"/>
      <c r="BD34" s="9"/>
      <c r="BE34" s="9"/>
      <c r="BF34" s="9"/>
      <c r="BG34" s="9"/>
      <c r="BX34" s="2"/>
      <c r="CB34" s="40"/>
      <c r="CG34" s="41">
        <v>0</v>
      </c>
      <c r="CH34" s="41">
        <v>0</v>
      </c>
      <c r="CI34" s="41"/>
      <c r="CJ34" s="41"/>
    </row>
    <row r="35" spans="1:88" ht="16.149999999999999" customHeight="1" x14ac:dyDescent="0.2">
      <c r="A35" s="120" t="s">
        <v>55</v>
      </c>
      <c r="B35" s="124">
        <f>SUM(C35:D35)</f>
        <v>0</v>
      </c>
      <c r="C35" s="125">
        <f>SUM(E35+G35+I35+K35+M35+O35+Q35+S35+U35+W35+Y35+AA35+AC35+AE35+AG35+AI35+AK35+AM35)</f>
        <v>0</v>
      </c>
      <c r="D35" s="69">
        <f t="shared" ref="C35:D44" si="4">SUM(F35+H35+J35+L35+N35+P35+R35+T35+V35+X35+Z35+AB35+AD35+AF35+AH35+AJ35+AL35+AN35)</f>
        <v>0</v>
      </c>
      <c r="E35" s="46"/>
      <c r="F35" s="47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114"/>
      <c r="R35" s="48"/>
      <c r="S35" s="46"/>
      <c r="T35" s="48"/>
      <c r="U35" s="114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6"/>
      <c r="AM35" s="116"/>
      <c r="AN35" s="48"/>
      <c r="AO35" s="117"/>
      <c r="AP35" s="118"/>
      <c r="AQ35" s="118"/>
      <c r="AR35" s="118"/>
      <c r="AS35" s="119"/>
      <c r="AT35" s="38"/>
      <c r="AU35" s="39"/>
      <c r="AV35" s="39"/>
      <c r="AW35" s="39"/>
      <c r="AX35" s="39"/>
      <c r="AY35" s="39"/>
      <c r="AZ35" s="39"/>
      <c r="BA35" s="39"/>
      <c r="BB35" s="39"/>
      <c r="BC35" s="9"/>
      <c r="BD35" s="9"/>
      <c r="BE35" s="9"/>
      <c r="BF35" s="9"/>
      <c r="BG35" s="9"/>
      <c r="BX35" s="2"/>
      <c r="CB35" s="40"/>
      <c r="CG35" s="41">
        <v>0</v>
      </c>
      <c r="CH35" s="41">
        <v>0</v>
      </c>
      <c r="CI35" s="41"/>
      <c r="CJ35" s="41"/>
    </row>
    <row r="36" spans="1:88" ht="16.149999999999999" customHeight="1" x14ac:dyDescent="0.2">
      <c r="A36" s="126" t="s">
        <v>56</v>
      </c>
      <c r="B36" s="124">
        <f>SUM(C36:D36)</f>
        <v>0</v>
      </c>
      <c r="C36" s="125">
        <f>SUM(K36+M36+O36+Q36+S36+U36+W36+Y36+AA36+AC36+AE36+AG36+AI36+AK36+AM36)</f>
        <v>0</v>
      </c>
      <c r="D36" s="69">
        <f>SUM(L36+N36+P36+R36+T36+V36+X36+Z36+AB36+AD36+AF36+AH36+AJ36+AL36+AN36)</f>
        <v>0</v>
      </c>
      <c r="E36" s="127"/>
      <c r="F36" s="128"/>
      <c r="G36" s="127"/>
      <c r="H36" s="129"/>
      <c r="I36" s="127"/>
      <c r="J36" s="129"/>
      <c r="K36" s="46"/>
      <c r="L36" s="48"/>
      <c r="M36" s="46"/>
      <c r="N36" s="48"/>
      <c r="O36" s="46"/>
      <c r="P36" s="48"/>
      <c r="Q36" s="114"/>
      <c r="R36" s="48"/>
      <c r="S36" s="46"/>
      <c r="T36" s="48"/>
      <c r="U36" s="114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6"/>
      <c r="AM36" s="116"/>
      <c r="AN36" s="48"/>
      <c r="AO36" s="117"/>
      <c r="AP36" s="118"/>
      <c r="AQ36" s="118"/>
      <c r="AR36" s="118"/>
      <c r="AS36" s="119"/>
      <c r="AT36" s="38"/>
      <c r="AU36" s="39"/>
      <c r="AV36" s="39"/>
      <c r="AW36" s="39"/>
      <c r="AX36" s="39"/>
      <c r="AY36" s="39"/>
      <c r="AZ36" s="39"/>
      <c r="BA36" s="39"/>
      <c r="BB36" s="39"/>
      <c r="BC36" s="9"/>
      <c r="BD36" s="9"/>
      <c r="BE36" s="9"/>
      <c r="BF36" s="9"/>
      <c r="BG36" s="9"/>
      <c r="BX36" s="2"/>
      <c r="CB36" s="40"/>
      <c r="CG36" s="41">
        <v>0</v>
      </c>
      <c r="CH36" s="41">
        <v>0</v>
      </c>
      <c r="CI36" s="41"/>
      <c r="CJ36" s="41"/>
    </row>
    <row r="37" spans="1:88" ht="16.149999999999999" customHeight="1" x14ac:dyDescent="0.2">
      <c r="A37" s="130" t="s">
        <v>57</v>
      </c>
      <c r="B37" s="43">
        <f t="shared" si="2"/>
        <v>0</v>
      </c>
      <c r="C37" s="44">
        <f t="shared" si="4"/>
        <v>0</v>
      </c>
      <c r="D37" s="45">
        <f t="shared" si="4"/>
        <v>0</v>
      </c>
      <c r="E37" s="46"/>
      <c r="F37" s="47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114"/>
      <c r="R37" s="48"/>
      <c r="S37" s="46"/>
      <c r="T37" s="48"/>
      <c r="U37" s="114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6"/>
      <c r="AM37" s="116"/>
      <c r="AN37" s="48"/>
      <c r="AO37" s="121"/>
      <c r="AP37" s="52"/>
      <c r="AQ37" s="52"/>
      <c r="AR37" s="52"/>
      <c r="AS37" s="53"/>
      <c r="AT37" s="38"/>
      <c r="AU37" s="39"/>
      <c r="AV37" s="39"/>
      <c r="AW37" s="39"/>
      <c r="AX37" s="39"/>
      <c r="AY37" s="39"/>
      <c r="AZ37" s="39"/>
      <c r="BA37" s="39"/>
      <c r="BB37" s="39"/>
      <c r="BC37" s="9"/>
      <c r="BD37" s="9"/>
      <c r="BE37" s="9"/>
      <c r="BF37" s="9"/>
      <c r="BG37" s="9"/>
      <c r="BX37" s="2"/>
      <c r="CG37" s="41">
        <v>0</v>
      </c>
      <c r="CH37" s="41">
        <v>0</v>
      </c>
      <c r="CI37" s="41"/>
      <c r="CJ37" s="41"/>
    </row>
    <row r="38" spans="1:88" ht="16.149999999999999" customHeight="1" x14ac:dyDescent="0.2">
      <c r="A38" s="130" t="s">
        <v>58</v>
      </c>
      <c r="B38" s="43">
        <f>SUM(C38:D38)</f>
        <v>0</v>
      </c>
      <c r="C38" s="44">
        <f>SUM(E38+G38+I38+K38+M38+O38+Q38+S38+U38+W38+Y38+AA38+AC38+AE38+AG38+AI38+AK38+AM38)</f>
        <v>0</v>
      </c>
      <c r="D38" s="45">
        <f>SUM(F38+H38+J38+L38+N38+P38+R38+T38+V38+X38+Z38+AB38+AD38+AF38+AH38+AJ38+AL38+AN38)</f>
        <v>0</v>
      </c>
      <c r="E38" s="46"/>
      <c r="F38" s="47"/>
      <c r="G38" s="46"/>
      <c r="H38" s="48"/>
      <c r="I38" s="46"/>
      <c r="J38" s="48"/>
      <c r="K38" s="46"/>
      <c r="L38" s="48"/>
      <c r="M38" s="46"/>
      <c r="N38" s="48"/>
      <c r="O38" s="46"/>
      <c r="P38" s="48"/>
      <c r="Q38" s="114"/>
      <c r="R38" s="48"/>
      <c r="S38" s="46"/>
      <c r="T38" s="48"/>
      <c r="U38" s="114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6"/>
      <c r="AM38" s="116"/>
      <c r="AN38" s="48"/>
      <c r="AO38" s="121"/>
      <c r="AP38" s="52"/>
      <c r="AQ38" s="52"/>
      <c r="AR38" s="52"/>
      <c r="AS38" s="53"/>
      <c r="AT38" s="38"/>
      <c r="AU38" s="39"/>
      <c r="AV38" s="39"/>
      <c r="AW38" s="39"/>
      <c r="AX38" s="39"/>
      <c r="AY38" s="39"/>
      <c r="AZ38" s="39"/>
      <c r="BA38" s="39"/>
      <c r="BB38" s="39"/>
      <c r="BC38" s="9"/>
      <c r="BD38" s="9"/>
      <c r="BE38" s="9"/>
      <c r="BF38" s="9"/>
      <c r="BG38" s="9"/>
      <c r="BX38" s="2"/>
      <c r="CG38" s="41">
        <v>0</v>
      </c>
      <c r="CH38" s="41">
        <v>0</v>
      </c>
      <c r="CI38" s="41"/>
      <c r="CJ38" s="41"/>
    </row>
    <row r="39" spans="1:88" ht="16.149999999999999" customHeight="1" x14ac:dyDescent="0.2">
      <c r="A39" s="130" t="s">
        <v>59</v>
      </c>
      <c r="B39" s="43">
        <f>SUM(C39:D39)</f>
        <v>0</v>
      </c>
      <c r="C39" s="44">
        <f>SUM(E39+G39+I39+K39+M39+O39+Q39+S39+U39+W39+Y39+AA39+AC39+AE39+AG39+AI39+AK39+AM39)</f>
        <v>0</v>
      </c>
      <c r="D39" s="45">
        <f>SUM(F39+H39+J39+L39+N39+P39+R39+T39+V39+X39+Z39+AB39+AD39+AF39+AH39+AJ39+AL39+AN39)</f>
        <v>0</v>
      </c>
      <c r="E39" s="46"/>
      <c r="F39" s="47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114"/>
      <c r="R39" s="48"/>
      <c r="S39" s="46"/>
      <c r="T39" s="48"/>
      <c r="U39" s="114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6"/>
      <c r="AM39" s="116"/>
      <c r="AN39" s="48"/>
      <c r="AO39" s="121"/>
      <c r="AP39" s="52"/>
      <c r="AQ39" s="52"/>
      <c r="AR39" s="52"/>
      <c r="AS39" s="53"/>
      <c r="AT39" s="38"/>
      <c r="AU39" s="39"/>
      <c r="AV39" s="39"/>
      <c r="AW39" s="39"/>
      <c r="AX39" s="39"/>
      <c r="AY39" s="39"/>
      <c r="AZ39" s="39"/>
      <c r="BA39" s="39"/>
      <c r="BB39" s="39"/>
      <c r="BC39" s="9"/>
      <c r="BD39" s="9"/>
      <c r="BE39" s="9"/>
      <c r="BF39" s="9"/>
      <c r="BG39" s="9"/>
      <c r="BX39" s="2"/>
      <c r="CG39" s="41">
        <v>0</v>
      </c>
      <c r="CH39" s="41">
        <v>0</v>
      </c>
      <c r="CI39" s="41"/>
      <c r="CJ39" s="41"/>
    </row>
    <row r="40" spans="1:88" ht="16.149999999999999" customHeight="1" x14ac:dyDescent="0.2">
      <c r="A40" s="62" t="s">
        <v>60</v>
      </c>
      <c r="B40" s="43">
        <f t="shared" si="2"/>
        <v>0</v>
      </c>
      <c r="C40" s="44">
        <f t="shared" si="4"/>
        <v>0</v>
      </c>
      <c r="D40" s="45">
        <f t="shared" si="4"/>
        <v>0</v>
      </c>
      <c r="E40" s="46"/>
      <c r="F40" s="47"/>
      <c r="G40" s="46"/>
      <c r="H40" s="48"/>
      <c r="I40" s="46"/>
      <c r="J40" s="48"/>
      <c r="K40" s="46"/>
      <c r="L40" s="48"/>
      <c r="M40" s="46"/>
      <c r="N40" s="48"/>
      <c r="O40" s="46"/>
      <c r="P40" s="48"/>
      <c r="Q40" s="114"/>
      <c r="R40" s="48"/>
      <c r="S40" s="46"/>
      <c r="T40" s="48"/>
      <c r="U40" s="114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6"/>
      <c r="AM40" s="116"/>
      <c r="AN40" s="48"/>
      <c r="AO40" s="121"/>
      <c r="AP40" s="52"/>
      <c r="AQ40" s="52"/>
      <c r="AR40" s="52"/>
      <c r="AS40" s="53"/>
      <c r="AT40" s="38"/>
      <c r="AU40" s="39"/>
      <c r="AV40" s="39"/>
      <c r="AW40" s="39"/>
      <c r="AX40" s="39"/>
      <c r="AY40" s="39"/>
      <c r="AZ40" s="39"/>
      <c r="BA40" s="39"/>
      <c r="BB40" s="39"/>
      <c r="BC40" s="9"/>
      <c r="BD40" s="9"/>
      <c r="BE40" s="9"/>
      <c r="BF40" s="9"/>
      <c r="BG40" s="9"/>
      <c r="BX40" s="2"/>
      <c r="CG40" s="41">
        <v>0</v>
      </c>
      <c r="CH40" s="41">
        <v>0</v>
      </c>
      <c r="CI40" s="41"/>
      <c r="CJ40" s="41"/>
    </row>
    <row r="41" spans="1:88" ht="16.149999999999999" customHeight="1" x14ac:dyDescent="0.2">
      <c r="A41" s="62" t="s">
        <v>61</v>
      </c>
      <c r="B41" s="43">
        <f t="shared" si="2"/>
        <v>0</v>
      </c>
      <c r="C41" s="44">
        <f t="shared" si="4"/>
        <v>0</v>
      </c>
      <c r="D41" s="45">
        <f t="shared" si="4"/>
        <v>0</v>
      </c>
      <c r="E41" s="46"/>
      <c r="F41" s="47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114"/>
      <c r="R41" s="48"/>
      <c r="S41" s="46"/>
      <c r="T41" s="48"/>
      <c r="U41" s="114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6"/>
      <c r="AM41" s="116"/>
      <c r="AN41" s="48"/>
      <c r="AO41" s="131"/>
      <c r="AP41" s="75"/>
      <c r="AQ41" s="75"/>
      <c r="AR41" s="75"/>
      <c r="AS41" s="76"/>
      <c r="AT41" s="38"/>
      <c r="AU41" s="39"/>
      <c r="AV41" s="39"/>
      <c r="AW41" s="39"/>
      <c r="AX41" s="39"/>
      <c r="AY41" s="39"/>
      <c r="AZ41" s="39"/>
      <c r="BA41" s="39"/>
      <c r="BB41" s="39"/>
      <c r="BC41" s="9"/>
      <c r="BD41" s="9"/>
      <c r="BE41" s="9"/>
      <c r="BF41" s="9"/>
      <c r="BG41" s="9"/>
      <c r="BX41" s="2"/>
      <c r="CG41" s="41">
        <v>0</v>
      </c>
      <c r="CH41" s="41">
        <v>0</v>
      </c>
      <c r="CI41" s="41"/>
      <c r="CJ41" s="41"/>
    </row>
    <row r="42" spans="1:88" ht="16.149999999999999" customHeight="1" x14ac:dyDescent="0.2">
      <c r="A42" s="62" t="s">
        <v>62</v>
      </c>
      <c r="B42" s="43">
        <f t="shared" si="2"/>
        <v>0</v>
      </c>
      <c r="C42" s="44">
        <f t="shared" si="4"/>
        <v>0</v>
      </c>
      <c r="D42" s="45">
        <f t="shared" si="4"/>
        <v>0</v>
      </c>
      <c r="E42" s="46"/>
      <c r="F42" s="47"/>
      <c r="G42" s="46"/>
      <c r="H42" s="48"/>
      <c r="I42" s="46"/>
      <c r="J42" s="48"/>
      <c r="K42" s="46"/>
      <c r="L42" s="48"/>
      <c r="M42" s="46"/>
      <c r="N42" s="48"/>
      <c r="O42" s="46"/>
      <c r="P42" s="48"/>
      <c r="Q42" s="114"/>
      <c r="R42" s="48"/>
      <c r="S42" s="46"/>
      <c r="T42" s="48"/>
      <c r="U42" s="114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6"/>
      <c r="AM42" s="116"/>
      <c r="AN42" s="48"/>
      <c r="AO42" s="131"/>
      <c r="AP42" s="75"/>
      <c r="AQ42" s="75"/>
      <c r="AR42" s="75"/>
      <c r="AS42" s="76"/>
      <c r="AT42" s="38"/>
      <c r="AU42" s="39"/>
      <c r="AV42" s="39"/>
      <c r="AW42" s="39"/>
      <c r="AX42" s="39"/>
      <c r="AY42" s="39"/>
      <c r="AZ42" s="39"/>
      <c r="BA42" s="39"/>
      <c r="BB42" s="39"/>
      <c r="BC42" s="9"/>
      <c r="BD42" s="9"/>
      <c r="BE42" s="9"/>
      <c r="BF42" s="9"/>
      <c r="BG42" s="9"/>
      <c r="BX42" s="2"/>
      <c r="CG42" s="41">
        <v>0</v>
      </c>
      <c r="CH42" s="41">
        <v>0</v>
      </c>
      <c r="CI42" s="41"/>
      <c r="CJ42" s="41"/>
    </row>
    <row r="43" spans="1:88" ht="16.149999999999999" customHeight="1" x14ac:dyDescent="0.2">
      <c r="A43" s="62" t="s">
        <v>63</v>
      </c>
      <c r="B43" s="43">
        <f t="shared" si="2"/>
        <v>0</v>
      </c>
      <c r="C43" s="44">
        <f t="shared" si="4"/>
        <v>0</v>
      </c>
      <c r="D43" s="45">
        <f t="shared" si="4"/>
        <v>0</v>
      </c>
      <c r="E43" s="46"/>
      <c r="F43" s="47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114"/>
      <c r="R43" s="48"/>
      <c r="S43" s="46"/>
      <c r="T43" s="48"/>
      <c r="U43" s="114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6"/>
      <c r="AM43" s="116"/>
      <c r="AN43" s="48"/>
      <c r="AO43" s="131"/>
      <c r="AP43" s="75"/>
      <c r="AQ43" s="75"/>
      <c r="AR43" s="75"/>
      <c r="AS43" s="76"/>
      <c r="AT43" s="38"/>
      <c r="AU43" s="39"/>
      <c r="AV43" s="39"/>
      <c r="AW43" s="39"/>
      <c r="AX43" s="39"/>
      <c r="AY43" s="39"/>
      <c r="AZ43" s="39"/>
      <c r="BA43" s="39"/>
      <c r="BB43" s="39"/>
      <c r="BC43" s="9"/>
      <c r="BD43" s="9"/>
      <c r="BE43" s="9"/>
      <c r="BF43" s="9"/>
      <c r="BG43" s="9"/>
      <c r="BX43" s="2"/>
      <c r="CG43" s="41">
        <v>0</v>
      </c>
      <c r="CH43" s="41">
        <v>0</v>
      </c>
      <c r="CI43" s="41"/>
      <c r="CJ43" s="41"/>
    </row>
    <row r="44" spans="1:88" ht="16.149999999999999" customHeight="1" x14ac:dyDescent="0.2">
      <c r="A44" s="132" t="s">
        <v>64</v>
      </c>
      <c r="B44" s="133">
        <f t="shared" si="2"/>
        <v>0</v>
      </c>
      <c r="C44" s="134">
        <f t="shared" si="4"/>
        <v>0</v>
      </c>
      <c r="D44" s="135">
        <f t="shared" si="4"/>
        <v>0</v>
      </c>
      <c r="E44" s="89"/>
      <c r="F44" s="90"/>
      <c r="G44" s="89"/>
      <c r="H44" s="88"/>
      <c r="I44" s="89"/>
      <c r="J44" s="88"/>
      <c r="K44" s="89"/>
      <c r="L44" s="88"/>
      <c r="M44" s="89"/>
      <c r="N44" s="88"/>
      <c r="O44" s="89"/>
      <c r="P44" s="88"/>
      <c r="Q44" s="136"/>
      <c r="R44" s="88"/>
      <c r="S44" s="89"/>
      <c r="T44" s="88"/>
      <c r="U44" s="136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8"/>
      <c r="AM44" s="138"/>
      <c r="AN44" s="88"/>
      <c r="AO44" s="139"/>
      <c r="AP44" s="94"/>
      <c r="AQ44" s="94"/>
      <c r="AR44" s="94"/>
      <c r="AS44" s="95"/>
      <c r="AT44" s="38"/>
      <c r="AU44" s="39"/>
      <c r="AV44" s="39"/>
      <c r="AW44" s="39"/>
      <c r="AX44" s="39"/>
      <c r="AY44" s="39"/>
      <c r="AZ44" s="39"/>
      <c r="BA44" s="39"/>
      <c r="BB44" s="39"/>
      <c r="BC44" s="9"/>
      <c r="BD44" s="9"/>
      <c r="BE44" s="9"/>
      <c r="BF44" s="9"/>
      <c r="BG44" s="9"/>
      <c r="BX44" s="2"/>
      <c r="CG44" s="41">
        <v>0</v>
      </c>
      <c r="CH44" s="41">
        <v>0</v>
      </c>
      <c r="CI44" s="41"/>
      <c r="CJ44" s="41"/>
    </row>
    <row r="45" spans="1:88" ht="31.15" customHeight="1" x14ac:dyDescent="0.2">
      <c r="A45" s="140" t="s">
        <v>65</v>
      </c>
      <c r="B45" s="140"/>
      <c r="C45" s="140"/>
      <c r="D45" s="140"/>
      <c r="E45" s="140"/>
      <c r="F45" s="140"/>
      <c r="G45" s="140"/>
      <c r="H45" s="140"/>
      <c r="I45" s="11"/>
      <c r="J45" s="11"/>
      <c r="K45" s="11"/>
      <c r="L45" s="11"/>
      <c r="M45" s="11"/>
      <c r="N45" s="7"/>
      <c r="O45" s="7"/>
      <c r="P45" s="7"/>
      <c r="Q45" s="7"/>
      <c r="R45" s="7"/>
      <c r="S45" s="7"/>
      <c r="T45" s="7"/>
      <c r="U45" s="7"/>
      <c r="V45" s="7"/>
      <c r="W45" s="7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41"/>
      <c r="AP45" s="142"/>
      <c r="AQ45" s="866"/>
      <c r="AR45" s="867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CG45" s="41"/>
      <c r="CH45" s="41"/>
      <c r="CI45" s="41"/>
      <c r="CJ45" s="41"/>
    </row>
    <row r="46" spans="1:88" ht="16.149999999999999" customHeight="1" x14ac:dyDescent="0.25">
      <c r="A46" s="2291" t="s">
        <v>49</v>
      </c>
      <c r="B46" s="2292" t="s">
        <v>4</v>
      </c>
      <c r="C46" s="2293" t="s">
        <v>66</v>
      </c>
      <c r="D46" s="2294"/>
      <c r="E46" s="2294"/>
      <c r="F46" s="2295"/>
      <c r="G46" s="2293" t="s">
        <v>67</v>
      </c>
      <c r="H46" s="2294"/>
      <c r="I46" s="2294"/>
      <c r="J46" s="2295"/>
      <c r="K46" s="7"/>
      <c r="L46" s="1970"/>
      <c r="M46" s="1970"/>
      <c r="N46" s="1970"/>
      <c r="O46" s="1970"/>
      <c r="P46" s="1970"/>
      <c r="Q46" s="1970"/>
      <c r="R46" s="1970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868"/>
      <c r="AR46" s="146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CG46" s="41"/>
      <c r="CH46" s="41"/>
      <c r="CI46" s="41"/>
      <c r="CJ46" s="41"/>
    </row>
    <row r="47" spans="1:88" ht="27.75" customHeight="1" x14ac:dyDescent="0.2">
      <c r="A47" s="2243"/>
      <c r="B47" s="2235"/>
      <c r="C47" s="869" t="s">
        <v>68</v>
      </c>
      <c r="D47" s="869" t="s">
        <v>69</v>
      </c>
      <c r="E47" s="825" t="s">
        <v>70</v>
      </c>
      <c r="F47" s="870" t="s">
        <v>71</v>
      </c>
      <c r="G47" s="869" t="s">
        <v>68</v>
      </c>
      <c r="H47" s="869" t="s">
        <v>69</v>
      </c>
      <c r="I47" s="825" t="s">
        <v>70</v>
      </c>
      <c r="J47" s="870" t="s">
        <v>71</v>
      </c>
      <c r="K47" s="7"/>
      <c r="L47" s="871"/>
      <c r="M47" s="871"/>
      <c r="N47" s="872"/>
      <c r="O47" s="871"/>
      <c r="P47" s="871"/>
      <c r="Q47" s="871"/>
      <c r="R47" s="871"/>
      <c r="S47" s="871"/>
      <c r="T47" s="871"/>
      <c r="U47" s="871"/>
      <c r="V47" s="871"/>
      <c r="W47" s="871"/>
      <c r="X47" s="871"/>
      <c r="Y47" s="871"/>
      <c r="Z47" s="871"/>
      <c r="AA47" s="871"/>
      <c r="AB47" s="871"/>
      <c r="AC47" s="871"/>
      <c r="AD47" s="871"/>
      <c r="AE47" s="871"/>
      <c r="AF47" s="871"/>
      <c r="AG47" s="871"/>
      <c r="AH47" s="871"/>
      <c r="AI47" s="871"/>
      <c r="AJ47" s="871"/>
      <c r="AK47" s="871"/>
      <c r="AL47" s="871"/>
      <c r="AM47" s="871"/>
      <c r="AN47" s="871"/>
      <c r="AO47" s="871"/>
      <c r="AP47" s="871"/>
      <c r="AQ47" s="873"/>
      <c r="AR47" s="873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CG47" s="41"/>
      <c r="CH47" s="41"/>
      <c r="CI47" s="41"/>
      <c r="CJ47" s="41"/>
    </row>
    <row r="48" spans="1:88" ht="16.149999999999999" customHeight="1" x14ac:dyDescent="0.2">
      <c r="A48" s="151" t="s">
        <v>72</v>
      </c>
      <c r="B48" s="152">
        <f>SUM(C48:J48)</f>
        <v>0</v>
      </c>
      <c r="C48" s="31"/>
      <c r="D48" s="110"/>
      <c r="E48" s="110"/>
      <c r="F48" s="849"/>
      <c r="G48" s="31"/>
      <c r="H48" s="110"/>
      <c r="I48" s="110"/>
      <c r="J48" s="33"/>
      <c r="K48" s="153"/>
      <c r="L48" s="871"/>
      <c r="M48" s="871"/>
      <c r="N48" s="874"/>
      <c r="O48" s="871"/>
      <c r="P48" s="871"/>
      <c r="Q48" s="871"/>
      <c r="R48" s="871"/>
      <c r="S48" s="871"/>
      <c r="T48" s="871"/>
      <c r="U48" s="871"/>
      <c r="V48" s="871"/>
      <c r="W48" s="871"/>
      <c r="X48" s="875"/>
      <c r="Y48" s="876"/>
      <c r="Z48" s="876"/>
      <c r="AA48" s="876"/>
      <c r="AB48" s="876"/>
      <c r="AC48" s="876"/>
      <c r="AD48" s="876"/>
      <c r="AE48" s="876"/>
      <c r="AF48" s="876"/>
      <c r="AG48" s="876"/>
      <c r="AH48" s="876"/>
      <c r="AI48" s="876"/>
      <c r="AJ48" s="876"/>
      <c r="AK48" s="876"/>
      <c r="AL48" s="876"/>
      <c r="AM48" s="876"/>
      <c r="AN48" s="876"/>
      <c r="AO48" s="876"/>
      <c r="AP48" s="876"/>
      <c r="AQ48" s="873"/>
      <c r="AR48" s="873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CG48" s="41"/>
      <c r="CH48" s="41"/>
      <c r="CI48" s="41"/>
      <c r="CJ48" s="41"/>
    </row>
    <row r="49" spans="1:88" ht="16.149999999999999" customHeight="1" x14ac:dyDescent="0.2">
      <c r="A49" s="83" t="s">
        <v>73</v>
      </c>
      <c r="B49" s="157">
        <f>SUM(C49:J49)</f>
        <v>0</v>
      </c>
      <c r="C49" s="89"/>
      <c r="D49" s="137"/>
      <c r="E49" s="137"/>
      <c r="F49" s="90"/>
      <c r="G49" s="89"/>
      <c r="H49" s="137"/>
      <c r="I49" s="137"/>
      <c r="J49" s="88"/>
      <c r="K49" s="153"/>
      <c r="L49" s="871"/>
      <c r="M49" s="871"/>
      <c r="N49" s="877"/>
      <c r="O49" s="871"/>
      <c r="P49" s="871"/>
      <c r="Q49" s="871"/>
      <c r="R49" s="871"/>
      <c r="S49" s="871"/>
      <c r="T49" s="871"/>
      <c r="U49" s="871"/>
      <c r="V49" s="871"/>
      <c r="W49" s="871"/>
      <c r="X49" s="875"/>
      <c r="Y49" s="876"/>
      <c r="Z49" s="876"/>
      <c r="AA49" s="876"/>
      <c r="AB49" s="876"/>
      <c r="AC49" s="876"/>
      <c r="AD49" s="876"/>
      <c r="AE49" s="876"/>
      <c r="AF49" s="876"/>
      <c r="AG49" s="876"/>
      <c r="AH49" s="876"/>
      <c r="AI49" s="876"/>
      <c r="AJ49" s="876"/>
      <c r="AK49" s="876"/>
      <c r="AL49" s="876"/>
      <c r="AM49" s="876"/>
      <c r="AN49" s="876"/>
      <c r="AO49" s="876"/>
      <c r="AP49" s="876"/>
      <c r="AQ49" s="873"/>
      <c r="AR49" s="873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CG49" s="41"/>
      <c r="CH49" s="41"/>
      <c r="CI49" s="41"/>
      <c r="CJ49" s="41"/>
    </row>
    <row r="50" spans="1:88" ht="31.15" customHeight="1" x14ac:dyDescent="0.2">
      <c r="A50" s="878" t="s">
        <v>74</v>
      </c>
      <c r="B50" s="878"/>
      <c r="C50" s="878"/>
      <c r="D50" s="878"/>
      <c r="E50" s="878"/>
      <c r="F50" s="878"/>
      <c r="G50" s="879"/>
      <c r="H50" s="879"/>
      <c r="I50" s="879"/>
      <c r="J50" s="879"/>
      <c r="K50" s="879"/>
      <c r="L50" s="879"/>
      <c r="M50" s="879"/>
      <c r="N50" s="879"/>
      <c r="O50" s="880"/>
      <c r="P50" s="878"/>
      <c r="Q50" s="879"/>
      <c r="R50" s="879"/>
      <c r="S50" s="880"/>
      <c r="T50" s="878"/>
      <c r="U50" s="879"/>
      <c r="V50" s="880"/>
      <c r="W50" s="878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876"/>
      <c r="AM50" s="881"/>
      <c r="AN50" s="881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CG50" s="41"/>
      <c r="CH50" s="41"/>
      <c r="CI50" s="41"/>
      <c r="CJ50" s="41"/>
    </row>
    <row r="51" spans="1:88" ht="16.149999999999999" customHeight="1" x14ac:dyDescent="0.2">
      <c r="A51" s="2273" t="s">
        <v>75</v>
      </c>
      <c r="B51" s="2279" t="s">
        <v>32</v>
      </c>
      <c r="C51" s="2280"/>
      <c r="D51" s="2281"/>
      <c r="E51" s="2282" t="s">
        <v>5</v>
      </c>
      <c r="F51" s="2283"/>
      <c r="G51" s="2283"/>
      <c r="H51" s="2283"/>
      <c r="I51" s="2283"/>
      <c r="J51" s="2283"/>
      <c r="K51" s="2283"/>
      <c r="L51" s="2283"/>
      <c r="M51" s="2283"/>
      <c r="N51" s="2283"/>
      <c r="O51" s="2283"/>
      <c r="P51" s="2283"/>
      <c r="Q51" s="2283"/>
      <c r="R51" s="2283"/>
      <c r="S51" s="2283"/>
      <c r="T51" s="2283"/>
      <c r="U51" s="2283"/>
      <c r="V51" s="2284"/>
      <c r="W51" s="2274" t="s">
        <v>6</v>
      </c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CG51" s="41"/>
      <c r="CH51" s="41"/>
      <c r="CI51" s="41"/>
      <c r="CJ51" s="41"/>
    </row>
    <row r="52" spans="1:88" ht="16.149999999999999" customHeight="1" x14ac:dyDescent="0.2">
      <c r="A52" s="1909"/>
      <c r="B52" s="2244"/>
      <c r="C52" s="2073"/>
      <c r="D52" s="2234"/>
      <c r="E52" s="2274" t="s">
        <v>11</v>
      </c>
      <c r="F52" s="2280" t="s">
        <v>12</v>
      </c>
      <c r="G52" s="2274" t="s">
        <v>13</v>
      </c>
      <c r="H52" s="2280" t="s">
        <v>14</v>
      </c>
      <c r="I52" s="2274" t="s">
        <v>15</v>
      </c>
      <c r="J52" s="2280" t="s">
        <v>16</v>
      </c>
      <c r="K52" s="2274" t="s">
        <v>17</v>
      </c>
      <c r="L52" s="2280" t="s">
        <v>18</v>
      </c>
      <c r="M52" s="2274" t="s">
        <v>19</v>
      </c>
      <c r="N52" s="2280" t="s">
        <v>20</v>
      </c>
      <c r="O52" s="2274" t="s">
        <v>21</v>
      </c>
      <c r="P52" s="2280" t="s">
        <v>22</v>
      </c>
      <c r="Q52" s="2274" t="s">
        <v>23</v>
      </c>
      <c r="R52" s="2280" t="s">
        <v>24</v>
      </c>
      <c r="S52" s="2274" t="s">
        <v>25</v>
      </c>
      <c r="T52" s="2280" t="s">
        <v>26</v>
      </c>
      <c r="U52" s="2274" t="s">
        <v>27</v>
      </c>
      <c r="V52" s="2281" t="s">
        <v>28</v>
      </c>
      <c r="W52" s="1900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CG52" s="41"/>
      <c r="CH52" s="41"/>
      <c r="CI52" s="41"/>
      <c r="CJ52" s="41"/>
    </row>
    <row r="53" spans="1:88" ht="16.149999999999999" customHeight="1" x14ac:dyDescent="0.2">
      <c r="A53" s="2243"/>
      <c r="B53" s="882" t="s">
        <v>29</v>
      </c>
      <c r="C53" s="686" t="s">
        <v>30</v>
      </c>
      <c r="D53" s="882" t="s">
        <v>31</v>
      </c>
      <c r="E53" s="2235"/>
      <c r="F53" s="2073"/>
      <c r="G53" s="2235"/>
      <c r="H53" s="2073"/>
      <c r="I53" s="2235"/>
      <c r="J53" s="2073"/>
      <c r="K53" s="2235"/>
      <c r="L53" s="2073"/>
      <c r="M53" s="2235"/>
      <c r="N53" s="2073"/>
      <c r="O53" s="2235"/>
      <c r="P53" s="2073"/>
      <c r="Q53" s="2235"/>
      <c r="R53" s="2073"/>
      <c r="S53" s="2235"/>
      <c r="T53" s="2073"/>
      <c r="U53" s="2235"/>
      <c r="V53" s="2234"/>
      <c r="W53" s="2235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CG53" s="41"/>
      <c r="CH53" s="41"/>
      <c r="CI53" s="41"/>
      <c r="CJ53" s="41"/>
    </row>
    <row r="54" spans="1:88" ht="16.149999999999999" customHeight="1" x14ac:dyDescent="0.2">
      <c r="A54" s="883" t="s">
        <v>76</v>
      </c>
      <c r="B54" s="884">
        <f>SUM(B55:B56)</f>
        <v>0</v>
      </c>
      <c r="C54" s="443">
        <f>SUM(C55:C56)</f>
        <v>0</v>
      </c>
      <c r="D54" s="885">
        <f t="shared" ref="D54:W54" si="5">SUM(D55:D56)</f>
        <v>0</v>
      </c>
      <c r="E54" s="427">
        <f t="shared" si="5"/>
        <v>0</v>
      </c>
      <c r="F54" s="616">
        <f t="shared" si="5"/>
        <v>0</v>
      </c>
      <c r="G54" s="427">
        <f t="shared" si="5"/>
        <v>0</v>
      </c>
      <c r="H54" s="616">
        <f t="shared" si="5"/>
        <v>0</v>
      </c>
      <c r="I54" s="427">
        <f t="shared" si="5"/>
        <v>0</v>
      </c>
      <c r="J54" s="616">
        <f t="shared" si="5"/>
        <v>0</v>
      </c>
      <c r="K54" s="427">
        <f t="shared" si="5"/>
        <v>0</v>
      </c>
      <c r="L54" s="616">
        <f t="shared" si="5"/>
        <v>0</v>
      </c>
      <c r="M54" s="427">
        <f t="shared" si="5"/>
        <v>0</v>
      </c>
      <c r="N54" s="616">
        <f t="shared" si="5"/>
        <v>0</v>
      </c>
      <c r="O54" s="427">
        <f t="shared" si="5"/>
        <v>0</v>
      </c>
      <c r="P54" s="616">
        <f t="shared" si="5"/>
        <v>0</v>
      </c>
      <c r="Q54" s="427">
        <f t="shared" si="5"/>
        <v>0</v>
      </c>
      <c r="R54" s="616">
        <f t="shared" si="5"/>
        <v>0</v>
      </c>
      <c r="S54" s="427">
        <f t="shared" si="5"/>
        <v>0</v>
      </c>
      <c r="T54" s="616">
        <f t="shared" si="5"/>
        <v>0</v>
      </c>
      <c r="U54" s="427">
        <f t="shared" si="5"/>
        <v>0</v>
      </c>
      <c r="V54" s="616">
        <f t="shared" si="5"/>
        <v>0</v>
      </c>
      <c r="W54" s="427">
        <f t="shared" si="5"/>
        <v>0</v>
      </c>
      <c r="X54" s="170" t="s">
        <v>77</v>
      </c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CG54" s="41"/>
      <c r="CH54" s="41"/>
      <c r="CI54" s="41"/>
      <c r="CJ54" s="41"/>
    </row>
    <row r="55" spans="1:88" ht="16.149999999999999" customHeight="1" x14ac:dyDescent="0.2">
      <c r="A55" s="54" t="s">
        <v>72</v>
      </c>
      <c r="B55" s="171">
        <f>SUM(E55:V55)</f>
        <v>0</v>
      </c>
      <c r="C55" s="886"/>
      <c r="D55" s="887"/>
      <c r="E55" s="174"/>
      <c r="F55" s="175"/>
      <c r="G55" s="174"/>
      <c r="H55" s="175"/>
      <c r="I55" s="174"/>
      <c r="J55" s="175"/>
      <c r="K55" s="174"/>
      <c r="L55" s="175"/>
      <c r="M55" s="174"/>
      <c r="N55" s="175"/>
      <c r="O55" s="174"/>
      <c r="P55" s="175"/>
      <c r="Q55" s="174"/>
      <c r="R55" s="175"/>
      <c r="S55" s="174"/>
      <c r="T55" s="175"/>
      <c r="U55" s="174"/>
      <c r="V55" s="175"/>
      <c r="W55" s="174"/>
      <c r="X55" s="176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9"/>
      <c r="AK55" s="9"/>
      <c r="CA55" s="40"/>
      <c r="CC55" s="40"/>
      <c r="CG55" s="41">
        <v>0</v>
      </c>
      <c r="CH55" s="41">
        <v>0</v>
      </c>
      <c r="CI55" s="41">
        <v>0</v>
      </c>
      <c r="CJ55" s="41"/>
    </row>
    <row r="56" spans="1:88" ht="16.149999999999999" customHeight="1" x14ac:dyDescent="0.2">
      <c r="A56" s="177" t="s">
        <v>78</v>
      </c>
      <c r="B56" s="178">
        <f>SUM(E56:V56)</f>
        <v>0</v>
      </c>
      <c r="C56" s="888"/>
      <c r="D56" s="889"/>
      <c r="E56" s="181"/>
      <c r="F56" s="182"/>
      <c r="G56" s="181"/>
      <c r="H56" s="182"/>
      <c r="I56" s="181"/>
      <c r="J56" s="182"/>
      <c r="K56" s="181"/>
      <c r="L56" s="182"/>
      <c r="M56" s="181"/>
      <c r="N56" s="182"/>
      <c r="O56" s="181"/>
      <c r="P56" s="182"/>
      <c r="Q56" s="181"/>
      <c r="R56" s="182"/>
      <c r="S56" s="181"/>
      <c r="T56" s="182"/>
      <c r="U56" s="181"/>
      <c r="V56" s="182"/>
      <c r="W56" s="181"/>
      <c r="X56" s="176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9"/>
      <c r="AK56" s="9"/>
      <c r="CG56" s="41">
        <v>0</v>
      </c>
      <c r="CH56" s="41">
        <v>0</v>
      </c>
      <c r="CI56" s="41">
        <v>0</v>
      </c>
      <c r="CJ56" s="41"/>
    </row>
    <row r="57" spans="1:88" ht="16.149999999999999" customHeight="1" x14ac:dyDescent="0.2">
      <c r="A57" s="183" t="s">
        <v>79</v>
      </c>
      <c r="B57" s="184">
        <f t="shared" ref="B57:W57" si="6">SUM(B58:B59)</f>
        <v>0</v>
      </c>
      <c r="C57" s="185">
        <f t="shared" si="6"/>
        <v>0</v>
      </c>
      <c r="D57" s="186">
        <f t="shared" si="6"/>
        <v>0</v>
      </c>
      <c r="E57" s="120">
        <f t="shared" si="6"/>
        <v>0</v>
      </c>
      <c r="F57" s="187">
        <f t="shared" si="6"/>
        <v>0</v>
      </c>
      <c r="G57" s="120">
        <f t="shared" si="6"/>
        <v>0</v>
      </c>
      <c r="H57" s="187">
        <f t="shared" si="6"/>
        <v>0</v>
      </c>
      <c r="I57" s="120">
        <f t="shared" si="6"/>
        <v>0</v>
      </c>
      <c r="J57" s="187">
        <f t="shared" si="6"/>
        <v>0</v>
      </c>
      <c r="K57" s="120">
        <f t="shared" si="6"/>
        <v>0</v>
      </c>
      <c r="L57" s="187">
        <f t="shared" si="6"/>
        <v>0</v>
      </c>
      <c r="M57" s="120">
        <f t="shared" si="6"/>
        <v>0</v>
      </c>
      <c r="N57" s="187">
        <f t="shared" si="6"/>
        <v>0</v>
      </c>
      <c r="O57" s="120">
        <f t="shared" si="6"/>
        <v>0</v>
      </c>
      <c r="P57" s="187">
        <f t="shared" si="6"/>
        <v>0</v>
      </c>
      <c r="Q57" s="120">
        <f t="shared" si="6"/>
        <v>0</v>
      </c>
      <c r="R57" s="187">
        <f t="shared" si="6"/>
        <v>0</v>
      </c>
      <c r="S57" s="120">
        <f t="shared" si="6"/>
        <v>0</v>
      </c>
      <c r="T57" s="187">
        <f t="shared" si="6"/>
        <v>0</v>
      </c>
      <c r="U57" s="120">
        <f t="shared" si="6"/>
        <v>0</v>
      </c>
      <c r="V57" s="187">
        <f t="shared" si="6"/>
        <v>0</v>
      </c>
      <c r="W57" s="890">
        <f t="shared" si="6"/>
        <v>0</v>
      </c>
      <c r="X57" s="170" t="s">
        <v>77</v>
      </c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CG57" s="41"/>
      <c r="CH57" s="41"/>
      <c r="CI57" s="41"/>
      <c r="CJ57" s="41"/>
    </row>
    <row r="58" spans="1:88" ht="16.149999999999999" customHeight="1" x14ac:dyDescent="0.2">
      <c r="A58" s="54" t="s">
        <v>72</v>
      </c>
      <c r="B58" s="171">
        <f>SUM(E58:V58)</f>
        <v>0</v>
      </c>
      <c r="C58" s="886"/>
      <c r="D58" s="887"/>
      <c r="E58" s="174"/>
      <c r="F58" s="175"/>
      <c r="G58" s="174"/>
      <c r="H58" s="175"/>
      <c r="I58" s="174"/>
      <c r="J58" s="175"/>
      <c r="K58" s="174"/>
      <c r="L58" s="175"/>
      <c r="M58" s="174"/>
      <c r="N58" s="175"/>
      <c r="O58" s="174"/>
      <c r="P58" s="175"/>
      <c r="Q58" s="174"/>
      <c r="R58" s="175"/>
      <c r="S58" s="174"/>
      <c r="T58" s="175"/>
      <c r="U58" s="174"/>
      <c r="V58" s="175"/>
      <c r="W58" s="174"/>
      <c r="X58" s="176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9"/>
      <c r="AK58" s="9"/>
      <c r="CG58" s="41">
        <v>0</v>
      </c>
      <c r="CH58" s="41">
        <v>0</v>
      </c>
      <c r="CI58" s="41">
        <v>0</v>
      </c>
      <c r="CJ58" s="41"/>
    </row>
    <row r="59" spans="1:88" ht="16.149999999999999" customHeight="1" x14ac:dyDescent="0.2">
      <c r="A59" s="177" t="s">
        <v>78</v>
      </c>
      <c r="B59" s="178">
        <f>SUM(E59:V59)</f>
        <v>0</v>
      </c>
      <c r="C59" s="888"/>
      <c r="D59" s="888"/>
      <c r="E59" s="181"/>
      <c r="F59" s="182"/>
      <c r="G59" s="181"/>
      <c r="H59" s="182"/>
      <c r="I59" s="181"/>
      <c r="J59" s="182"/>
      <c r="K59" s="181"/>
      <c r="L59" s="182"/>
      <c r="M59" s="181"/>
      <c r="N59" s="182"/>
      <c r="O59" s="181"/>
      <c r="P59" s="182"/>
      <c r="Q59" s="181"/>
      <c r="R59" s="182"/>
      <c r="S59" s="181"/>
      <c r="T59" s="182"/>
      <c r="U59" s="181"/>
      <c r="V59" s="182"/>
      <c r="W59" s="181"/>
      <c r="X59" s="176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9"/>
      <c r="AK59" s="9"/>
      <c r="CG59" s="41">
        <v>0</v>
      </c>
      <c r="CH59" s="41">
        <v>0</v>
      </c>
      <c r="CI59" s="41">
        <v>0</v>
      </c>
      <c r="CJ59" s="41"/>
    </row>
    <row r="60" spans="1:88" ht="31.15" customHeight="1" x14ac:dyDescent="0.2">
      <c r="A60" s="878" t="s">
        <v>80</v>
      </c>
      <c r="B60" s="878"/>
      <c r="C60" s="878"/>
      <c r="D60" s="878"/>
      <c r="E60" s="878"/>
      <c r="F60" s="140"/>
      <c r="G60" s="140"/>
      <c r="H60" s="188"/>
      <c r="I60" s="188"/>
      <c r="J60" s="891"/>
      <c r="K60" s="892"/>
      <c r="L60" s="893"/>
      <c r="M60" s="892"/>
      <c r="N60" s="7"/>
      <c r="O60" s="7"/>
      <c r="P60" s="7"/>
      <c r="Q60" s="7"/>
      <c r="R60" s="7"/>
      <c r="S60" s="7"/>
      <c r="T60" s="7"/>
      <c r="U60" s="7"/>
      <c r="V60" s="7"/>
      <c r="W60" s="7"/>
      <c r="X60" s="192"/>
      <c r="Y60" s="192"/>
      <c r="Z60" s="192"/>
      <c r="AA60" s="894"/>
      <c r="AB60" s="895"/>
      <c r="AC60" s="894"/>
      <c r="AD60" s="192"/>
      <c r="AE60" s="895"/>
      <c r="AF60" s="894"/>
      <c r="AG60" s="894"/>
      <c r="AH60" s="894"/>
      <c r="AI60" s="895"/>
      <c r="AJ60" s="101"/>
      <c r="AK60" s="195"/>
      <c r="AL60" s="896"/>
      <c r="AM60" s="897"/>
      <c r="AN60" s="897"/>
      <c r="CG60" s="41"/>
      <c r="CH60" s="41"/>
      <c r="CI60" s="41"/>
      <c r="CJ60" s="41"/>
    </row>
    <row r="61" spans="1:88" ht="16.149999999999999" customHeight="1" x14ac:dyDescent="0.2">
      <c r="A61" s="2274" t="s">
        <v>75</v>
      </c>
      <c r="B61" s="2285" t="s">
        <v>81</v>
      </c>
      <c r="C61" s="2286"/>
      <c r="D61" s="2285" t="s">
        <v>82</v>
      </c>
      <c r="E61" s="2287"/>
      <c r="F61" s="2288" t="s">
        <v>83</v>
      </c>
      <c r="G61" s="2288"/>
      <c r="H61" s="101"/>
      <c r="I61" s="101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141"/>
      <c r="V61" s="898"/>
      <c r="W61" s="141"/>
      <c r="X61" s="899"/>
      <c r="Y61" s="899"/>
      <c r="Z61" s="899"/>
      <c r="AA61" s="894"/>
      <c r="AB61" s="899"/>
      <c r="AC61" s="894"/>
      <c r="AD61" s="899"/>
      <c r="AE61" s="894"/>
      <c r="AF61" s="894"/>
      <c r="AG61" s="900"/>
      <c r="AH61" s="894"/>
      <c r="AI61" s="900"/>
      <c r="AJ61" s="899"/>
      <c r="AK61" s="900"/>
      <c r="AL61" s="901"/>
      <c r="AM61" s="902"/>
      <c r="AN61" s="902"/>
      <c r="CG61" s="41"/>
      <c r="CH61" s="41"/>
      <c r="CI61" s="41"/>
      <c r="CJ61" s="41"/>
    </row>
    <row r="62" spans="1:88" ht="36" customHeight="1" x14ac:dyDescent="0.2">
      <c r="A62" s="2235"/>
      <c r="B62" s="741" t="s">
        <v>84</v>
      </c>
      <c r="C62" s="742" t="s">
        <v>85</v>
      </c>
      <c r="D62" s="741" t="s">
        <v>84</v>
      </c>
      <c r="E62" s="743" t="s">
        <v>85</v>
      </c>
      <c r="F62" s="903" t="s">
        <v>84</v>
      </c>
      <c r="G62" s="904" t="s">
        <v>85</v>
      </c>
      <c r="H62" s="7" t="s">
        <v>77</v>
      </c>
      <c r="I62" s="7"/>
      <c r="J62" s="905"/>
      <c r="K62" s="906"/>
      <c r="L62" s="906"/>
      <c r="M62" s="906"/>
      <c r="N62" s="906"/>
      <c r="O62" s="906"/>
      <c r="P62" s="906"/>
      <c r="Q62" s="896"/>
      <c r="R62" s="896"/>
      <c r="S62" s="896"/>
      <c r="T62" s="896"/>
      <c r="U62" s="896"/>
      <c r="V62" s="896"/>
      <c r="W62" s="896"/>
      <c r="X62" s="907"/>
      <c r="Y62" s="896"/>
      <c r="Z62" s="896"/>
      <c r="AA62" s="896"/>
      <c r="AB62" s="896"/>
      <c r="AC62" s="896"/>
      <c r="AD62" s="896"/>
      <c r="AE62" s="896"/>
      <c r="AF62" s="896"/>
      <c r="AG62" s="896"/>
      <c r="AH62" s="896"/>
      <c r="AI62" s="896"/>
      <c r="AJ62" s="896"/>
      <c r="AK62" s="896"/>
      <c r="AL62" s="896"/>
      <c r="AM62" s="896"/>
      <c r="AN62" s="896"/>
      <c r="AO62" s="896"/>
      <c r="AP62" s="906"/>
      <c r="AQ62" s="897"/>
      <c r="AR62" s="897"/>
      <c r="CG62" s="41"/>
      <c r="CH62" s="41"/>
      <c r="CI62" s="41"/>
      <c r="CJ62" s="41"/>
    </row>
    <row r="63" spans="1:88" ht="16.149999999999999" customHeight="1" x14ac:dyDescent="0.2">
      <c r="A63" s="908" t="s">
        <v>86</v>
      </c>
      <c r="B63" s="31"/>
      <c r="C63" s="33"/>
      <c r="D63" s="31"/>
      <c r="E63" s="33"/>
      <c r="F63" s="65"/>
      <c r="G63" s="206"/>
      <c r="H63" s="176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900"/>
      <c r="U63" s="900"/>
      <c r="V63" s="896"/>
      <c r="W63" s="896"/>
      <c r="X63" s="907"/>
      <c r="Y63" s="896"/>
      <c r="Z63" s="896"/>
      <c r="AA63" s="896"/>
      <c r="AB63" s="896"/>
      <c r="AC63" s="896"/>
      <c r="AD63" s="896"/>
      <c r="AE63" s="896"/>
      <c r="AF63" s="896"/>
      <c r="AG63" s="896"/>
      <c r="AH63" s="896"/>
      <c r="AI63" s="896"/>
      <c r="AJ63" s="896"/>
      <c r="AK63" s="896"/>
      <c r="AL63" s="896"/>
      <c r="AM63" s="896"/>
      <c r="AN63" s="896"/>
      <c r="AO63" s="896"/>
      <c r="AP63" s="897"/>
      <c r="AQ63" s="897"/>
      <c r="AR63" s="897"/>
      <c r="CA63" s="40"/>
      <c r="CB63" s="40"/>
      <c r="CC63" s="40"/>
      <c r="CG63" s="41">
        <f>IF(B63&lt;C63,1,0)</f>
        <v>0</v>
      </c>
      <c r="CH63" s="41">
        <f>IF(D63&lt;E63,1,0)</f>
        <v>0</v>
      </c>
      <c r="CI63" s="41">
        <f>IF(F63&lt;G63,1,0)</f>
        <v>0</v>
      </c>
      <c r="CJ63" s="41"/>
    </row>
    <row r="64" spans="1:88" ht="25.15" customHeight="1" x14ac:dyDescent="0.2">
      <c r="A64" s="909" t="s">
        <v>87</v>
      </c>
      <c r="B64" s="855"/>
      <c r="C64" s="910"/>
      <c r="D64" s="855"/>
      <c r="E64" s="910"/>
      <c r="F64" s="855"/>
      <c r="G64" s="911"/>
      <c r="H64" s="176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900"/>
      <c r="U64" s="900"/>
      <c r="V64" s="896"/>
      <c r="W64" s="896"/>
      <c r="X64" s="907"/>
      <c r="Y64" s="896"/>
      <c r="Z64" s="896"/>
      <c r="AA64" s="896"/>
      <c r="AB64" s="896"/>
      <c r="AC64" s="896"/>
      <c r="AD64" s="896"/>
      <c r="AE64" s="896"/>
      <c r="AF64" s="896"/>
      <c r="AG64" s="896"/>
      <c r="AH64" s="896"/>
      <c r="AI64" s="896"/>
      <c r="AJ64" s="896"/>
      <c r="AK64" s="896"/>
      <c r="AL64" s="896"/>
      <c r="AM64" s="896"/>
      <c r="AN64" s="896"/>
      <c r="AO64" s="896"/>
      <c r="AP64" s="897"/>
      <c r="AQ64" s="897"/>
      <c r="AR64" s="897"/>
      <c r="CA64" s="40"/>
      <c r="CB64" s="40"/>
      <c r="CC64" s="40"/>
      <c r="CG64" s="41">
        <f>IF(B64&lt;C64,1,0)</f>
        <v>0</v>
      </c>
      <c r="CH64" s="41">
        <f>IF(D64&lt;E64,1,0)</f>
        <v>0</v>
      </c>
      <c r="CI64" s="41">
        <f>IF(F64&lt;G64,1,0)</f>
        <v>0</v>
      </c>
      <c r="CJ64" s="41"/>
    </row>
    <row r="65" spans="1:90" ht="31.15" customHeight="1" x14ac:dyDescent="0.2">
      <c r="A65" s="878" t="s">
        <v>88</v>
      </c>
      <c r="B65" s="912"/>
      <c r="C65" s="912"/>
      <c r="D65" s="912"/>
      <c r="E65" s="211"/>
      <c r="F65" s="211"/>
      <c r="G65" s="211"/>
      <c r="H65" s="101"/>
      <c r="I65" s="101"/>
      <c r="J65" s="900"/>
      <c r="K65" s="900"/>
      <c r="L65" s="900"/>
      <c r="M65" s="900"/>
      <c r="N65" s="900"/>
      <c r="O65" s="900"/>
      <c r="P65" s="900"/>
      <c r="Q65" s="900"/>
      <c r="R65" s="900"/>
      <c r="S65" s="900"/>
      <c r="T65" s="900"/>
      <c r="U65" s="900"/>
      <c r="V65" s="906"/>
      <c r="W65" s="906"/>
      <c r="X65" s="907"/>
      <c r="Y65" s="896"/>
      <c r="Z65" s="896"/>
      <c r="AA65" s="896"/>
      <c r="AB65" s="896"/>
      <c r="AC65" s="896"/>
      <c r="AD65" s="896"/>
      <c r="AE65" s="896"/>
      <c r="AF65" s="896"/>
      <c r="AG65" s="896"/>
      <c r="AH65" s="896"/>
      <c r="AI65" s="896"/>
      <c r="AJ65" s="896"/>
      <c r="AK65" s="896"/>
      <c r="AL65" s="896"/>
      <c r="AM65" s="896"/>
      <c r="AN65" s="896"/>
      <c r="AO65" s="896"/>
      <c r="AP65" s="897"/>
      <c r="AQ65" s="897"/>
      <c r="AR65" s="897"/>
      <c r="CG65" s="41"/>
      <c r="CH65" s="41"/>
      <c r="CI65" s="41"/>
      <c r="CJ65" s="41"/>
    </row>
    <row r="66" spans="1:90" ht="16.149999999999999" customHeight="1" x14ac:dyDescent="0.2">
      <c r="A66" s="749" t="s">
        <v>49</v>
      </c>
      <c r="B66" s="749" t="s">
        <v>32</v>
      </c>
      <c r="C66" s="213"/>
      <c r="D66" s="214"/>
      <c r="E66" s="214"/>
      <c r="F66" s="214"/>
      <c r="G66" s="214"/>
      <c r="H66" s="101"/>
      <c r="I66" s="101"/>
      <c r="J66" s="900"/>
      <c r="K66" s="900"/>
      <c r="L66" s="913"/>
      <c r="M66" s="913"/>
      <c r="N66" s="900"/>
      <c r="O66" s="900"/>
      <c r="P66" s="900"/>
      <c r="Q66" s="900"/>
      <c r="R66" s="900"/>
      <c r="S66" s="900"/>
      <c r="T66" s="900"/>
      <c r="U66" s="900"/>
      <c r="V66" s="906"/>
      <c r="W66" s="906"/>
      <c r="X66" s="907"/>
      <c r="Y66" s="896"/>
      <c r="Z66" s="896"/>
      <c r="AA66" s="896"/>
      <c r="AB66" s="896"/>
      <c r="AC66" s="896"/>
      <c r="AD66" s="896"/>
      <c r="AE66" s="896"/>
      <c r="AF66" s="896"/>
      <c r="AG66" s="896"/>
      <c r="AH66" s="896"/>
      <c r="AI66" s="896"/>
      <c r="AJ66" s="896"/>
      <c r="AK66" s="896"/>
      <c r="AL66" s="896"/>
      <c r="AM66" s="896"/>
      <c r="AN66" s="896"/>
      <c r="AO66" s="896"/>
      <c r="AP66" s="897"/>
      <c r="AQ66" s="897"/>
      <c r="AR66" s="897"/>
      <c r="CG66" s="41"/>
      <c r="CH66" s="41"/>
      <c r="CI66" s="41"/>
      <c r="CJ66" s="41"/>
    </row>
    <row r="67" spans="1:90" ht="16.149999999999999" customHeight="1" x14ac:dyDescent="0.2">
      <c r="A67" s="914" t="s">
        <v>72</v>
      </c>
      <c r="B67" s="915"/>
      <c r="C67" s="213"/>
      <c r="D67" s="214"/>
      <c r="E67" s="214"/>
      <c r="F67" s="214"/>
      <c r="G67" s="214"/>
      <c r="H67" s="7"/>
      <c r="I67" s="141"/>
      <c r="J67" s="906"/>
      <c r="K67" s="906"/>
      <c r="L67" s="916"/>
      <c r="M67" s="916"/>
      <c r="N67" s="906"/>
      <c r="O67" s="906"/>
      <c r="P67" s="906"/>
      <c r="Q67" s="906"/>
      <c r="R67" s="906"/>
      <c r="S67" s="906"/>
      <c r="T67" s="906"/>
      <c r="U67" s="906"/>
      <c r="V67" s="906"/>
      <c r="W67" s="906"/>
      <c r="X67" s="907"/>
      <c r="Y67" s="896"/>
      <c r="Z67" s="896"/>
      <c r="AA67" s="896"/>
      <c r="AB67" s="896"/>
      <c r="AC67" s="896"/>
      <c r="AD67" s="896"/>
      <c r="AE67" s="896"/>
      <c r="AF67" s="896"/>
      <c r="AG67" s="896"/>
      <c r="AH67" s="896"/>
      <c r="AI67" s="896"/>
      <c r="AJ67" s="896"/>
      <c r="AK67" s="896"/>
      <c r="AL67" s="896"/>
      <c r="AM67" s="896"/>
      <c r="AN67" s="896"/>
      <c r="AO67" s="896"/>
      <c r="AP67" s="897"/>
      <c r="AQ67" s="897"/>
      <c r="AR67" s="897"/>
      <c r="CG67" s="41"/>
      <c r="CH67" s="41"/>
      <c r="CI67" s="41"/>
      <c r="CJ67" s="41"/>
    </row>
    <row r="68" spans="1:90" ht="16.149999999999999" customHeight="1" x14ac:dyDescent="0.2">
      <c r="A68" s="83" t="s">
        <v>89</v>
      </c>
      <c r="B68" s="219"/>
      <c r="C68" s="140"/>
      <c r="D68" s="220"/>
      <c r="E68" s="140"/>
      <c r="F68" s="917"/>
      <c r="G68" s="222"/>
      <c r="H68" s="7"/>
      <c r="I68" s="7"/>
      <c r="J68" s="906"/>
      <c r="K68" s="906"/>
      <c r="L68" s="906"/>
      <c r="M68" s="906"/>
      <c r="N68" s="906"/>
      <c r="O68" s="906"/>
      <c r="P68" s="906"/>
      <c r="Q68" s="906"/>
      <c r="R68" s="906"/>
      <c r="S68" s="906"/>
      <c r="T68" s="906"/>
      <c r="U68" s="906"/>
      <c r="V68" s="906"/>
      <c r="W68" s="906"/>
      <c r="X68" s="907"/>
      <c r="Y68" s="896"/>
      <c r="Z68" s="896"/>
      <c r="AA68" s="896"/>
      <c r="AB68" s="896"/>
      <c r="AC68" s="896"/>
      <c r="AD68" s="896"/>
      <c r="AE68" s="896"/>
      <c r="AF68" s="896"/>
      <c r="AG68" s="896"/>
      <c r="AH68" s="896"/>
      <c r="AI68" s="896"/>
      <c r="AJ68" s="896"/>
      <c r="AK68" s="896"/>
      <c r="AL68" s="896"/>
      <c r="AM68" s="896"/>
      <c r="AN68" s="896"/>
      <c r="AO68" s="896"/>
      <c r="AP68" s="897"/>
      <c r="AQ68" s="897"/>
      <c r="AR68" s="897"/>
      <c r="CG68" s="41"/>
      <c r="CH68" s="41"/>
      <c r="CI68" s="41"/>
      <c r="CJ68" s="41"/>
    </row>
    <row r="69" spans="1:90" ht="31.15" customHeight="1" x14ac:dyDescent="0.2">
      <c r="A69" s="140" t="s">
        <v>90</v>
      </c>
      <c r="B69" s="140"/>
      <c r="C69" s="918"/>
      <c r="D69" s="918"/>
      <c r="E69" s="7"/>
      <c r="F69" s="7"/>
      <c r="G69" s="7"/>
      <c r="H69" s="7"/>
      <c r="I69" s="7"/>
      <c r="J69" s="906"/>
      <c r="K69" s="906"/>
      <c r="L69" s="906"/>
      <c r="M69" s="906"/>
      <c r="N69" s="906"/>
      <c r="O69" s="906"/>
      <c r="P69" s="906"/>
      <c r="Q69" s="906"/>
      <c r="R69" s="906"/>
      <c r="S69" s="906"/>
      <c r="T69" s="906"/>
      <c r="U69" s="906"/>
      <c r="V69" s="906"/>
      <c r="W69" s="919"/>
      <c r="X69" s="907"/>
      <c r="Y69" s="896"/>
      <c r="Z69" s="896"/>
      <c r="AA69" s="896"/>
      <c r="AB69" s="896"/>
      <c r="AC69" s="896"/>
      <c r="AD69" s="896"/>
      <c r="AE69" s="896"/>
      <c r="AF69" s="901"/>
      <c r="AG69" s="896"/>
      <c r="AH69" s="920"/>
      <c r="AI69" s="896"/>
      <c r="AJ69" s="896"/>
      <c r="AK69" s="896"/>
      <c r="AL69" s="896"/>
      <c r="AM69" s="896"/>
      <c r="AN69" s="896"/>
      <c r="AO69" s="896"/>
      <c r="AP69" s="897"/>
      <c r="AQ69" s="897"/>
      <c r="AR69" s="897"/>
      <c r="CG69" s="41"/>
      <c r="CH69" s="41"/>
      <c r="CI69" s="41"/>
      <c r="CJ69" s="41"/>
    </row>
    <row r="70" spans="1:90" ht="16.149999999999999" customHeight="1" x14ac:dyDescent="0.2">
      <c r="A70" s="2273" t="s">
        <v>91</v>
      </c>
      <c r="B70" s="2274" t="s">
        <v>32</v>
      </c>
      <c r="C70" s="2275" t="s">
        <v>92</v>
      </c>
      <c r="D70" s="2277" t="s">
        <v>93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907"/>
      <c r="Y70" s="896"/>
      <c r="Z70" s="896"/>
      <c r="AA70" s="896"/>
      <c r="AB70" s="896"/>
      <c r="AC70" s="896"/>
      <c r="AD70" s="896"/>
      <c r="AE70" s="896"/>
      <c r="AF70" s="901"/>
      <c r="AG70" s="896"/>
      <c r="AH70" s="896"/>
      <c r="AI70" s="896"/>
      <c r="AJ70" s="896"/>
      <c r="AK70" s="896"/>
      <c r="AL70" s="896"/>
      <c r="AM70" s="896"/>
      <c r="AN70" s="896"/>
      <c r="AO70" s="896"/>
      <c r="AP70" s="897"/>
      <c r="AQ70" s="897"/>
      <c r="AR70" s="897"/>
      <c r="CG70" s="41"/>
      <c r="CH70" s="41"/>
      <c r="CI70" s="41"/>
      <c r="CJ70" s="41"/>
    </row>
    <row r="71" spans="1:90" ht="16.149999999999999" customHeight="1" x14ac:dyDescent="0.2">
      <c r="A71" s="2243"/>
      <c r="B71" s="2235"/>
      <c r="C71" s="2276"/>
      <c r="D71" s="2278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907"/>
      <c r="Y71" s="896"/>
      <c r="Z71" s="896"/>
      <c r="AA71" s="896"/>
      <c r="AB71" s="896"/>
      <c r="AC71" s="896"/>
      <c r="AD71" s="896"/>
      <c r="AE71" s="896"/>
      <c r="AF71" s="921"/>
      <c r="AG71" s="922"/>
      <c r="AH71" s="922"/>
      <c r="AI71" s="896"/>
      <c r="AJ71" s="896"/>
      <c r="AK71" s="896"/>
      <c r="AL71" s="896"/>
      <c r="AM71" s="896"/>
      <c r="AN71" s="896"/>
      <c r="AO71" s="896"/>
      <c r="AP71" s="897"/>
      <c r="AQ71" s="897"/>
      <c r="AR71" s="897"/>
      <c r="CG71" s="41"/>
      <c r="CH71" s="41"/>
      <c r="CI71" s="41"/>
      <c r="CJ71" s="41"/>
    </row>
    <row r="72" spans="1:90" ht="25.5" customHeight="1" x14ac:dyDescent="0.2">
      <c r="A72" s="759" t="s">
        <v>94</v>
      </c>
      <c r="B72" s="229">
        <f>SUM(C72:D72)</f>
        <v>0</v>
      </c>
      <c r="C72" s="760"/>
      <c r="D72" s="761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6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906"/>
      <c r="AJ72" s="906"/>
      <c r="AK72" s="906"/>
      <c r="AL72" s="906"/>
      <c r="AM72" s="906"/>
      <c r="AN72" s="906"/>
      <c r="AO72" s="906"/>
      <c r="AP72" s="897"/>
      <c r="AQ72" s="897"/>
      <c r="AR72" s="897"/>
      <c r="CG72" s="41"/>
      <c r="CH72" s="41"/>
      <c r="CI72" s="41"/>
      <c r="CJ72" s="41"/>
    </row>
    <row r="73" spans="1:90" ht="31.15" customHeight="1" x14ac:dyDescent="0.2">
      <c r="A73" s="1962" t="s">
        <v>95</v>
      </c>
      <c r="B73" s="1962"/>
      <c r="C73" s="1962"/>
      <c r="D73" s="1962"/>
      <c r="E73" s="1962"/>
      <c r="F73" s="1962"/>
      <c r="G73" s="1962"/>
      <c r="H73" s="232"/>
      <c r="I73" s="232"/>
      <c r="J73" s="232"/>
      <c r="K73" s="232"/>
      <c r="L73" s="232"/>
      <c r="M73" s="232"/>
      <c r="N73" s="233"/>
      <c r="O73" s="233"/>
      <c r="P73" s="233"/>
      <c r="Q73" s="234"/>
      <c r="R73" s="234"/>
      <c r="S73" s="234"/>
      <c r="T73" s="234"/>
      <c r="U73" s="234"/>
      <c r="V73" s="234"/>
      <c r="W73" s="233"/>
      <c r="X73" s="234"/>
      <c r="Y73" s="234"/>
      <c r="Z73" s="235"/>
      <c r="AA73" s="923"/>
      <c r="AB73" s="923"/>
      <c r="AC73" s="923"/>
      <c r="AD73" s="923"/>
      <c r="AE73" s="924"/>
      <c r="AF73" s="924"/>
      <c r="AG73" s="924"/>
      <c r="AH73" s="925"/>
      <c r="AI73" s="926"/>
      <c r="AJ73" s="897"/>
      <c r="AK73" s="897"/>
      <c r="AL73" s="897"/>
      <c r="AM73" s="897"/>
      <c r="AN73" s="897"/>
      <c r="AO73" s="897"/>
      <c r="AP73" s="897"/>
      <c r="AQ73" s="897"/>
      <c r="AR73" s="897"/>
      <c r="CG73" s="41"/>
      <c r="CH73" s="41"/>
      <c r="CI73" s="41"/>
      <c r="CJ73" s="41"/>
    </row>
    <row r="74" spans="1:90" ht="16.149999999999999" customHeight="1" x14ac:dyDescent="0.2">
      <c r="A74" s="2260" t="s">
        <v>49</v>
      </c>
      <c r="B74" s="2262" t="s">
        <v>96</v>
      </c>
      <c r="C74" s="2262" t="s">
        <v>32</v>
      </c>
      <c r="D74" s="2264"/>
      <c r="E74" s="2265"/>
      <c r="F74" s="2268" t="s">
        <v>5</v>
      </c>
      <c r="G74" s="2269"/>
      <c r="H74" s="2269"/>
      <c r="I74" s="2269"/>
      <c r="J74" s="2269"/>
      <c r="K74" s="2269"/>
      <c r="L74" s="2269"/>
      <c r="M74" s="2269"/>
      <c r="N74" s="2269"/>
      <c r="O74" s="2269"/>
      <c r="P74" s="2269"/>
      <c r="Q74" s="2269"/>
      <c r="R74" s="2269"/>
      <c r="S74" s="2269"/>
      <c r="T74" s="2269"/>
      <c r="U74" s="2269"/>
      <c r="V74" s="2269"/>
      <c r="W74" s="2269"/>
      <c r="X74" s="2269"/>
      <c r="Y74" s="2269"/>
      <c r="Z74" s="2269"/>
      <c r="AA74" s="2269"/>
      <c r="AB74" s="2269"/>
      <c r="AC74" s="2269"/>
      <c r="AD74" s="2269"/>
      <c r="AE74" s="2269"/>
      <c r="AF74" s="2269"/>
      <c r="AG74" s="2269"/>
      <c r="AH74" s="2269"/>
      <c r="AI74" s="2270"/>
      <c r="AJ74" s="2271" t="s">
        <v>97</v>
      </c>
      <c r="AK74" s="2265" t="s">
        <v>98</v>
      </c>
      <c r="AL74" s="896"/>
      <c r="AM74" s="896"/>
      <c r="AN74" s="896"/>
      <c r="AO74" s="896"/>
      <c r="AP74" s="896"/>
      <c r="AQ74" s="896"/>
      <c r="AR74" s="896"/>
      <c r="AS74" s="897"/>
      <c r="AT74" s="897"/>
      <c r="BX74" s="2"/>
      <c r="BY74" s="2"/>
      <c r="BZ74" s="3"/>
      <c r="CA74" s="3"/>
      <c r="CB74" s="4"/>
      <c r="CI74" s="41"/>
      <c r="CJ74" s="41"/>
      <c r="CK74" s="41"/>
      <c r="CL74" s="41"/>
    </row>
    <row r="75" spans="1:90" ht="16.149999999999999" customHeight="1" x14ac:dyDescent="0.2">
      <c r="A75" s="1935"/>
      <c r="B75" s="1938"/>
      <c r="C75" s="2263"/>
      <c r="D75" s="2266"/>
      <c r="E75" s="2267"/>
      <c r="F75" s="2257" t="s">
        <v>99</v>
      </c>
      <c r="G75" s="2258"/>
      <c r="H75" s="2257" t="s">
        <v>100</v>
      </c>
      <c r="I75" s="2258"/>
      <c r="J75" s="2257" t="s">
        <v>13</v>
      </c>
      <c r="K75" s="2258"/>
      <c r="L75" s="2257" t="s">
        <v>14</v>
      </c>
      <c r="M75" s="2258"/>
      <c r="N75" s="2257" t="s">
        <v>101</v>
      </c>
      <c r="O75" s="2258"/>
      <c r="P75" s="2257">
        <v>19</v>
      </c>
      <c r="Q75" s="2258"/>
      <c r="R75" s="2257" t="s">
        <v>16</v>
      </c>
      <c r="S75" s="2258"/>
      <c r="T75" s="2257" t="s">
        <v>17</v>
      </c>
      <c r="U75" s="2258"/>
      <c r="V75" s="2257" t="s">
        <v>18</v>
      </c>
      <c r="W75" s="2258"/>
      <c r="X75" s="2257" t="s">
        <v>19</v>
      </c>
      <c r="Y75" s="2258"/>
      <c r="Z75" s="2257" t="s">
        <v>20</v>
      </c>
      <c r="AA75" s="2258"/>
      <c r="AB75" s="2257" t="s">
        <v>21</v>
      </c>
      <c r="AC75" s="2258"/>
      <c r="AD75" s="2257" t="s">
        <v>22</v>
      </c>
      <c r="AE75" s="2258"/>
      <c r="AF75" s="2257" t="s">
        <v>23</v>
      </c>
      <c r="AG75" s="2258"/>
      <c r="AH75" s="2257" t="s">
        <v>24</v>
      </c>
      <c r="AI75" s="2259"/>
      <c r="AJ75" s="1949"/>
      <c r="AK75" s="1944"/>
      <c r="AL75" s="927"/>
      <c r="AM75" s="928"/>
      <c r="AN75" s="927"/>
      <c r="AO75" s="927"/>
      <c r="AP75" s="927"/>
      <c r="AQ75" s="927"/>
      <c r="AR75" s="927"/>
      <c r="AS75" s="929"/>
      <c r="AT75" s="929"/>
      <c r="BX75" s="2"/>
      <c r="BY75" s="2"/>
      <c r="BZ75" s="3"/>
      <c r="CA75" s="3"/>
      <c r="CB75" s="4"/>
      <c r="CI75" s="41"/>
      <c r="CJ75" s="41"/>
      <c r="CK75" s="41"/>
      <c r="CL75" s="41"/>
    </row>
    <row r="76" spans="1:90" ht="16.149999999999999" customHeight="1" x14ac:dyDescent="0.2">
      <c r="A76" s="2261"/>
      <c r="B76" s="2263"/>
      <c r="C76" s="766" t="s">
        <v>29</v>
      </c>
      <c r="D76" s="767" t="s">
        <v>30</v>
      </c>
      <c r="E76" s="930" t="s">
        <v>31</v>
      </c>
      <c r="F76" s="766" t="s">
        <v>30</v>
      </c>
      <c r="G76" s="930" t="s">
        <v>31</v>
      </c>
      <c r="H76" s="931" t="s">
        <v>30</v>
      </c>
      <c r="I76" s="930" t="s">
        <v>31</v>
      </c>
      <c r="J76" s="766" t="s">
        <v>30</v>
      </c>
      <c r="K76" s="930" t="s">
        <v>31</v>
      </c>
      <c r="L76" s="766" t="s">
        <v>30</v>
      </c>
      <c r="M76" s="930" t="s">
        <v>31</v>
      </c>
      <c r="N76" s="766" t="s">
        <v>30</v>
      </c>
      <c r="O76" s="930" t="s">
        <v>31</v>
      </c>
      <c r="P76" s="766" t="s">
        <v>30</v>
      </c>
      <c r="Q76" s="930" t="s">
        <v>31</v>
      </c>
      <c r="R76" s="766" t="s">
        <v>30</v>
      </c>
      <c r="S76" s="930" t="s">
        <v>31</v>
      </c>
      <c r="T76" s="766" t="s">
        <v>30</v>
      </c>
      <c r="U76" s="930" t="s">
        <v>31</v>
      </c>
      <c r="V76" s="766" t="s">
        <v>30</v>
      </c>
      <c r="W76" s="930" t="s">
        <v>31</v>
      </c>
      <c r="X76" s="766" t="s">
        <v>30</v>
      </c>
      <c r="Y76" s="930" t="s">
        <v>31</v>
      </c>
      <c r="Z76" s="766" t="s">
        <v>30</v>
      </c>
      <c r="AA76" s="930" t="s">
        <v>31</v>
      </c>
      <c r="AB76" s="766" t="s">
        <v>30</v>
      </c>
      <c r="AC76" s="930" t="s">
        <v>31</v>
      </c>
      <c r="AD76" s="766" t="s">
        <v>30</v>
      </c>
      <c r="AE76" s="930" t="s">
        <v>31</v>
      </c>
      <c r="AF76" s="766" t="s">
        <v>30</v>
      </c>
      <c r="AG76" s="930" t="s">
        <v>31</v>
      </c>
      <c r="AH76" s="766" t="s">
        <v>30</v>
      </c>
      <c r="AI76" s="932" t="s">
        <v>31</v>
      </c>
      <c r="AJ76" s="2272"/>
      <c r="AK76" s="2267"/>
      <c r="AL76" s="927"/>
      <c r="AM76" s="928"/>
      <c r="AN76" s="927"/>
      <c r="AO76" s="927"/>
      <c r="AP76" s="927"/>
      <c r="AQ76" s="927"/>
      <c r="AR76" s="927"/>
      <c r="AS76" s="929"/>
      <c r="AT76" s="929"/>
      <c r="BX76" s="2"/>
      <c r="BY76" s="2"/>
      <c r="BZ76" s="3"/>
      <c r="CA76" s="3"/>
      <c r="CB76" s="4"/>
      <c r="CI76" s="41"/>
      <c r="CJ76" s="41"/>
      <c r="CK76" s="41"/>
      <c r="CL76" s="41"/>
    </row>
    <row r="77" spans="1:90" ht="16.149999999999999" customHeight="1" x14ac:dyDescent="0.2">
      <c r="A77" s="770" t="s">
        <v>102</v>
      </c>
      <c r="B77" s="933" t="s">
        <v>103</v>
      </c>
      <c r="C77" s="771">
        <f>SUM(D77:E77)</f>
        <v>0</v>
      </c>
      <c r="D77" s="772">
        <f t="shared" ref="D77:E80" si="7">SUM(F77,H77,J77,L77,N77,P77,R77,T77,V77,X77,Z77,AB77,AD77,AF77,AH77)</f>
        <v>0</v>
      </c>
      <c r="E77" s="934">
        <f t="shared" si="7"/>
        <v>0</v>
      </c>
      <c r="F77" s="935"/>
      <c r="G77" s="936"/>
      <c r="H77" s="937"/>
      <c r="I77" s="936"/>
      <c r="J77" s="935"/>
      <c r="K77" s="938"/>
      <c r="L77" s="935"/>
      <c r="M77" s="938"/>
      <c r="N77" s="935"/>
      <c r="O77" s="938"/>
      <c r="P77" s="935"/>
      <c r="Q77" s="938"/>
      <c r="R77" s="935"/>
      <c r="S77" s="938"/>
      <c r="T77" s="935"/>
      <c r="U77" s="938"/>
      <c r="V77" s="935"/>
      <c r="W77" s="938"/>
      <c r="X77" s="935"/>
      <c r="Y77" s="938"/>
      <c r="Z77" s="935"/>
      <c r="AA77" s="938"/>
      <c r="AB77" s="935"/>
      <c r="AC77" s="938"/>
      <c r="AD77" s="935"/>
      <c r="AE77" s="938"/>
      <c r="AF77" s="935"/>
      <c r="AG77" s="938"/>
      <c r="AH77" s="935"/>
      <c r="AI77" s="939"/>
      <c r="AJ77" s="940"/>
      <c r="AK77" s="941"/>
      <c r="AL77" s="942"/>
      <c r="AM77" s="928"/>
      <c r="AN77" s="927"/>
      <c r="AO77" s="927"/>
      <c r="AP77" s="927"/>
      <c r="AQ77" s="927"/>
      <c r="AR77" s="927"/>
      <c r="AS77" s="929"/>
      <c r="AT77" s="929"/>
      <c r="BX77" s="2"/>
      <c r="BY77" s="2"/>
      <c r="BZ77" s="3"/>
      <c r="CA77" s="3"/>
      <c r="CB77" s="4"/>
      <c r="CG77" s="5">
        <v>0</v>
      </c>
      <c r="CH77" s="5">
        <v>0</v>
      </c>
      <c r="CI77" s="41"/>
      <c r="CJ77" s="41"/>
      <c r="CK77" s="41"/>
      <c r="CL77" s="41"/>
    </row>
    <row r="78" spans="1:90" ht="16.149999999999999" customHeight="1" x14ac:dyDescent="0.2">
      <c r="A78" s="2180" t="s">
        <v>104</v>
      </c>
      <c r="B78" s="943" t="s">
        <v>105</v>
      </c>
      <c r="C78" s="262">
        <f>SUM(D78:E78)</f>
        <v>0</v>
      </c>
      <c r="D78" s="263">
        <f t="shared" si="7"/>
        <v>0</v>
      </c>
      <c r="E78" s="263">
        <f t="shared" si="7"/>
        <v>0</v>
      </c>
      <c r="F78" s="264"/>
      <c r="G78" s="265"/>
      <c r="H78" s="266"/>
      <c r="I78" s="265"/>
      <c r="J78" s="264"/>
      <c r="K78" s="267"/>
      <c r="L78" s="264"/>
      <c r="M78" s="267"/>
      <c r="N78" s="264"/>
      <c r="O78" s="267"/>
      <c r="P78" s="264"/>
      <c r="Q78" s="267"/>
      <c r="R78" s="264"/>
      <c r="S78" s="267"/>
      <c r="T78" s="264"/>
      <c r="U78" s="267"/>
      <c r="V78" s="264"/>
      <c r="W78" s="267"/>
      <c r="X78" s="264"/>
      <c r="Y78" s="267"/>
      <c r="Z78" s="264"/>
      <c r="AA78" s="267"/>
      <c r="AB78" s="264"/>
      <c r="AC78" s="267"/>
      <c r="AD78" s="264"/>
      <c r="AE78" s="267"/>
      <c r="AF78" s="264"/>
      <c r="AG78" s="267"/>
      <c r="AH78" s="264"/>
      <c r="AI78" s="268"/>
      <c r="AJ78" s="269"/>
      <c r="AK78" s="270"/>
      <c r="AL78" s="942"/>
      <c r="AM78" s="928"/>
      <c r="AN78" s="927"/>
      <c r="AO78" s="927"/>
      <c r="AP78" s="927"/>
      <c r="AQ78" s="927"/>
      <c r="AR78" s="927"/>
      <c r="AS78" s="929"/>
      <c r="AT78" s="929"/>
      <c r="BX78" s="2"/>
      <c r="BY78" s="2"/>
      <c r="BZ78" s="3"/>
      <c r="CA78" s="3"/>
      <c r="CB78" s="4"/>
      <c r="CG78" s="5">
        <v>0</v>
      </c>
      <c r="CH78" s="5">
        <v>0</v>
      </c>
      <c r="CI78" s="41"/>
      <c r="CJ78" s="41"/>
      <c r="CK78" s="41"/>
      <c r="CL78" s="41"/>
    </row>
    <row r="79" spans="1:90" ht="25.15" customHeight="1" x14ac:dyDescent="0.2">
      <c r="A79" s="2180"/>
      <c r="B79" s="271" t="s">
        <v>106</v>
      </c>
      <c r="C79" s="272">
        <f>SUM(D79:E79)</f>
        <v>0</v>
      </c>
      <c r="D79" s="263">
        <f t="shared" si="7"/>
        <v>0</v>
      </c>
      <c r="E79" s="263">
        <f t="shared" si="7"/>
        <v>0</v>
      </c>
      <c r="F79" s="273"/>
      <c r="G79" s="274"/>
      <c r="H79" s="275"/>
      <c r="I79" s="274"/>
      <c r="J79" s="273"/>
      <c r="K79" s="276"/>
      <c r="L79" s="273"/>
      <c r="M79" s="276"/>
      <c r="N79" s="273"/>
      <c r="O79" s="276"/>
      <c r="P79" s="273"/>
      <c r="Q79" s="276"/>
      <c r="R79" s="273"/>
      <c r="S79" s="276"/>
      <c r="T79" s="273"/>
      <c r="U79" s="276"/>
      <c r="V79" s="273"/>
      <c r="W79" s="276"/>
      <c r="X79" s="273"/>
      <c r="Y79" s="276"/>
      <c r="Z79" s="273"/>
      <c r="AA79" s="276"/>
      <c r="AB79" s="273"/>
      <c r="AC79" s="276"/>
      <c r="AD79" s="273"/>
      <c r="AE79" s="276"/>
      <c r="AF79" s="273"/>
      <c r="AG79" s="276"/>
      <c r="AH79" s="273"/>
      <c r="AI79" s="277"/>
      <c r="AJ79" s="278"/>
      <c r="AK79" s="279"/>
      <c r="AL79" s="942"/>
      <c r="AM79" s="928"/>
      <c r="AN79" s="927"/>
      <c r="AO79" s="927"/>
      <c r="AP79" s="927"/>
      <c r="AQ79" s="927"/>
      <c r="AR79" s="927"/>
      <c r="AS79" s="929"/>
      <c r="AT79" s="929"/>
      <c r="BX79" s="2"/>
      <c r="BY79" s="2"/>
      <c r="BZ79" s="3"/>
      <c r="CA79" s="3"/>
      <c r="CB79" s="4"/>
      <c r="CG79" s="5">
        <v>0</v>
      </c>
      <c r="CH79" s="5">
        <v>0</v>
      </c>
      <c r="CI79" s="41"/>
      <c r="CJ79" s="41"/>
      <c r="CK79" s="41"/>
      <c r="CL79" s="41"/>
    </row>
    <row r="80" spans="1:90" ht="16.149999999999999" customHeight="1" x14ac:dyDescent="0.2">
      <c r="A80" s="783" t="s">
        <v>60</v>
      </c>
      <c r="B80" s="784" t="s">
        <v>107</v>
      </c>
      <c r="C80" s="771">
        <f>SUM(D80:E80)</f>
        <v>0</v>
      </c>
      <c r="D80" s="772">
        <f t="shared" si="7"/>
        <v>0</v>
      </c>
      <c r="E80" s="934">
        <f t="shared" si="7"/>
        <v>0</v>
      </c>
      <c r="F80" s="785"/>
      <c r="G80" s="944"/>
      <c r="H80" s="945"/>
      <c r="I80" s="944"/>
      <c r="J80" s="785"/>
      <c r="K80" s="788"/>
      <c r="L80" s="785"/>
      <c r="M80" s="788"/>
      <c r="N80" s="785"/>
      <c r="O80" s="788"/>
      <c r="P80" s="785"/>
      <c r="Q80" s="788"/>
      <c r="R80" s="785"/>
      <c r="S80" s="788"/>
      <c r="T80" s="785"/>
      <c r="U80" s="788"/>
      <c r="V80" s="785"/>
      <c r="W80" s="788"/>
      <c r="X80" s="785"/>
      <c r="Y80" s="788"/>
      <c r="Z80" s="785"/>
      <c r="AA80" s="788"/>
      <c r="AB80" s="785"/>
      <c r="AC80" s="788"/>
      <c r="AD80" s="785"/>
      <c r="AE80" s="788"/>
      <c r="AF80" s="785"/>
      <c r="AG80" s="788"/>
      <c r="AH80" s="785"/>
      <c r="AI80" s="789"/>
      <c r="AJ80" s="790"/>
      <c r="AK80" s="946"/>
      <c r="AL80" s="942"/>
      <c r="AM80" s="928"/>
      <c r="AN80" s="927"/>
      <c r="AO80" s="927"/>
      <c r="AP80" s="927"/>
      <c r="AQ80" s="927"/>
      <c r="AR80" s="927"/>
      <c r="AS80" s="929"/>
      <c r="AT80" s="929"/>
      <c r="BX80" s="2"/>
      <c r="BY80" s="2"/>
      <c r="BZ80" s="3"/>
      <c r="CA80" s="3"/>
      <c r="CB80" s="4"/>
      <c r="CG80" s="5">
        <v>0</v>
      </c>
      <c r="CH80" s="5">
        <v>0</v>
      </c>
      <c r="CI80" s="41"/>
      <c r="CJ80" s="41"/>
      <c r="CK80" s="41"/>
      <c r="CL80" s="41"/>
    </row>
    <row r="81" spans="1:104" ht="31.15" customHeight="1" x14ac:dyDescent="0.2">
      <c r="A81" s="10" t="s">
        <v>108</v>
      </c>
      <c r="B81" s="233"/>
      <c r="C81" s="289"/>
      <c r="D81" s="233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290"/>
      <c r="R81" s="290"/>
      <c r="S81" s="290"/>
      <c r="T81" s="290"/>
      <c r="U81" s="290"/>
      <c r="V81" s="290"/>
      <c r="W81" s="7"/>
      <c r="X81" s="291"/>
      <c r="Y81" s="290"/>
      <c r="Z81" s="402"/>
      <c r="AA81" s="293"/>
      <c r="AB81" s="403"/>
      <c r="AC81" s="403"/>
      <c r="AD81" s="403"/>
      <c r="AE81" s="403"/>
      <c r="AF81" s="403"/>
      <c r="AG81" s="929"/>
      <c r="AH81" s="141"/>
      <c r="AI81" s="927"/>
      <c r="AJ81" s="927"/>
      <c r="AK81" s="927"/>
      <c r="AL81" s="927"/>
      <c r="AM81" s="927"/>
      <c r="AN81" s="927"/>
      <c r="AO81" s="927"/>
      <c r="AP81" s="927"/>
      <c r="AQ81" s="929"/>
      <c r="AR81" s="929"/>
      <c r="CG81" s="41"/>
      <c r="CH81" s="41"/>
      <c r="CI81" s="41"/>
      <c r="CJ81" s="41"/>
    </row>
    <row r="82" spans="1:104" ht="16.149999999999999" customHeight="1" x14ac:dyDescent="0.2">
      <c r="A82" s="2180" t="s">
        <v>91</v>
      </c>
      <c r="B82" s="2181" t="s">
        <v>32</v>
      </c>
      <c r="C82" s="2181" t="s">
        <v>109</v>
      </c>
      <c r="D82" s="2181" t="s">
        <v>110</v>
      </c>
      <c r="E82" s="7"/>
      <c r="F82" s="7"/>
      <c r="G82" s="7"/>
      <c r="H82" s="928"/>
      <c r="I82" s="928"/>
      <c r="J82" s="928"/>
      <c r="K82" s="928"/>
      <c r="L82" s="928"/>
      <c r="M82" s="928"/>
      <c r="N82" s="928"/>
      <c r="O82" s="928"/>
      <c r="P82" s="947"/>
      <c r="Q82" s="947"/>
      <c r="R82" s="947"/>
      <c r="S82" s="947"/>
      <c r="T82" s="947"/>
      <c r="U82" s="947"/>
      <c r="V82" s="947"/>
      <c r="W82" s="928"/>
      <c r="X82" s="947"/>
      <c r="Y82" s="929"/>
      <c r="Z82" s="929"/>
      <c r="AA82" s="929"/>
      <c r="AB82" s="929"/>
      <c r="AC82" s="929"/>
      <c r="AD82" s="929"/>
      <c r="AE82" s="929"/>
      <c r="AF82" s="929"/>
      <c r="AG82" s="929"/>
      <c r="AH82" s="927"/>
      <c r="AI82" s="927"/>
      <c r="AJ82" s="927"/>
      <c r="AK82" s="927"/>
      <c r="AL82" s="927"/>
      <c r="AM82" s="927"/>
      <c r="AN82" s="927"/>
      <c r="AO82" s="927"/>
      <c r="AP82" s="927"/>
      <c r="AQ82" s="929"/>
      <c r="AR82" s="929"/>
      <c r="CG82" s="41"/>
      <c r="CH82" s="41"/>
      <c r="CI82" s="41"/>
      <c r="CJ82" s="41"/>
    </row>
    <row r="83" spans="1:104" ht="16.149999999999999" customHeight="1" x14ac:dyDescent="0.2">
      <c r="A83" s="2180"/>
      <c r="B83" s="2181"/>
      <c r="C83" s="2181"/>
      <c r="D83" s="2181"/>
      <c r="E83" s="7"/>
      <c r="F83" s="7"/>
      <c r="G83" s="7"/>
      <c r="H83" s="928"/>
      <c r="I83" s="928"/>
      <c r="J83" s="928"/>
      <c r="K83" s="928"/>
      <c r="L83" s="928"/>
      <c r="M83" s="928"/>
      <c r="N83" s="928"/>
      <c r="O83" s="928"/>
      <c r="P83" s="947"/>
      <c r="Q83" s="947"/>
      <c r="R83" s="947"/>
      <c r="S83" s="947"/>
      <c r="T83" s="947"/>
      <c r="U83" s="947"/>
      <c r="V83" s="947"/>
      <c r="W83" s="928"/>
      <c r="X83" s="947"/>
      <c r="Y83" s="929"/>
      <c r="Z83" s="929"/>
      <c r="AA83" s="929"/>
      <c r="AB83" s="929"/>
      <c r="AC83" s="929"/>
      <c r="AD83" s="929"/>
      <c r="AE83" s="929"/>
      <c r="AF83" s="929"/>
      <c r="AG83" s="929"/>
      <c r="AH83" s="927"/>
      <c r="AI83" s="927"/>
      <c r="AJ83" s="927"/>
      <c r="AK83" s="927"/>
      <c r="AL83" s="927"/>
      <c r="AM83" s="927"/>
      <c r="AN83" s="927"/>
      <c r="AO83" s="927"/>
      <c r="AP83" s="927"/>
      <c r="AQ83" s="929"/>
      <c r="AR83" s="929"/>
      <c r="CG83" s="41"/>
      <c r="CH83" s="41"/>
      <c r="CI83" s="41"/>
      <c r="CJ83" s="41"/>
    </row>
    <row r="84" spans="1:104" ht="16.149999999999999" customHeight="1" x14ac:dyDescent="0.2">
      <c r="A84" s="2245" t="s">
        <v>111</v>
      </c>
      <c r="B84" s="2246"/>
      <c r="C84" s="2246"/>
      <c r="D84" s="2247"/>
      <c r="E84" s="7"/>
      <c r="F84" s="7"/>
      <c r="G84" s="7"/>
      <c r="H84" s="928"/>
      <c r="I84" s="928"/>
      <c r="J84" s="928"/>
      <c r="K84" s="928"/>
      <c r="L84" s="928"/>
      <c r="M84" s="928"/>
      <c r="N84" s="928"/>
      <c r="O84" s="928"/>
      <c r="P84" s="947"/>
      <c r="Q84" s="947"/>
      <c r="R84" s="947"/>
      <c r="S84" s="947"/>
      <c r="T84" s="947"/>
      <c r="U84" s="947"/>
      <c r="V84" s="947"/>
      <c r="W84" s="928"/>
      <c r="X84" s="947"/>
      <c r="Y84" s="929"/>
      <c r="Z84" s="929"/>
      <c r="AA84" s="929"/>
      <c r="AB84" s="929"/>
      <c r="AC84" s="929"/>
      <c r="AD84" s="929"/>
      <c r="AE84" s="929"/>
      <c r="AF84" s="929"/>
      <c r="AG84" s="929"/>
      <c r="AH84" s="927"/>
      <c r="AI84" s="927"/>
      <c r="AJ84" s="927"/>
      <c r="AK84" s="927"/>
      <c r="AL84" s="927"/>
      <c r="AM84" s="927"/>
      <c r="AN84" s="927"/>
      <c r="AO84" s="927"/>
      <c r="AP84" s="927"/>
      <c r="AQ84" s="929"/>
      <c r="AR84" s="929"/>
      <c r="CG84" s="41"/>
      <c r="CH84" s="41"/>
      <c r="CI84" s="41"/>
      <c r="CJ84" s="41"/>
    </row>
    <row r="85" spans="1:104" ht="16.149999999999999" customHeight="1" x14ac:dyDescent="0.2">
      <c r="A85" s="948" t="s">
        <v>112</v>
      </c>
      <c r="B85" s="949">
        <f>SUM(C85:D85)</f>
        <v>53</v>
      </c>
      <c r="C85" s="950">
        <v>53</v>
      </c>
      <c r="D85" s="950"/>
      <c r="E85" s="7"/>
      <c r="F85" s="7"/>
      <c r="G85" s="7"/>
      <c r="H85" s="928"/>
      <c r="I85" s="928"/>
      <c r="J85" s="928"/>
      <c r="K85" s="928"/>
      <c r="L85" s="928"/>
      <c r="M85" s="928"/>
      <c r="N85" s="928"/>
      <c r="O85" s="928"/>
      <c r="P85" s="947"/>
      <c r="Q85" s="947"/>
      <c r="R85" s="947"/>
      <c r="S85" s="947"/>
      <c r="T85" s="947"/>
      <c r="U85" s="947"/>
      <c r="V85" s="947"/>
      <c r="W85" s="928"/>
      <c r="X85" s="947"/>
      <c r="Y85" s="929"/>
      <c r="Z85" s="929"/>
      <c r="AA85" s="929"/>
      <c r="AB85" s="929"/>
      <c r="AC85" s="929"/>
      <c r="AD85" s="929"/>
      <c r="AE85" s="929"/>
      <c r="AF85" s="929"/>
      <c r="AG85" s="929"/>
      <c r="AH85" s="927"/>
      <c r="AI85" s="927"/>
      <c r="AJ85" s="927"/>
      <c r="AK85" s="927"/>
      <c r="AL85" s="927"/>
      <c r="AM85" s="927"/>
      <c r="AN85" s="927"/>
      <c r="AO85" s="927"/>
      <c r="AP85" s="927"/>
      <c r="AQ85" s="929"/>
      <c r="AR85" s="929"/>
      <c r="CG85" s="41"/>
      <c r="CH85" s="41"/>
      <c r="CI85" s="41"/>
      <c r="CJ85" s="41"/>
    </row>
    <row r="86" spans="1:104" ht="16.149999999999999" customHeight="1" x14ac:dyDescent="0.2">
      <c r="A86" s="298" t="s">
        <v>113</v>
      </c>
      <c r="B86" s="271">
        <f t="shared" ref="B86:B89" si="8">SUM(C86:D86)</f>
        <v>0</v>
      </c>
      <c r="C86" s="299"/>
      <c r="D86" s="299"/>
      <c r="E86" s="7"/>
      <c r="F86" s="7"/>
      <c r="G86" s="7"/>
      <c r="H86" s="928"/>
      <c r="I86" s="928"/>
      <c r="J86" s="928"/>
      <c r="K86" s="928"/>
      <c r="L86" s="928"/>
      <c r="M86" s="928"/>
      <c r="N86" s="928"/>
      <c r="O86" s="928"/>
      <c r="P86" s="947"/>
      <c r="Q86" s="947"/>
      <c r="R86" s="947"/>
      <c r="S86" s="947"/>
      <c r="T86" s="947"/>
      <c r="U86" s="947"/>
      <c r="V86" s="947"/>
      <c r="W86" s="928"/>
      <c r="X86" s="947"/>
      <c r="Y86" s="929"/>
      <c r="Z86" s="929"/>
      <c r="AA86" s="929"/>
      <c r="AB86" s="929"/>
      <c r="AC86" s="929"/>
      <c r="AD86" s="929"/>
      <c r="AE86" s="929"/>
      <c r="AF86" s="929"/>
      <c r="AG86" s="929"/>
      <c r="AH86" s="927"/>
      <c r="AI86" s="927"/>
      <c r="AJ86" s="927"/>
      <c r="AK86" s="927"/>
      <c r="AL86" s="927"/>
      <c r="AM86" s="927"/>
      <c r="AN86" s="927"/>
      <c r="AO86" s="927"/>
      <c r="AP86" s="927"/>
      <c r="AQ86" s="929"/>
      <c r="AR86" s="929"/>
      <c r="CG86" s="41"/>
      <c r="CH86" s="41"/>
      <c r="CI86" s="41"/>
      <c r="CJ86" s="41"/>
    </row>
    <row r="87" spans="1:104" ht="16.149999999999999" customHeight="1" x14ac:dyDescent="0.2">
      <c r="A87" s="298" t="s">
        <v>114</v>
      </c>
      <c r="B87" s="271">
        <f t="shared" si="8"/>
        <v>0</v>
      </c>
      <c r="C87" s="299"/>
      <c r="D87" s="299"/>
      <c r="E87" s="7"/>
      <c r="F87" s="7"/>
      <c r="G87" s="7"/>
      <c r="H87" s="928"/>
      <c r="I87" s="928"/>
      <c r="J87" s="928"/>
      <c r="K87" s="928"/>
      <c r="L87" s="928"/>
      <c r="M87" s="928"/>
      <c r="N87" s="928"/>
      <c r="O87" s="928"/>
      <c r="P87" s="947"/>
      <c r="Q87" s="947"/>
      <c r="R87" s="947"/>
      <c r="S87" s="947"/>
      <c r="T87" s="947"/>
      <c r="U87" s="947"/>
      <c r="V87" s="947"/>
      <c r="W87" s="928"/>
      <c r="X87" s="947"/>
      <c r="Y87" s="929"/>
      <c r="Z87" s="929"/>
      <c r="AA87" s="929"/>
      <c r="AB87" s="929"/>
      <c r="AC87" s="929"/>
      <c r="AD87" s="929"/>
      <c r="AE87" s="929"/>
      <c r="AF87" s="929"/>
      <c r="AG87" s="929"/>
      <c r="AH87" s="927"/>
      <c r="AI87" s="927"/>
      <c r="AJ87" s="927"/>
      <c r="AK87" s="927"/>
      <c r="AL87" s="927"/>
      <c r="AM87" s="927"/>
      <c r="AN87" s="927"/>
      <c r="AO87" s="927"/>
      <c r="AP87" s="927"/>
      <c r="AQ87" s="929"/>
      <c r="AR87" s="929"/>
      <c r="CG87" s="41"/>
      <c r="CH87" s="41"/>
      <c r="CI87" s="41"/>
      <c r="CJ87" s="41"/>
    </row>
    <row r="88" spans="1:104" ht="16.149999999999999" customHeight="1" x14ac:dyDescent="0.2">
      <c r="A88" s="298" t="s">
        <v>115</v>
      </c>
      <c r="B88" s="271">
        <f t="shared" si="8"/>
        <v>0</v>
      </c>
      <c r="C88" s="299"/>
      <c r="D88" s="299"/>
      <c r="E88" s="7"/>
      <c r="F88" s="7"/>
      <c r="G88" s="7"/>
      <c r="H88" s="928"/>
      <c r="I88" s="928"/>
      <c r="J88" s="928"/>
      <c r="K88" s="928"/>
      <c r="L88" s="928"/>
      <c r="M88" s="928"/>
      <c r="N88" s="928"/>
      <c r="O88" s="928"/>
      <c r="P88" s="947"/>
      <c r="Q88" s="947"/>
      <c r="R88" s="947"/>
      <c r="S88" s="947"/>
      <c r="T88" s="947"/>
      <c r="U88" s="947"/>
      <c r="V88" s="947"/>
      <c r="W88" s="928"/>
      <c r="X88" s="947"/>
      <c r="Y88" s="929"/>
      <c r="Z88" s="929"/>
      <c r="AA88" s="929"/>
      <c r="AB88" s="929"/>
      <c r="AC88" s="929"/>
      <c r="AD88" s="929"/>
      <c r="AE88" s="929"/>
      <c r="AF88" s="929"/>
      <c r="AG88" s="929"/>
      <c r="AH88" s="927"/>
      <c r="AI88" s="927"/>
      <c r="AJ88" s="927"/>
      <c r="AK88" s="927"/>
      <c r="AL88" s="927"/>
      <c r="AM88" s="927"/>
      <c r="AN88" s="927"/>
      <c r="AO88" s="927"/>
      <c r="AP88" s="927"/>
      <c r="AQ88" s="929"/>
      <c r="AR88" s="929"/>
      <c r="CG88" s="41"/>
      <c r="CH88" s="41"/>
      <c r="CI88" s="41"/>
      <c r="CJ88" s="41"/>
    </row>
    <row r="89" spans="1:104" ht="16.149999999999999" customHeight="1" x14ac:dyDescent="0.2">
      <c r="A89" s="300" t="s">
        <v>116</v>
      </c>
      <c r="B89" s="301">
        <f t="shared" si="8"/>
        <v>0</v>
      </c>
      <c r="C89" s="302"/>
      <c r="D89" s="302"/>
      <c r="E89" s="7"/>
      <c r="F89" s="7"/>
      <c r="G89" s="7"/>
      <c r="H89" s="928"/>
      <c r="I89" s="928"/>
      <c r="J89" s="928"/>
      <c r="K89" s="928"/>
      <c r="L89" s="928"/>
      <c r="M89" s="928"/>
      <c r="N89" s="928"/>
      <c r="O89" s="928"/>
      <c r="P89" s="947"/>
      <c r="Q89" s="947"/>
      <c r="R89" s="947"/>
      <c r="S89" s="947"/>
      <c r="T89" s="947"/>
      <c r="U89" s="947"/>
      <c r="V89" s="947"/>
      <c r="W89" s="928"/>
      <c r="X89" s="947"/>
      <c r="Y89" s="929"/>
      <c r="Z89" s="929"/>
      <c r="AA89" s="929"/>
      <c r="AB89" s="929"/>
      <c r="AC89" s="929"/>
      <c r="AD89" s="929"/>
      <c r="AE89" s="929"/>
      <c r="AF89" s="929"/>
      <c r="AG89" s="929"/>
      <c r="AH89" s="927"/>
      <c r="AI89" s="927"/>
      <c r="AJ89" s="927"/>
      <c r="AK89" s="927"/>
      <c r="AL89" s="927"/>
      <c r="AM89" s="927"/>
      <c r="AN89" s="927"/>
      <c r="AO89" s="927"/>
      <c r="AP89" s="927"/>
      <c r="AQ89" s="929"/>
      <c r="AR89" s="929"/>
      <c r="CG89" s="41"/>
      <c r="CH89" s="41"/>
      <c r="CI89" s="41"/>
      <c r="CJ89" s="41"/>
    </row>
    <row r="90" spans="1:104" ht="16.149999999999999" customHeight="1" x14ac:dyDescent="0.2">
      <c r="A90" s="2245" t="s">
        <v>117</v>
      </c>
      <c r="B90" s="2246"/>
      <c r="C90" s="2246"/>
      <c r="D90" s="2247"/>
      <c r="E90" s="7"/>
      <c r="F90" s="7"/>
      <c r="G90" s="7"/>
      <c r="H90" s="928"/>
      <c r="I90" s="928"/>
      <c r="J90" s="928"/>
      <c r="K90" s="928"/>
      <c r="L90" s="928"/>
      <c r="M90" s="928"/>
      <c r="N90" s="928"/>
      <c r="O90" s="928"/>
      <c r="P90" s="947"/>
      <c r="Q90" s="947"/>
      <c r="R90" s="947"/>
      <c r="S90" s="947"/>
      <c r="T90" s="947"/>
      <c r="U90" s="947"/>
      <c r="V90" s="947"/>
      <c r="W90" s="928"/>
      <c r="X90" s="947"/>
      <c r="Y90" s="929"/>
      <c r="Z90" s="929"/>
      <c r="AA90" s="929"/>
      <c r="AB90" s="929"/>
      <c r="AC90" s="929"/>
      <c r="AD90" s="929"/>
      <c r="AE90" s="929"/>
      <c r="AF90" s="929"/>
      <c r="AG90" s="929"/>
      <c r="AH90" s="927"/>
      <c r="AI90" s="927"/>
      <c r="AJ90" s="927"/>
      <c r="AK90" s="927"/>
      <c r="AL90" s="927"/>
      <c r="AM90" s="927"/>
      <c r="AN90" s="927"/>
      <c r="AO90" s="927"/>
      <c r="AP90" s="927"/>
      <c r="AQ90" s="929"/>
      <c r="AR90" s="929"/>
      <c r="CG90" s="41"/>
      <c r="CH90" s="41"/>
      <c r="CI90" s="41"/>
      <c r="CJ90" s="41"/>
    </row>
    <row r="91" spans="1:104" ht="16.149999999999999" customHeight="1" x14ac:dyDescent="0.2">
      <c r="A91" s="951" t="s">
        <v>118</v>
      </c>
      <c r="B91" s="952">
        <f>SUM(C91:D91)</f>
        <v>0</v>
      </c>
      <c r="C91" s="953"/>
      <c r="D91" s="953"/>
      <c r="E91" s="7"/>
      <c r="F91" s="7"/>
      <c r="G91" s="7"/>
      <c r="H91" s="928"/>
      <c r="I91" s="928"/>
      <c r="J91" s="928"/>
      <c r="K91" s="928"/>
      <c r="L91" s="928"/>
      <c r="M91" s="928"/>
      <c r="N91" s="928"/>
      <c r="O91" s="928"/>
      <c r="P91" s="947"/>
      <c r="Q91" s="947"/>
      <c r="R91" s="947"/>
      <c r="S91" s="947"/>
      <c r="T91" s="947"/>
      <c r="U91" s="947"/>
      <c r="V91" s="947"/>
      <c r="W91" s="928"/>
      <c r="X91" s="947"/>
      <c r="Y91" s="929"/>
      <c r="Z91" s="929"/>
      <c r="AA91" s="929"/>
      <c r="AB91" s="929"/>
      <c r="AC91" s="929"/>
      <c r="AD91" s="929"/>
      <c r="AE91" s="929"/>
      <c r="AF91" s="929"/>
      <c r="AG91" s="929"/>
      <c r="AH91" s="929"/>
      <c r="AI91" s="929"/>
      <c r="AJ91" s="929"/>
      <c r="AK91" s="929"/>
      <c r="AL91" s="929"/>
      <c r="AM91" s="929"/>
      <c r="AN91" s="929"/>
      <c r="AO91" s="929"/>
      <c r="AP91" s="929"/>
      <c r="AQ91" s="929"/>
      <c r="AR91" s="929"/>
      <c r="CG91" s="41"/>
      <c r="CH91" s="41"/>
      <c r="CI91" s="41"/>
      <c r="CJ91" s="41"/>
    </row>
    <row r="92" spans="1:104" ht="16.149999999999999" customHeight="1" x14ac:dyDescent="0.2">
      <c r="A92" s="305" t="s">
        <v>119</v>
      </c>
      <c r="B92" s="306">
        <f t="shared" ref="B92:B93" si="9">SUM(C92:D92)</f>
        <v>0</v>
      </c>
      <c r="C92" s="299"/>
      <c r="D92" s="299"/>
      <c r="E92" s="7"/>
      <c r="F92" s="7"/>
      <c r="G92" s="7"/>
      <c r="H92" s="928"/>
      <c r="I92" s="928"/>
      <c r="J92" s="928"/>
      <c r="K92" s="928"/>
      <c r="L92" s="928"/>
      <c r="M92" s="928"/>
      <c r="N92" s="928"/>
      <c r="O92" s="928"/>
      <c r="P92" s="947"/>
      <c r="Q92" s="947"/>
      <c r="R92" s="947"/>
      <c r="S92" s="947"/>
      <c r="T92" s="947"/>
      <c r="U92" s="947"/>
      <c r="V92" s="947"/>
      <c r="W92" s="928"/>
      <c r="X92" s="947"/>
      <c r="Y92" s="929"/>
      <c r="Z92" s="929"/>
      <c r="AA92" s="929"/>
      <c r="AB92" s="929"/>
      <c r="AC92" s="929"/>
      <c r="AD92" s="929"/>
      <c r="AE92" s="929"/>
      <c r="AF92" s="929"/>
      <c r="AG92" s="929"/>
      <c r="AH92" s="929"/>
      <c r="AI92" s="929"/>
      <c r="AJ92" s="929"/>
      <c r="AK92" s="929"/>
      <c r="AL92" s="929"/>
      <c r="AM92" s="929"/>
      <c r="AN92" s="929"/>
      <c r="AO92" s="929"/>
      <c r="AP92" s="929"/>
      <c r="AQ92" s="929"/>
      <c r="AR92" s="929"/>
      <c r="CG92" s="41"/>
      <c r="CH92" s="41"/>
      <c r="CI92" s="41"/>
      <c r="CJ92" s="41"/>
    </row>
    <row r="93" spans="1:104" ht="24.75" customHeight="1" x14ac:dyDescent="0.2">
      <c r="A93" s="954" t="s">
        <v>120</v>
      </c>
      <c r="B93" s="955">
        <f t="shared" si="9"/>
        <v>0</v>
      </c>
      <c r="C93" s="956"/>
      <c r="D93" s="956"/>
      <c r="E93" s="7"/>
      <c r="F93" s="7"/>
      <c r="G93" s="7"/>
      <c r="H93" s="928"/>
      <c r="I93" s="928"/>
      <c r="J93" s="928"/>
      <c r="K93" s="928"/>
      <c r="L93" s="928"/>
      <c r="M93" s="928"/>
      <c r="N93" s="928"/>
      <c r="O93" s="928"/>
      <c r="P93" s="947"/>
      <c r="Q93" s="947"/>
      <c r="R93" s="947"/>
      <c r="S93" s="947"/>
      <c r="T93" s="947"/>
      <c r="U93" s="947"/>
      <c r="V93" s="947"/>
      <c r="W93" s="928"/>
      <c r="X93" s="947"/>
      <c r="Y93" s="929"/>
      <c r="Z93" s="929"/>
      <c r="AA93" s="929"/>
      <c r="AB93" s="929"/>
      <c r="AC93" s="929"/>
      <c r="AD93" s="929"/>
      <c r="AE93" s="929"/>
      <c r="AF93" s="929"/>
      <c r="AG93" s="929"/>
      <c r="AH93" s="929"/>
      <c r="AI93" s="929"/>
      <c r="AJ93" s="929"/>
      <c r="AK93" s="929"/>
      <c r="AL93" s="929"/>
      <c r="AM93" s="929"/>
      <c r="AN93" s="929"/>
      <c r="AO93" s="929"/>
      <c r="AP93" s="929"/>
      <c r="AQ93" s="929"/>
      <c r="AR93" s="929"/>
      <c r="CG93" s="41"/>
      <c r="CH93" s="41"/>
      <c r="CI93" s="41"/>
      <c r="CJ93" s="41"/>
    </row>
    <row r="94" spans="1:104" s="9" customFormat="1" ht="31.15" customHeight="1" x14ac:dyDescent="0.2">
      <c r="A94" s="2248" t="s">
        <v>121</v>
      </c>
      <c r="B94" s="2248"/>
      <c r="C94" s="2248"/>
      <c r="D94" s="2248"/>
      <c r="E94" s="2248"/>
      <c r="F94" s="2248"/>
      <c r="G94" s="957"/>
      <c r="H94" s="957"/>
      <c r="I94" s="957"/>
      <c r="J94" s="957"/>
      <c r="K94" s="957"/>
      <c r="L94" s="957"/>
      <c r="M94" s="957"/>
      <c r="N94" s="957"/>
      <c r="O94" s="957"/>
      <c r="P94" s="957"/>
      <c r="Q94" s="958"/>
      <c r="R94" s="958"/>
      <c r="S94" s="958"/>
      <c r="T94" s="958"/>
      <c r="U94" s="958"/>
      <c r="V94" s="958"/>
      <c r="W94" s="957"/>
      <c r="X94" s="959"/>
      <c r="Y94" s="958"/>
      <c r="Z94" s="958"/>
      <c r="AA94" s="958"/>
      <c r="AB94" s="958"/>
      <c r="AC94" s="958"/>
      <c r="AD94" s="958"/>
      <c r="AE94" s="958"/>
      <c r="AF94" s="958"/>
      <c r="AG94" s="958"/>
      <c r="AH94" s="958"/>
      <c r="AI94" s="958"/>
      <c r="AJ94" s="958"/>
      <c r="AK94" s="958"/>
      <c r="AL94" s="958"/>
      <c r="AM94" s="958"/>
      <c r="AN94" s="958"/>
      <c r="AO94" s="958"/>
      <c r="AP94" s="958"/>
      <c r="AQ94" s="958"/>
      <c r="AR94" s="958"/>
      <c r="BX94" s="4"/>
      <c r="BY94" s="4"/>
      <c r="BZ94" s="4"/>
      <c r="CA94" s="4"/>
      <c r="CB94" s="4"/>
      <c r="CC94" s="4"/>
      <c r="CD94" s="4"/>
      <c r="CE94" s="4"/>
      <c r="CF94" s="4"/>
      <c r="CG94" s="41"/>
      <c r="CH94" s="41"/>
      <c r="CI94" s="41"/>
      <c r="CJ94" s="41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</row>
    <row r="95" spans="1:104" ht="16.149999999999999" customHeight="1" x14ac:dyDescent="0.2">
      <c r="A95" s="2249" t="s">
        <v>122</v>
      </c>
      <c r="B95" s="2251" t="s">
        <v>123</v>
      </c>
      <c r="C95" s="2252"/>
      <c r="D95" s="2251" t="s">
        <v>124</v>
      </c>
      <c r="E95" s="2252"/>
      <c r="F95" s="2255" t="s">
        <v>125</v>
      </c>
      <c r="G95" s="312"/>
      <c r="H95" s="313"/>
      <c r="I95" s="313"/>
      <c r="J95" s="7"/>
      <c r="K95" s="7"/>
      <c r="L95" s="7"/>
      <c r="M95" s="7"/>
      <c r="N95" s="7"/>
      <c r="O95" s="7"/>
      <c r="P95" s="290"/>
      <c r="Q95" s="290"/>
      <c r="R95" s="290"/>
      <c r="S95" s="290"/>
      <c r="T95" s="290"/>
      <c r="U95" s="290"/>
      <c r="V95" s="7"/>
      <c r="W95" s="291"/>
      <c r="X95" s="404"/>
      <c r="Y95" s="405"/>
      <c r="Z95" s="405"/>
      <c r="AA95" s="405"/>
      <c r="AB95" s="405"/>
      <c r="AC95" s="405"/>
      <c r="AD95" s="405"/>
      <c r="AE95" s="405"/>
      <c r="AF95" s="405"/>
      <c r="AG95" s="405"/>
      <c r="AH95" s="405"/>
      <c r="AI95" s="929"/>
      <c r="AJ95" s="929"/>
      <c r="AK95" s="929"/>
      <c r="AL95" s="929"/>
      <c r="AM95" s="929"/>
      <c r="AN95" s="929"/>
      <c r="AO95" s="929"/>
      <c r="AP95" s="929"/>
      <c r="AQ95" s="929"/>
      <c r="AR95" s="929"/>
      <c r="CG95" s="41"/>
      <c r="CH95" s="41"/>
      <c r="CI95" s="41"/>
      <c r="CJ95" s="41"/>
    </row>
    <row r="96" spans="1:104" ht="16.149999999999999" customHeight="1" x14ac:dyDescent="0.2">
      <c r="A96" s="1920"/>
      <c r="B96" s="2253"/>
      <c r="C96" s="2254"/>
      <c r="D96" s="2253"/>
      <c r="E96" s="2254"/>
      <c r="F96" s="1927"/>
      <c r="G96" s="312"/>
      <c r="H96" s="313"/>
      <c r="I96" s="313"/>
      <c r="J96" s="7"/>
      <c r="K96" s="7"/>
      <c r="L96" s="7"/>
      <c r="M96" s="7"/>
      <c r="N96" s="7"/>
      <c r="O96" s="7"/>
      <c r="P96" s="290"/>
      <c r="Q96" s="290"/>
      <c r="R96" s="290"/>
      <c r="S96" s="290"/>
      <c r="T96" s="290"/>
      <c r="U96" s="290"/>
      <c r="V96" s="7"/>
      <c r="W96" s="291"/>
      <c r="X96" s="947"/>
      <c r="Y96" s="929"/>
      <c r="Z96" s="929"/>
      <c r="AA96" s="929"/>
      <c r="AB96" s="929"/>
      <c r="AC96" s="929"/>
      <c r="AD96" s="929"/>
      <c r="AE96" s="929"/>
      <c r="AF96" s="929"/>
      <c r="AG96" s="929"/>
      <c r="AH96" s="929"/>
      <c r="AI96" s="929"/>
      <c r="AJ96" s="929"/>
      <c r="AK96" s="929"/>
      <c r="AL96" s="929"/>
      <c r="AM96" s="929"/>
      <c r="AN96" s="929"/>
      <c r="AO96" s="929"/>
      <c r="AP96" s="929"/>
      <c r="AQ96" s="929"/>
      <c r="AR96" s="929"/>
      <c r="CG96" s="41"/>
      <c r="CH96" s="41"/>
      <c r="CI96" s="41"/>
      <c r="CJ96" s="41"/>
    </row>
    <row r="97" spans="1:88" ht="40.5" customHeight="1" x14ac:dyDescent="0.2">
      <c r="A97" s="2250"/>
      <c r="B97" s="807" t="s">
        <v>126</v>
      </c>
      <c r="C97" s="808" t="s">
        <v>127</v>
      </c>
      <c r="D97" s="807" t="s">
        <v>128</v>
      </c>
      <c r="E97" s="808" t="s">
        <v>129</v>
      </c>
      <c r="F97" s="2256"/>
      <c r="G97" s="312"/>
      <c r="H97" s="313"/>
      <c r="I97" s="313"/>
      <c r="J97" s="7"/>
      <c r="K97" s="7"/>
      <c r="L97" s="7"/>
      <c r="M97" s="7"/>
      <c r="N97" s="7"/>
      <c r="O97" s="7"/>
      <c r="P97" s="290"/>
      <c r="Q97" s="290"/>
      <c r="R97" s="290"/>
      <c r="S97" s="290"/>
      <c r="T97" s="290"/>
      <c r="U97" s="290"/>
      <c r="V97" s="7"/>
      <c r="W97" s="291"/>
      <c r="X97" s="947"/>
      <c r="Y97" s="929"/>
      <c r="Z97" s="929"/>
      <c r="AA97" s="929"/>
      <c r="AB97" s="929"/>
      <c r="AC97" s="929"/>
      <c r="AD97" s="929"/>
      <c r="AE97" s="929"/>
      <c r="AF97" s="929"/>
      <c r="AG97" s="929"/>
      <c r="AH97" s="929"/>
      <c r="AI97" s="929"/>
      <c r="AJ97" s="929"/>
      <c r="AK97" s="929"/>
      <c r="AL97" s="929"/>
      <c r="AM97" s="929"/>
      <c r="AN97" s="929"/>
      <c r="AO97" s="929"/>
      <c r="AP97" s="929"/>
      <c r="AQ97" s="929"/>
      <c r="AR97" s="929"/>
      <c r="CG97" s="41"/>
      <c r="CH97" s="41"/>
      <c r="CI97" s="41"/>
      <c r="CJ97" s="41"/>
    </row>
    <row r="98" spans="1:88" ht="16.149999999999999" customHeight="1" x14ac:dyDescent="0.2">
      <c r="A98" s="960" t="s">
        <v>130</v>
      </c>
      <c r="B98" s="319">
        <v>6899</v>
      </c>
      <c r="C98" s="320">
        <v>44</v>
      </c>
      <c r="D98" s="319">
        <v>19603</v>
      </c>
      <c r="E98" s="320">
        <v>47</v>
      </c>
      <c r="F98" s="320">
        <v>6855</v>
      </c>
      <c r="G98" s="312"/>
      <c r="H98" s="313"/>
      <c r="I98" s="313"/>
      <c r="J98" s="7"/>
      <c r="K98" s="7"/>
      <c r="L98" s="7"/>
      <c r="M98" s="7"/>
      <c r="N98" s="7"/>
      <c r="O98" s="7"/>
      <c r="P98" s="290"/>
      <c r="Q98" s="290"/>
      <c r="R98" s="290"/>
      <c r="S98" s="290"/>
      <c r="T98" s="290"/>
      <c r="U98" s="290"/>
      <c r="V98" s="7"/>
      <c r="W98" s="291"/>
      <c r="X98" s="947"/>
      <c r="Y98" s="929"/>
      <c r="Z98" s="929"/>
      <c r="AA98" s="929"/>
      <c r="AB98" s="929"/>
      <c r="AC98" s="929"/>
      <c r="AD98" s="929"/>
      <c r="AE98" s="929"/>
      <c r="AF98" s="929"/>
      <c r="AG98" s="929"/>
      <c r="AH98" s="929"/>
      <c r="AI98" s="929"/>
      <c r="AJ98" s="929"/>
      <c r="AK98" s="929"/>
      <c r="AL98" s="929"/>
      <c r="AM98" s="929"/>
      <c r="AN98" s="929"/>
      <c r="AO98" s="929"/>
      <c r="AP98" s="929"/>
      <c r="AQ98" s="929"/>
      <c r="AR98" s="929"/>
      <c r="CG98" s="41"/>
      <c r="CH98" s="41"/>
      <c r="CI98" s="41"/>
      <c r="CJ98" s="41"/>
    </row>
    <row r="99" spans="1:88" ht="16.149999999999999" customHeight="1" x14ac:dyDescent="0.2">
      <c r="A99" s="321" t="s">
        <v>131</v>
      </c>
      <c r="B99" s="322">
        <v>2516</v>
      </c>
      <c r="C99" s="323">
        <v>75</v>
      </c>
      <c r="D99" s="322">
        <v>5999</v>
      </c>
      <c r="E99" s="323">
        <v>81</v>
      </c>
      <c r="F99" s="323">
        <v>2441</v>
      </c>
      <c r="G99" s="312"/>
      <c r="H99" s="313"/>
      <c r="I99" s="313"/>
      <c r="J99" s="7"/>
      <c r="K99" s="7"/>
      <c r="L99" s="7"/>
      <c r="M99" s="7"/>
      <c r="N99" s="7"/>
      <c r="O99" s="7"/>
      <c r="P99" s="290"/>
      <c r="Q99" s="290"/>
      <c r="R99" s="290"/>
      <c r="S99" s="290"/>
      <c r="T99" s="290"/>
      <c r="U99" s="290"/>
      <c r="V99" s="7"/>
      <c r="W99" s="291"/>
      <c r="X99" s="947"/>
      <c r="Y99" s="929"/>
      <c r="Z99" s="929"/>
      <c r="AA99" s="929"/>
      <c r="AB99" s="929"/>
      <c r="AC99" s="929"/>
      <c r="AD99" s="929"/>
      <c r="AE99" s="929"/>
      <c r="AF99" s="929"/>
      <c r="AG99" s="929"/>
      <c r="AH99" s="929"/>
      <c r="AI99" s="929"/>
      <c r="AJ99" s="929"/>
      <c r="AK99" s="929"/>
      <c r="AL99" s="929"/>
      <c r="AM99" s="929"/>
      <c r="AN99" s="929"/>
      <c r="AO99" s="929"/>
      <c r="AP99" s="929"/>
      <c r="AQ99" s="929"/>
      <c r="AR99" s="929"/>
      <c r="CG99" s="41"/>
      <c r="CH99" s="41"/>
      <c r="CI99" s="41"/>
      <c r="CJ99" s="41"/>
    </row>
    <row r="100" spans="1:88" ht="16.149999999999999" customHeight="1" x14ac:dyDescent="0.2">
      <c r="A100" s="961" t="s">
        <v>132</v>
      </c>
      <c r="B100" s="325">
        <v>1200</v>
      </c>
      <c r="C100" s="326">
        <v>0</v>
      </c>
      <c r="D100" s="325">
        <v>1200</v>
      </c>
      <c r="E100" s="326">
        <v>0</v>
      </c>
      <c r="F100" s="326">
        <v>1200</v>
      </c>
      <c r="G100" s="312"/>
      <c r="H100" s="313"/>
      <c r="I100" s="313"/>
      <c r="J100" s="7"/>
      <c r="K100" s="7"/>
      <c r="L100" s="7"/>
      <c r="M100" s="7"/>
      <c r="N100" s="7"/>
      <c r="O100" s="7"/>
      <c r="P100" s="290"/>
      <c r="Q100" s="290"/>
      <c r="R100" s="290"/>
      <c r="S100" s="290"/>
      <c r="T100" s="290"/>
      <c r="U100" s="290"/>
      <c r="V100" s="7"/>
      <c r="W100" s="291"/>
      <c r="X100" s="947"/>
      <c r="Y100" s="929"/>
      <c r="Z100" s="929"/>
      <c r="AA100" s="929"/>
      <c r="AB100" s="929"/>
      <c r="AC100" s="929"/>
      <c r="AD100" s="929"/>
      <c r="AE100" s="929"/>
      <c r="AF100" s="929"/>
      <c r="AG100" s="929"/>
      <c r="AH100" s="929"/>
      <c r="AI100" s="929"/>
      <c r="AJ100" s="929"/>
      <c r="AK100" s="929"/>
      <c r="AL100" s="929"/>
      <c r="AM100" s="929"/>
      <c r="AN100" s="929"/>
      <c r="AO100" s="929"/>
      <c r="AP100" s="929"/>
      <c r="AQ100" s="929"/>
      <c r="AR100" s="929"/>
      <c r="CG100" s="41">
        <v>0</v>
      </c>
      <c r="CH100" s="41">
        <v>0</v>
      </c>
      <c r="CI100" s="41">
        <v>0</v>
      </c>
      <c r="CJ100" s="41"/>
    </row>
    <row r="101" spans="1:88" ht="16.149999999999999" customHeight="1" x14ac:dyDescent="0.2">
      <c r="A101" s="962" t="s">
        <v>32</v>
      </c>
      <c r="B101" s="812">
        <f>SUM(B98:B100)</f>
        <v>10615</v>
      </c>
      <c r="C101" s="813">
        <f>SUM(C98:C100)</f>
        <v>119</v>
      </c>
      <c r="D101" s="812">
        <f>SUM(D98:D100)</f>
        <v>26802</v>
      </c>
      <c r="E101" s="813">
        <f>SUM(E98:E100)</f>
        <v>128</v>
      </c>
      <c r="F101" s="813">
        <f>SUM(F98:F100)</f>
        <v>10496</v>
      </c>
      <c r="G101" s="312"/>
      <c r="H101" s="313"/>
      <c r="I101" s="313"/>
      <c r="J101" s="7"/>
      <c r="K101" s="7"/>
      <c r="L101" s="7"/>
      <c r="M101" s="7"/>
      <c r="N101" s="7"/>
      <c r="O101" s="7"/>
      <c r="P101" s="290"/>
      <c r="Q101" s="290"/>
      <c r="R101" s="290"/>
      <c r="S101" s="290"/>
      <c r="T101" s="290"/>
      <c r="U101" s="290"/>
      <c r="V101" s="7"/>
      <c r="W101" s="291"/>
      <c r="X101" s="947"/>
      <c r="Y101" s="929"/>
      <c r="Z101" s="929"/>
      <c r="AA101" s="929"/>
      <c r="AB101" s="929"/>
      <c r="AC101" s="929"/>
      <c r="AD101" s="929"/>
      <c r="AE101" s="929"/>
      <c r="AF101" s="929"/>
      <c r="AG101" s="929"/>
      <c r="AH101" s="929"/>
      <c r="AI101" s="929"/>
      <c r="AJ101" s="929"/>
      <c r="AK101" s="929"/>
      <c r="AL101" s="929"/>
      <c r="AM101" s="929"/>
      <c r="AN101" s="929"/>
      <c r="AO101" s="929"/>
      <c r="AP101" s="929"/>
      <c r="AQ101" s="929"/>
      <c r="AR101" s="929"/>
      <c r="CG101" s="41">
        <v>0</v>
      </c>
      <c r="CH101" s="41">
        <v>0</v>
      </c>
      <c r="CI101" s="41">
        <v>0</v>
      </c>
      <c r="CJ101" s="41"/>
    </row>
    <row r="102" spans="1:88" ht="31.15" customHeight="1" x14ac:dyDescent="0.2">
      <c r="A102" s="330" t="s">
        <v>133</v>
      </c>
      <c r="B102" s="963"/>
      <c r="C102" s="964"/>
      <c r="D102" s="965"/>
      <c r="E102" s="966"/>
      <c r="F102" s="966"/>
      <c r="G102" s="967"/>
      <c r="H102" s="967"/>
      <c r="I102" s="968"/>
      <c r="J102" s="331"/>
      <c r="K102" s="968"/>
      <c r="L102" s="331"/>
      <c r="M102" s="7"/>
      <c r="N102" s="7"/>
      <c r="O102" s="7"/>
      <c r="P102" s="7"/>
      <c r="Q102" s="290"/>
      <c r="R102" s="290"/>
      <c r="S102" s="290"/>
      <c r="T102" s="290"/>
      <c r="U102" s="290"/>
      <c r="V102" s="290"/>
      <c r="W102" s="7"/>
      <c r="X102" s="969"/>
      <c r="Y102" s="947"/>
      <c r="Z102" s="929"/>
      <c r="AA102" s="929"/>
      <c r="AB102" s="929"/>
      <c r="AC102" s="929"/>
      <c r="AD102" s="929"/>
      <c r="AE102" s="929"/>
      <c r="AF102" s="929"/>
      <c r="AG102" s="929"/>
      <c r="AH102" s="929"/>
      <c r="AI102" s="929"/>
      <c r="AJ102" s="929"/>
      <c r="AK102" s="929"/>
      <c r="AL102" s="929"/>
      <c r="AM102" s="929"/>
      <c r="AN102" s="929"/>
      <c r="AO102" s="929"/>
      <c r="AP102" s="929"/>
      <c r="AQ102" s="929"/>
      <c r="AR102" s="929"/>
      <c r="CG102" s="41">
        <v>0</v>
      </c>
      <c r="CH102" s="41">
        <v>0</v>
      </c>
      <c r="CI102" s="41">
        <v>0</v>
      </c>
      <c r="CJ102" s="41"/>
    </row>
    <row r="103" spans="1:88" ht="31.15" customHeight="1" x14ac:dyDescent="0.2">
      <c r="A103" s="2236" t="s">
        <v>134</v>
      </c>
      <c r="B103" s="2238" t="s">
        <v>135</v>
      </c>
      <c r="C103" s="2236" t="s">
        <v>136</v>
      </c>
      <c r="D103" s="2240"/>
      <c r="E103" s="2240"/>
      <c r="F103" s="2240"/>
      <c r="G103" s="2240"/>
      <c r="H103" s="2240"/>
      <c r="I103" s="2240"/>
      <c r="J103" s="2240"/>
      <c r="K103" s="2241"/>
      <c r="L103" s="2238" t="s">
        <v>137</v>
      </c>
      <c r="M103" s="7"/>
      <c r="N103" s="313"/>
      <c r="O103" s="313"/>
      <c r="P103" s="313"/>
      <c r="Q103" s="290"/>
      <c r="R103" s="290"/>
      <c r="S103" s="290"/>
      <c r="T103" s="290"/>
      <c r="U103" s="290"/>
      <c r="V103" s="290"/>
      <c r="W103" s="290"/>
      <c r="X103" s="291"/>
      <c r="Y103" s="947"/>
      <c r="Z103" s="929"/>
      <c r="AA103" s="929"/>
      <c r="AB103" s="929"/>
      <c r="AC103" s="929"/>
      <c r="AD103" s="929"/>
      <c r="AE103" s="929"/>
      <c r="AF103" s="929"/>
      <c r="AG103" s="929"/>
      <c r="AH103" s="929"/>
      <c r="AI103" s="929"/>
      <c r="AJ103" s="929"/>
      <c r="AK103" s="929"/>
      <c r="AL103" s="929"/>
      <c r="AM103" s="929"/>
      <c r="AN103" s="929"/>
      <c r="AO103" s="929"/>
      <c r="AP103" s="929"/>
      <c r="AQ103" s="929"/>
      <c r="AR103" s="929"/>
      <c r="AS103" s="929"/>
      <c r="CG103" s="41"/>
      <c r="CH103" s="41"/>
      <c r="CI103" s="41"/>
      <c r="CJ103" s="41"/>
    </row>
    <row r="104" spans="1:88" ht="28.5" customHeight="1" x14ac:dyDescent="0.2">
      <c r="A104" s="2237"/>
      <c r="B104" s="2239"/>
      <c r="C104" s="818" t="s">
        <v>138</v>
      </c>
      <c r="D104" s="818" t="s">
        <v>139</v>
      </c>
      <c r="E104" s="818" t="s">
        <v>140</v>
      </c>
      <c r="F104" s="818" t="s">
        <v>141</v>
      </c>
      <c r="G104" s="818" t="s">
        <v>142</v>
      </c>
      <c r="H104" s="818" t="s">
        <v>143</v>
      </c>
      <c r="I104" s="818" t="s">
        <v>144</v>
      </c>
      <c r="J104" s="970" t="s">
        <v>145</v>
      </c>
      <c r="K104" s="818" t="s">
        <v>146</v>
      </c>
      <c r="L104" s="2239"/>
      <c r="M104" s="7"/>
      <c r="N104" s="313"/>
      <c r="O104" s="313"/>
      <c r="P104" s="313"/>
      <c r="Q104" s="290"/>
      <c r="R104" s="290"/>
      <c r="S104" s="290"/>
      <c r="T104" s="290"/>
      <c r="U104" s="290"/>
      <c r="V104" s="290"/>
      <c r="W104" s="290"/>
      <c r="X104" s="291"/>
      <c r="Y104" s="947"/>
      <c r="Z104" s="929"/>
      <c r="AA104" s="929"/>
      <c r="AB104" s="929"/>
      <c r="AC104" s="929"/>
      <c r="AD104" s="929"/>
      <c r="AE104" s="929"/>
      <c r="AF104" s="929"/>
      <c r="AG104" s="929"/>
      <c r="AH104" s="929"/>
      <c r="AI104" s="929"/>
      <c r="AJ104" s="929"/>
      <c r="AK104" s="929"/>
      <c r="AL104" s="929"/>
      <c r="AM104" s="929"/>
      <c r="AN104" s="929"/>
      <c r="AO104" s="929"/>
      <c r="AP104" s="929"/>
      <c r="AQ104" s="929"/>
      <c r="AR104" s="929"/>
      <c r="AS104" s="929"/>
      <c r="CG104" s="41"/>
      <c r="CH104" s="41"/>
      <c r="CI104" s="41"/>
      <c r="CJ104" s="41"/>
    </row>
    <row r="105" spans="1:88" ht="16.149999999999999" customHeight="1" x14ac:dyDescent="0.2">
      <c r="A105" s="971" t="s">
        <v>147</v>
      </c>
      <c r="B105" s="972"/>
      <c r="C105" s="972"/>
      <c r="D105" s="972"/>
      <c r="E105" s="972"/>
      <c r="F105" s="972"/>
      <c r="G105" s="972"/>
      <c r="H105" s="972"/>
      <c r="I105" s="972"/>
      <c r="J105" s="972"/>
      <c r="K105" s="972"/>
      <c r="L105" s="973"/>
      <c r="M105" s="7"/>
      <c r="N105" s="313"/>
      <c r="O105" s="313"/>
      <c r="P105" s="313"/>
      <c r="Q105" s="290"/>
      <c r="R105" s="290"/>
      <c r="S105" s="290"/>
      <c r="T105" s="290"/>
      <c r="U105" s="290"/>
      <c r="V105" s="290"/>
      <c r="W105" s="290"/>
      <c r="X105" s="291"/>
      <c r="Y105" s="947"/>
      <c r="Z105" s="929"/>
      <c r="AA105" s="929"/>
      <c r="AB105" s="929"/>
      <c r="AC105" s="929"/>
      <c r="AD105" s="929"/>
      <c r="AE105" s="929"/>
      <c r="AF105" s="929"/>
      <c r="AG105" s="929"/>
      <c r="AH105" s="929"/>
      <c r="AI105" s="929"/>
      <c r="AJ105" s="929"/>
      <c r="AK105" s="929"/>
      <c r="AL105" s="929"/>
      <c r="AM105" s="929"/>
      <c r="AN105" s="929"/>
      <c r="AO105" s="929"/>
      <c r="AP105" s="929"/>
      <c r="AQ105" s="929"/>
      <c r="AR105" s="929"/>
      <c r="AS105" s="929"/>
      <c r="CG105" s="41"/>
      <c r="CH105" s="41"/>
      <c r="CI105" s="41"/>
      <c r="CJ105" s="41"/>
    </row>
    <row r="106" spans="1:88" ht="16.149999999999999" customHeight="1" x14ac:dyDescent="0.2">
      <c r="A106" s="342" t="s">
        <v>148</v>
      </c>
      <c r="B106" s="343"/>
      <c r="C106" s="343"/>
      <c r="D106" s="343"/>
      <c r="E106" s="343"/>
      <c r="F106" s="343"/>
      <c r="G106" s="343"/>
      <c r="H106" s="343"/>
      <c r="I106" s="343"/>
      <c r="J106" s="343"/>
      <c r="K106" s="343"/>
      <c r="L106" s="344"/>
      <c r="M106" s="345"/>
      <c r="N106" s="313"/>
      <c r="O106" s="313"/>
      <c r="P106" s="313"/>
      <c r="Q106" s="290"/>
      <c r="R106" s="290"/>
      <c r="S106" s="290"/>
      <c r="T106" s="290"/>
      <c r="U106" s="290"/>
      <c r="V106" s="290"/>
      <c r="W106" s="290"/>
      <c r="X106" s="291"/>
      <c r="Y106" s="947"/>
      <c r="Z106" s="929"/>
      <c r="AA106" s="929"/>
      <c r="AB106" s="929"/>
      <c r="AC106" s="929"/>
      <c r="AD106" s="929"/>
      <c r="AE106" s="929"/>
      <c r="AF106" s="929"/>
      <c r="AG106" s="929"/>
      <c r="AH106" s="929"/>
      <c r="AI106" s="929"/>
      <c r="AJ106" s="929"/>
      <c r="AK106" s="929"/>
      <c r="AL106" s="929"/>
      <c r="AM106" s="929"/>
      <c r="AN106" s="929"/>
      <c r="AO106" s="929"/>
      <c r="AP106" s="929"/>
      <c r="AQ106" s="929"/>
      <c r="AR106" s="929"/>
      <c r="AS106" s="929"/>
      <c r="CG106" s="41"/>
      <c r="CH106" s="41"/>
      <c r="CI106" s="41"/>
      <c r="CJ106" s="41"/>
    </row>
    <row r="107" spans="1:88" ht="16.149999999999999" customHeight="1" x14ac:dyDescent="0.2">
      <c r="A107" s="346" t="s">
        <v>149</v>
      </c>
      <c r="B107" s="347"/>
      <c r="C107" s="347"/>
      <c r="D107" s="347"/>
      <c r="E107" s="347"/>
      <c r="F107" s="347"/>
      <c r="G107" s="347"/>
      <c r="H107" s="347"/>
      <c r="I107" s="347"/>
      <c r="J107" s="347"/>
      <c r="K107" s="347"/>
      <c r="L107" s="348"/>
      <c r="M107" s="974"/>
      <c r="N107" s="313"/>
      <c r="O107" s="313"/>
      <c r="P107" s="313"/>
      <c r="Q107" s="290"/>
      <c r="R107" s="290"/>
      <c r="S107" s="290"/>
      <c r="T107" s="290"/>
      <c r="U107" s="290"/>
      <c r="V107" s="290"/>
      <c r="W107" s="290"/>
      <c r="X107" s="291"/>
      <c r="Y107" s="947"/>
      <c r="Z107" s="929"/>
      <c r="AA107" s="929"/>
      <c r="AB107" s="929"/>
      <c r="AC107" s="929"/>
      <c r="AD107" s="929"/>
      <c r="AE107" s="929"/>
      <c r="AF107" s="929"/>
      <c r="AG107" s="929"/>
      <c r="AH107" s="929"/>
      <c r="AI107" s="929"/>
      <c r="AJ107" s="929"/>
      <c r="AK107" s="929"/>
      <c r="AL107" s="929"/>
      <c r="AM107" s="929"/>
      <c r="AN107" s="929"/>
      <c r="AO107" s="929"/>
      <c r="AP107" s="929"/>
      <c r="AQ107" s="929"/>
      <c r="AR107" s="929"/>
      <c r="AS107" s="929"/>
      <c r="CG107" s="41"/>
      <c r="CH107" s="41"/>
      <c r="CI107" s="41"/>
      <c r="CJ107" s="41"/>
    </row>
    <row r="108" spans="1:88" ht="31.15" customHeight="1" x14ac:dyDescent="0.2">
      <c r="A108" s="232" t="s">
        <v>172</v>
      </c>
      <c r="B108" s="975"/>
      <c r="C108" s="975"/>
      <c r="D108" s="975"/>
      <c r="E108" s="975"/>
      <c r="F108" s="975"/>
      <c r="G108" s="975"/>
      <c r="H108" s="975"/>
      <c r="I108" s="975"/>
      <c r="J108" s="975"/>
      <c r="K108" s="975"/>
      <c r="L108" s="975"/>
      <c r="M108" s="975"/>
      <c r="N108" s="975"/>
      <c r="O108" s="975"/>
      <c r="P108" s="975"/>
      <c r="Q108" s="975"/>
      <c r="R108" s="975"/>
      <c r="S108" s="975"/>
      <c r="T108" s="975"/>
      <c r="U108" s="975"/>
      <c r="V108" s="975"/>
      <c r="W108" s="975"/>
      <c r="X108" s="975"/>
      <c r="Y108" s="975"/>
      <c r="Z108" s="975"/>
      <c r="AA108" s="975"/>
      <c r="AB108" s="975"/>
      <c r="AC108" s="975"/>
      <c r="AD108" s="975"/>
      <c r="AE108" s="975"/>
      <c r="AF108" s="975"/>
      <c r="AG108" s="975"/>
      <c r="AH108" s="975"/>
      <c r="AI108" s="975"/>
      <c r="AJ108" s="975"/>
      <c r="AK108" s="975"/>
      <c r="AL108" s="975"/>
      <c r="AM108" s="975"/>
      <c r="AN108" s="975"/>
      <c r="AO108" s="976"/>
      <c r="AP108" s="976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CG108" s="41"/>
      <c r="CH108" s="41"/>
      <c r="CI108" s="41"/>
      <c r="CJ108" s="41"/>
    </row>
    <row r="109" spans="1:88" ht="16.149999999999999" customHeight="1" x14ac:dyDescent="0.2">
      <c r="A109" s="2242" t="s">
        <v>151</v>
      </c>
      <c r="B109" s="1911" t="s">
        <v>4</v>
      </c>
      <c r="C109" s="1912"/>
      <c r="D109" s="1898"/>
      <c r="E109" s="2232" t="s">
        <v>5</v>
      </c>
      <c r="F109" s="2222"/>
      <c r="G109" s="2222"/>
      <c r="H109" s="2222"/>
      <c r="I109" s="2222"/>
      <c r="J109" s="2222"/>
      <c r="K109" s="2222"/>
      <c r="L109" s="2222"/>
      <c r="M109" s="2222"/>
      <c r="N109" s="2222"/>
      <c r="O109" s="2222"/>
      <c r="P109" s="2222"/>
      <c r="Q109" s="2222"/>
      <c r="R109" s="2222"/>
      <c r="S109" s="2222"/>
      <c r="T109" s="2222"/>
      <c r="U109" s="2222"/>
      <c r="V109" s="2222"/>
      <c r="W109" s="2222"/>
      <c r="X109" s="2222"/>
      <c r="Y109" s="2222"/>
      <c r="Z109" s="2222"/>
      <c r="AA109" s="2222"/>
      <c r="AB109" s="2222"/>
      <c r="AC109" s="2222"/>
      <c r="AD109" s="2222"/>
      <c r="AE109" s="2222"/>
      <c r="AF109" s="2222"/>
      <c r="AG109" s="2222"/>
      <c r="AH109" s="2222"/>
      <c r="AI109" s="2222"/>
      <c r="AJ109" s="2222"/>
      <c r="AK109" s="2222"/>
      <c r="AL109" s="2222"/>
      <c r="AM109" s="2222"/>
      <c r="AN109" s="2223"/>
      <c r="AO109" s="1898" t="s">
        <v>6</v>
      </c>
      <c r="AP109" s="1900" t="s">
        <v>152</v>
      </c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CG109" s="41"/>
      <c r="CH109" s="41"/>
      <c r="CI109" s="41"/>
      <c r="CJ109" s="41"/>
    </row>
    <row r="110" spans="1:88" ht="16.149999999999999" customHeight="1" x14ac:dyDescent="0.2">
      <c r="A110" s="1909"/>
      <c r="B110" s="2244"/>
      <c r="C110" s="2073"/>
      <c r="D110" s="2234"/>
      <c r="E110" s="2232" t="s">
        <v>11</v>
      </c>
      <c r="F110" s="2233"/>
      <c r="G110" s="2232" t="s">
        <v>12</v>
      </c>
      <c r="H110" s="2233"/>
      <c r="I110" s="2232" t="s">
        <v>13</v>
      </c>
      <c r="J110" s="2233"/>
      <c r="K110" s="2232" t="s">
        <v>14</v>
      </c>
      <c r="L110" s="2233"/>
      <c r="M110" s="2232" t="s">
        <v>15</v>
      </c>
      <c r="N110" s="2233"/>
      <c r="O110" s="2232" t="s">
        <v>16</v>
      </c>
      <c r="P110" s="2233"/>
      <c r="Q110" s="2222" t="s">
        <v>17</v>
      </c>
      <c r="R110" s="2233"/>
      <c r="S110" s="2232" t="s">
        <v>18</v>
      </c>
      <c r="T110" s="2233"/>
      <c r="U110" s="2232" t="s">
        <v>19</v>
      </c>
      <c r="V110" s="2233"/>
      <c r="W110" s="2232" t="s">
        <v>20</v>
      </c>
      <c r="X110" s="2233"/>
      <c r="Y110" s="2232" t="s">
        <v>21</v>
      </c>
      <c r="Z110" s="2233"/>
      <c r="AA110" s="2232" t="s">
        <v>22</v>
      </c>
      <c r="AB110" s="2233"/>
      <c r="AC110" s="2232" t="s">
        <v>23</v>
      </c>
      <c r="AD110" s="2233"/>
      <c r="AE110" s="2232" t="s">
        <v>24</v>
      </c>
      <c r="AF110" s="2233"/>
      <c r="AG110" s="2232" t="s">
        <v>25</v>
      </c>
      <c r="AH110" s="2233"/>
      <c r="AI110" s="2232" t="s">
        <v>26</v>
      </c>
      <c r="AJ110" s="2233"/>
      <c r="AK110" s="2232" t="s">
        <v>27</v>
      </c>
      <c r="AL110" s="2233"/>
      <c r="AM110" s="2222" t="s">
        <v>28</v>
      </c>
      <c r="AN110" s="2223"/>
      <c r="AO110" s="1898"/>
      <c r="AP110" s="1900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CG110" s="41"/>
      <c r="CH110" s="41"/>
      <c r="CI110" s="41"/>
      <c r="CJ110" s="41"/>
    </row>
    <row r="111" spans="1:88" ht="16.149999999999999" customHeight="1" x14ac:dyDescent="0.2">
      <c r="A111" s="2243"/>
      <c r="B111" s="741" t="s">
        <v>29</v>
      </c>
      <c r="C111" s="977" t="s">
        <v>30</v>
      </c>
      <c r="D111" s="861" t="s">
        <v>31</v>
      </c>
      <c r="E111" s="978" t="s">
        <v>30</v>
      </c>
      <c r="F111" s="979" t="s">
        <v>31</v>
      </c>
      <c r="G111" s="978" t="s">
        <v>30</v>
      </c>
      <c r="H111" s="979" t="s">
        <v>31</v>
      </c>
      <c r="I111" s="978" t="s">
        <v>30</v>
      </c>
      <c r="J111" s="979" t="s">
        <v>31</v>
      </c>
      <c r="K111" s="978" t="s">
        <v>30</v>
      </c>
      <c r="L111" s="979" t="s">
        <v>31</v>
      </c>
      <c r="M111" s="978" t="s">
        <v>30</v>
      </c>
      <c r="N111" s="979" t="s">
        <v>31</v>
      </c>
      <c r="O111" s="978" t="s">
        <v>30</v>
      </c>
      <c r="P111" s="979" t="s">
        <v>31</v>
      </c>
      <c r="Q111" s="978" t="s">
        <v>30</v>
      </c>
      <c r="R111" s="979" t="s">
        <v>31</v>
      </c>
      <c r="S111" s="978" t="s">
        <v>30</v>
      </c>
      <c r="T111" s="979" t="s">
        <v>31</v>
      </c>
      <c r="U111" s="978" t="s">
        <v>30</v>
      </c>
      <c r="V111" s="979" t="s">
        <v>31</v>
      </c>
      <c r="W111" s="978" t="s">
        <v>30</v>
      </c>
      <c r="X111" s="979" t="s">
        <v>31</v>
      </c>
      <c r="Y111" s="978" t="s">
        <v>30</v>
      </c>
      <c r="Z111" s="979" t="s">
        <v>31</v>
      </c>
      <c r="AA111" s="978" t="s">
        <v>30</v>
      </c>
      <c r="AB111" s="979" t="s">
        <v>31</v>
      </c>
      <c r="AC111" s="978" t="s">
        <v>30</v>
      </c>
      <c r="AD111" s="979" t="s">
        <v>31</v>
      </c>
      <c r="AE111" s="978" t="s">
        <v>30</v>
      </c>
      <c r="AF111" s="979" t="s">
        <v>31</v>
      </c>
      <c r="AG111" s="978" t="s">
        <v>30</v>
      </c>
      <c r="AH111" s="979" t="s">
        <v>31</v>
      </c>
      <c r="AI111" s="978" t="s">
        <v>30</v>
      </c>
      <c r="AJ111" s="979" t="s">
        <v>31</v>
      </c>
      <c r="AK111" s="978" t="s">
        <v>30</v>
      </c>
      <c r="AL111" s="979" t="s">
        <v>31</v>
      </c>
      <c r="AM111" s="978" t="s">
        <v>30</v>
      </c>
      <c r="AN111" s="980" t="s">
        <v>31</v>
      </c>
      <c r="AO111" s="2234"/>
      <c r="AP111" s="2235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CG111" s="41"/>
      <c r="CH111" s="41"/>
      <c r="CI111" s="41"/>
      <c r="CJ111" s="41"/>
    </row>
    <row r="112" spans="1:88" ht="16.149999999999999" customHeight="1" x14ac:dyDescent="0.2">
      <c r="A112" s="354" t="s">
        <v>153</v>
      </c>
      <c r="B112" s="355">
        <f>SUM(C112:D112)</f>
        <v>0</v>
      </c>
      <c r="C112" s="356">
        <f t="shared" ref="C112:D114" si="10">SUM(E112+G112+I112+K112+M112+O112+Q112+S112+U112+W112+Y112+AA112+AC112+AE112+AG112+AI112+AK112+AM112)</f>
        <v>0</v>
      </c>
      <c r="D112" s="357">
        <f t="shared" si="10"/>
        <v>0</v>
      </c>
      <c r="E112" s="65"/>
      <c r="F112" s="206"/>
      <c r="G112" s="65"/>
      <c r="H112" s="358"/>
      <c r="I112" s="65"/>
      <c r="J112" s="358"/>
      <c r="K112" s="65"/>
      <c r="L112" s="358"/>
      <c r="M112" s="65"/>
      <c r="N112" s="358"/>
      <c r="O112" s="65"/>
      <c r="P112" s="358"/>
      <c r="Q112" s="359"/>
      <c r="R112" s="358"/>
      <c r="S112" s="65"/>
      <c r="T112" s="358"/>
      <c r="U112" s="65"/>
      <c r="V112" s="358"/>
      <c r="W112" s="65"/>
      <c r="X112" s="358"/>
      <c r="Y112" s="65"/>
      <c r="Z112" s="358"/>
      <c r="AA112" s="65"/>
      <c r="AB112" s="358"/>
      <c r="AC112" s="65"/>
      <c r="AD112" s="358"/>
      <c r="AE112" s="65"/>
      <c r="AF112" s="358"/>
      <c r="AG112" s="65"/>
      <c r="AH112" s="358"/>
      <c r="AI112" s="65"/>
      <c r="AJ112" s="358"/>
      <c r="AK112" s="65"/>
      <c r="AL112" s="358"/>
      <c r="AM112" s="360"/>
      <c r="AN112" s="361"/>
      <c r="AO112" s="119"/>
      <c r="AP112" s="119"/>
      <c r="AQ112" s="176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9"/>
      <c r="BD112" s="9"/>
      <c r="BE112" s="9"/>
      <c r="BF112" s="9"/>
      <c r="CA112" s="40"/>
      <c r="CB112" s="40"/>
      <c r="CC112" s="40"/>
      <c r="CG112" s="41">
        <v>0</v>
      </c>
      <c r="CH112" s="41">
        <v>0</v>
      </c>
      <c r="CI112" s="41">
        <v>0</v>
      </c>
      <c r="CJ112" s="41"/>
    </row>
    <row r="113" spans="1:88" ht="16.149999999999999" customHeight="1" x14ac:dyDescent="0.2">
      <c r="A113" s="354" t="s">
        <v>154</v>
      </c>
      <c r="B113" s="355">
        <f>SUM(C113:D113)</f>
        <v>0</v>
      </c>
      <c r="C113" s="356">
        <f t="shared" si="10"/>
        <v>0</v>
      </c>
      <c r="D113" s="357">
        <f t="shared" si="10"/>
        <v>0</v>
      </c>
      <c r="E113" s="46"/>
      <c r="F113" s="47"/>
      <c r="G113" s="46"/>
      <c r="H113" s="48"/>
      <c r="I113" s="46"/>
      <c r="J113" s="48"/>
      <c r="K113" s="46"/>
      <c r="L113" s="48"/>
      <c r="M113" s="46"/>
      <c r="N113" s="48"/>
      <c r="O113" s="46"/>
      <c r="P113" s="48"/>
      <c r="Q113" s="114"/>
      <c r="R113" s="48"/>
      <c r="S113" s="46"/>
      <c r="T113" s="48"/>
      <c r="U113" s="46"/>
      <c r="V113" s="48"/>
      <c r="W113" s="46"/>
      <c r="X113" s="48"/>
      <c r="Y113" s="46"/>
      <c r="Z113" s="48"/>
      <c r="AA113" s="46"/>
      <c r="AB113" s="48"/>
      <c r="AC113" s="46"/>
      <c r="AD113" s="48"/>
      <c r="AE113" s="46"/>
      <c r="AF113" s="48"/>
      <c r="AG113" s="46"/>
      <c r="AH113" s="48"/>
      <c r="AI113" s="46"/>
      <c r="AJ113" s="48"/>
      <c r="AK113" s="46"/>
      <c r="AL113" s="48"/>
      <c r="AM113" s="175"/>
      <c r="AN113" s="362"/>
      <c r="AO113" s="53"/>
      <c r="AP113" s="53"/>
      <c r="AQ113" s="176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9"/>
      <c r="BD113" s="9"/>
      <c r="BE113" s="9"/>
      <c r="BF113" s="9"/>
      <c r="CG113" s="41">
        <v>0</v>
      </c>
      <c r="CH113" s="41">
        <v>0</v>
      </c>
      <c r="CI113" s="41">
        <v>0</v>
      </c>
      <c r="CJ113" s="41"/>
    </row>
    <row r="114" spans="1:88" ht="16.149999999999999" customHeight="1" x14ac:dyDescent="0.2">
      <c r="A114" s="981" t="s">
        <v>155</v>
      </c>
      <c r="B114" s="364">
        <f>SUM(C114:D114)</f>
        <v>0</v>
      </c>
      <c r="C114" s="365">
        <f t="shared" si="10"/>
        <v>0</v>
      </c>
      <c r="D114" s="366">
        <f t="shared" si="10"/>
        <v>0</v>
      </c>
      <c r="E114" s="89"/>
      <c r="F114" s="90"/>
      <c r="G114" s="89"/>
      <c r="H114" s="88"/>
      <c r="I114" s="89"/>
      <c r="J114" s="88"/>
      <c r="K114" s="89"/>
      <c r="L114" s="88"/>
      <c r="M114" s="89"/>
      <c r="N114" s="88"/>
      <c r="O114" s="89"/>
      <c r="P114" s="88"/>
      <c r="Q114" s="136"/>
      <c r="R114" s="88"/>
      <c r="S114" s="89"/>
      <c r="T114" s="88"/>
      <c r="U114" s="89"/>
      <c r="V114" s="88"/>
      <c r="W114" s="89"/>
      <c r="X114" s="88"/>
      <c r="Y114" s="89"/>
      <c r="Z114" s="88"/>
      <c r="AA114" s="89"/>
      <c r="AB114" s="88"/>
      <c r="AC114" s="89"/>
      <c r="AD114" s="88"/>
      <c r="AE114" s="89"/>
      <c r="AF114" s="88"/>
      <c r="AG114" s="89"/>
      <c r="AH114" s="88"/>
      <c r="AI114" s="89"/>
      <c r="AJ114" s="88"/>
      <c r="AK114" s="89"/>
      <c r="AL114" s="88"/>
      <c r="AM114" s="182"/>
      <c r="AN114" s="367"/>
      <c r="AO114" s="95"/>
      <c r="AP114" s="95"/>
      <c r="AQ114" s="176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9"/>
      <c r="BD114" s="9"/>
      <c r="BE114" s="9"/>
      <c r="BF114" s="9"/>
      <c r="CG114" s="41">
        <v>0</v>
      </c>
      <c r="CH114" s="41">
        <v>0</v>
      </c>
      <c r="CI114" s="41">
        <v>0</v>
      </c>
      <c r="CJ114" s="41"/>
    </row>
    <row r="115" spans="1:88" ht="31.15" customHeight="1" x14ac:dyDescent="0.2">
      <c r="A115" s="878" t="s">
        <v>156</v>
      </c>
      <c r="B115" s="368"/>
      <c r="C115" s="368"/>
      <c r="D115" s="368"/>
      <c r="E115" s="368"/>
      <c r="F115" s="7"/>
      <c r="G115" s="7"/>
      <c r="H115" s="7"/>
      <c r="I115" s="7"/>
      <c r="J115" s="7"/>
      <c r="K115" s="7"/>
      <c r="L115" s="369"/>
      <c r="M115" s="369"/>
      <c r="N115" s="369"/>
      <c r="O115" s="36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CG115" s="41"/>
      <c r="CH115" s="41"/>
      <c r="CI115" s="41"/>
      <c r="CJ115" s="41"/>
    </row>
    <row r="116" spans="1:88" ht="16.149999999999999" customHeight="1" x14ac:dyDescent="0.2">
      <c r="A116" s="2224" t="s">
        <v>157</v>
      </c>
      <c r="B116" s="2225"/>
      <c r="C116" s="2224" t="s">
        <v>158</v>
      </c>
      <c r="D116" s="2228"/>
      <c r="E116" s="2225"/>
      <c r="F116" s="2224" t="s">
        <v>159</v>
      </c>
      <c r="G116" s="2228"/>
      <c r="H116" s="2228"/>
      <c r="I116" s="2228"/>
      <c r="J116" s="2228"/>
      <c r="K116" s="2228"/>
      <c r="L116" s="2228"/>
      <c r="M116" s="2228"/>
      <c r="N116" s="2228"/>
      <c r="O116" s="2225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CG116" s="41"/>
      <c r="CH116" s="41"/>
      <c r="CI116" s="41"/>
      <c r="CJ116" s="41"/>
    </row>
    <row r="117" spans="1:88" ht="16.149999999999999" customHeight="1" x14ac:dyDescent="0.2">
      <c r="A117" s="1887"/>
      <c r="B117" s="1888"/>
      <c r="C117" s="1887"/>
      <c r="D117" s="1892"/>
      <c r="E117" s="1888"/>
      <c r="F117" s="2226"/>
      <c r="G117" s="2229"/>
      <c r="H117" s="2229"/>
      <c r="I117" s="2229"/>
      <c r="J117" s="2229"/>
      <c r="K117" s="2229"/>
      <c r="L117" s="2229"/>
      <c r="M117" s="2229"/>
      <c r="N117" s="2229"/>
      <c r="O117" s="2227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CG117" s="41"/>
      <c r="CH117" s="41"/>
      <c r="CI117" s="41"/>
      <c r="CJ117" s="41"/>
    </row>
    <row r="118" spans="1:88" ht="24" customHeight="1" x14ac:dyDescent="0.2">
      <c r="A118" s="1887"/>
      <c r="B118" s="1888"/>
      <c r="C118" s="2226"/>
      <c r="D118" s="2229"/>
      <c r="E118" s="2227"/>
      <c r="F118" s="2230" t="s">
        <v>160</v>
      </c>
      <c r="G118" s="2231"/>
      <c r="H118" s="2230" t="s">
        <v>161</v>
      </c>
      <c r="I118" s="2231"/>
      <c r="J118" s="2230" t="s">
        <v>162</v>
      </c>
      <c r="K118" s="2231"/>
      <c r="L118" s="2230" t="s">
        <v>163</v>
      </c>
      <c r="M118" s="2231"/>
      <c r="N118" s="2230" t="s">
        <v>164</v>
      </c>
      <c r="O118" s="2231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CG118" s="41"/>
      <c r="CH118" s="41"/>
      <c r="CI118" s="41"/>
      <c r="CJ118" s="41"/>
    </row>
    <row r="119" spans="1:88" ht="22.5" customHeight="1" x14ac:dyDescent="0.2">
      <c r="A119" s="2226"/>
      <c r="B119" s="2227"/>
      <c r="C119" s="982" t="s">
        <v>29</v>
      </c>
      <c r="D119" s="983" t="s">
        <v>30</v>
      </c>
      <c r="E119" s="984" t="s">
        <v>31</v>
      </c>
      <c r="F119" s="982" t="s">
        <v>30</v>
      </c>
      <c r="G119" s="984" t="s">
        <v>31</v>
      </c>
      <c r="H119" s="982" t="s">
        <v>30</v>
      </c>
      <c r="I119" s="984" t="s">
        <v>31</v>
      </c>
      <c r="J119" s="982" t="s">
        <v>30</v>
      </c>
      <c r="K119" s="984" t="s">
        <v>31</v>
      </c>
      <c r="L119" s="982" t="s">
        <v>30</v>
      </c>
      <c r="M119" s="984" t="s">
        <v>31</v>
      </c>
      <c r="N119" s="982" t="s">
        <v>30</v>
      </c>
      <c r="O119" s="984" t="s">
        <v>31</v>
      </c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CG119" s="41"/>
      <c r="CH119" s="41"/>
      <c r="CI119" s="41"/>
      <c r="CJ119" s="41"/>
    </row>
    <row r="120" spans="1:88" ht="16.149999999999999" customHeight="1" x14ac:dyDescent="0.2">
      <c r="A120" s="2220" t="s">
        <v>165</v>
      </c>
      <c r="B120" s="985" t="s">
        <v>166</v>
      </c>
      <c r="C120" s="373">
        <f t="shared" ref="C120:C126" si="11">SUM(D120:E120)</f>
        <v>0</v>
      </c>
      <c r="D120" s="374">
        <f t="shared" ref="D120:E126" si="12">SUM(F120+H120+J120+L120+N120)</f>
        <v>0</v>
      </c>
      <c r="E120" s="375">
        <f t="shared" si="12"/>
        <v>0</v>
      </c>
      <c r="F120" s="406"/>
      <c r="G120" s="407"/>
      <c r="H120" s="406"/>
      <c r="I120" s="407"/>
      <c r="J120" s="406"/>
      <c r="K120" s="407"/>
      <c r="L120" s="406"/>
      <c r="M120" s="407"/>
      <c r="N120" s="406"/>
      <c r="O120" s="407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CG120" s="41"/>
      <c r="CH120" s="41"/>
      <c r="CI120" s="41"/>
      <c r="CJ120" s="41"/>
    </row>
    <row r="121" spans="1:88" ht="16.149999999999999" customHeight="1" x14ac:dyDescent="0.2">
      <c r="A121" s="1878"/>
      <c r="B121" s="378" t="s">
        <v>167</v>
      </c>
      <c r="C121" s="379">
        <f t="shared" si="11"/>
        <v>0</v>
      </c>
      <c r="D121" s="380">
        <f t="shared" si="12"/>
        <v>0</v>
      </c>
      <c r="E121" s="381">
        <f t="shared" si="12"/>
        <v>0</v>
      </c>
      <c r="F121" s="986"/>
      <c r="G121" s="987"/>
      <c r="H121" s="986"/>
      <c r="I121" s="987"/>
      <c r="J121" s="986"/>
      <c r="K121" s="987"/>
      <c r="L121" s="986"/>
      <c r="M121" s="987"/>
      <c r="N121" s="986"/>
      <c r="O121" s="987"/>
      <c r="CG121" s="41"/>
      <c r="CH121" s="41"/>
      <c r="CI121" s="41"/>
      <c r="CJ121" s="41"/>
    </row>
    <row r="122" spans="1:88" ht="16.149999999999999" customHeight="1" thickBot="1" x14ac:dyDescent="0.3">
      <c r="A122" s="1879"/>
      <c r="B122" s="384" t="s">
        <v>168</v>
      </c>
      <c r="C122" s="385">
        <f t="shared" si="11"/>
        <v>0</v>
      </c>
      <c r="D122" s="386">
        <f t="shared" si="12"/>
        <v>0</v>
      </c>
      <c r="E122" s="387">
        <f t="shared" si="12"/>
        <v>0</v>
      </c>
      <c r="F122" s="988"/>
      <c r="G122" s="989"/>
      <c r="H122" s="988"/>
      <c r="I122" s="989"/>
      <c r="J122" s="988"/>
      <c r="K122" s="989"/>
      <c r="L122" s="988"/>
      <c r="M122" s="989"/>
      <c r="N122" s="988"/>
      <c r="O122" s="989"/>
      <c r="CG122" s="41"/>
      <c r="CH122" s="41"/>
      <c r="CI122" s="41"/>
      <c r="CJ122" s="41"/>
    </row>
    <row r="123" spans="1:88" ht="16.149999999999999" customHeight="1" thickTop="1" x14ac:dyDescent="0.2">
      <c r="A123" s="1880" t="s">
        <v>169</v>
      </c>
      <c r="B123" s="390" t="s">
        <v>72</v>
      </c>
      <c r="C123" s="391">
        <f t="shared" si="11"/>
        <v>0</v>
      </c>
      <c r="D123" s="392">
        <f t="shared" si="12"/>
        <v>0</v>
      </c>
      <c r="E123" s="375">
        <f t="shared" si="12"/>
        <v>0</v>
      </c>
      <c r="F123" s="406"/>
      <c r="G123" s="407"/>
      <c r="H123" s="406"/>
      <c r="I123" s="407"/>
      <c r="J123" s="406"/>
      <c r="K123" s="407"/>
      <c r="L123" s="406"/>
      <c r="M123" s="407"/>
      <c r="N123" s="406"/>
      <c r="O123" s="407"/>
      <c r="CG123" s="41"/>
      <c r="CH123" s="41"/>
      <c r="CI123" s="41"/>
      <c r="CJ123" s="41"/>
    </row>
    <row r="124" spans="1:88" ht="16.149999999999999" customHeight="1" x14ac:dyDescent="0.2">
      <c r="A124" s="1881"/>
      <c r="B124" s="390" t="s">
        <v>170</v>
      </c>
      <c r="C124" s="391">
        <f t="shared" si="11"/>
        <v>0</v>
      </c>
      <c r="D124" s="392">
        <f t="shared" si="12"/>
        <v>0</v>
      </c>
      <c r="E124" s="375">
        <f t="shared" si="12"/>
        <v>0</v>
      </c>
      <c r="F124" s="406"/>
      <c r="G124" s="407"/>
      <c r="H124" s="406"/>
      <c r="I124" s="407"/>
      <c r="J124" s="406"/>
      <c r="K124" s="407"/>
      <c r="L124" s="406"/>
      <c r="M124" s="407"/>
      <c r="N124" s="406"/>
      <c r="O124" s="407"/>
      <c r="CG124" s="41"/>
      <c r="CH124" s="41"/>
      <c r="CI124" s="41"/>
      <c r="CJ124" s="41"/>
    </row>
    <row r="125" spans="1:88" ht="16.149999999999999" customHeight="1" x14ac:dyDescent="0.2">
      <c r="A125" s="1881"/>
      <c r="B125" s="393" t="s">
        <v>171</v>
      </c>
      <c r="C125" s="379">
        <f t="shared" si="11"/>
        <v>0</v>
      </c>
      <c r="D125" s="380">
        <f t="shared" si="12"/>
        <v>0</v>
      </c>
      <c r="E125" s="381">
        <f t="shared" si="12"/>
        <v>0</v>
      </c>
      <c r="F125" s="986"/>
      <c r="G125" s="987"/>
      <c r="H125" s="986"/>
      <c r="I125" s="987"/>
      <c r="J125" s="986"/>
      <c r="K125" s="987"/>
      <c r="L125" s="986"/>
      <c r="M125" s="987"/>
      <c r="N125" s="986"/>
      <c r="O125" s="987"/>
      <c r="CG125" s="41"/>
      <c r="CH125" s="41"/>
      <c r="CI125" s="41"/>
      <c r="CJ125" s="41"/>
    </row>
    <row r="126" spans="1:88" ht="16.149999999999999" customHeight="1" x14ac:dyDescent="0.2">
      <c r="A126" s="2221"/>
      <c r="B126" s="394" t="s">
        <v>104</v>
      </c>
      <c r="C126" s="395">
        <f t="shared" si="11"/>
        <v>0</v>
      </c>
      <c r="D126" s="396">
        <f t="shared" si="12"/>
        <v>0</v>
      </c>
      <c r="E126" s="397">
        <f t="shared" si="12"/>
        <v>0</v>
      </c>
      <c r="F126" s="990"/>
      <c r="G126" s="991"/>
      <c r="H126" s="990"/>
      <c r="I126" s="991"/>
      <c r="J126" s="990"/>
      <c r="K126" s="991"/>
      <c r="L126" s="990"/>
      <c r="M126" s="991"/>
      <c r="N126" s="990"/>
      <c r="O126" s="991"/>
      <c r="CG126" s="41"/>
      <c r="CH126" s="41"/>
      <c r="CI126" s="41"/>
      <c r="CJ126" s="41"/>
    </row>
    <row r="127" spans="1:88" x14ac:dyDescent="0.2">
      <c r="CG127" s="41"/>
      <c r="CH127" s="41"/>
      <c r="CI127" s="41"/>
      <c r="CJ127" s="41"/>
    </row>
    <row r="128" spans="1:88" x14ac:dyDescent="0.2">
      <c r="CG128" s="41"/>
      <c r="CH128" s="41"/>
      <c r="CI128" s="41"/>
      <c r="CJ128" s="41"/>
    </row>
    <row r="129" spans="85:88" x14ac:dyDescent="0.2">
      <c r="CG129" s="41"/>
      <c r="CH129" s="41"/>
      <c r="CI129" s="41"/>
      <c r="CJ129" s="41"/>
    </row>
    <row r="207" spans="1:104" ht="16.5" customHeight="1" x14ac:dyDescent="0.2"/>
    <row r="208" spans="1:104" s="400" customFormat="1" ht="18.75" hidden="1" customHeight="1" x14ac:dyDescent="0.2">
      <c r="A208" s="400">
        <f>SUM(B12:D12,B31:B44,B48:B49,B54,B57,C77:E77,B91:B93,B101:F101,B105:B107,B112:B114,C120:C126,C78:C80,B72,B67:B68,B63:G64)</f>
        <v>48160</v>
      </c>
      <c r="B208" s="400">
        <f>SUM(CG13:CJ129)</f>
        <v>0</v>
      </c>
      <c r="BX208" s="401"/>
      <c r="BY208" s="401"/>
      <c r="BZ208" s="401"/>
      <c r="CA208" s="401"/>
      <c r="CB208" s="401"/>
      <c r="CC208" s="401"/>
      <c r="CD208" s="401"/>
      <c r="CE208" s="401"/>
      <c r="CF208" s="401"/>
      <c r="CG208" s="401"/>
      <c r="CH208" s="401"/>
      <c r="CI208" s="401"/>
      <c r="CJ208" s="401"/>
      <c r="CK208" s="401"/>
      <c r="CL208" s="401"/>
      <c r="CM208" s="401"/>
      <c r="CN208" s="401"/>
      <c r="CO208" s="401"/>
      <c r="CP208" s="401"/>
      <c r="CQ208" s="401"/>
      <c r="CR208" s="401"/>
      <c r="CS208" s="401"/>
      <c r="CT208" s="401"/>
      <c r="CU208" s="401"/>
      <c r="CV208" s="401"/>
      <c r="CW208" s="401"/>
      <c r="CX208" s="401"/>
      <c r="CY208" s="401"/>
      <c r="CZ208" s="401"/>
    </row>
    <row r="209" ht="18.75" customHeight="1" x14ac:dyDescent="0.2"/>
  </sheetData>
  <mergeCells count="159"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28:A30"/>
    <mergeCell ref="B28:D29"/>
    <mergeCell ref="E28:AN28"/>
    <mergeCell ref="AO28:AO30"/>
    <mergeCell ref="AP28:AP30"/>
    <mergeCell ref="S29:T29"/>
    <mergeCell ref="U29:V29"/>
    <mergeCell ref="W29:X29"/>
    <mergeCell ref="Y29:Z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R52:R53"/>
    <mergeCell ref="S52:S53"/>
    <mergeCell ref="T52:T53"/>
    <mergeCell ref="U52:U53"/>
    <mergeCell ref="V52:V53"/>
    <mergeCell ref="A70:A71"/>
    <mergeCell ref="B70:B71"/>
    <mergeCell ref="C70:C71"/>
    <mergeCell ref="D70:D71"/>
    <mergeCell ref="Q52:Q53"/>
    <mergeCell ref="A51:A53"/>
    <mergeCell ref="B51:D52"/>
    <mergeCell ref="E51:V51"/>
    <mergeCell ref="A73:G73"/>
    <mergeCell ref="K52:K53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AK74:AK76"/>
    <mergeCell ref="F75:G75"/>
    <mergeCell ref="H75:I75"/>
    <mergeCell ref="J75:K75"/>
    <mergeCell ref="L75:M75"/>
    <mergeCell ref="N75:O75"/>
    <mergeCell ref="P75:Q75"/>
    <mergeCell ref="R75:S75"/>
    <mergeCell ref="T75:U75"/>
    <mergeCell ref="V75:W75"/>
    <mergeCell ref="F74:AI74"/>
    <mergeCell ref="AJ74:AJ76"/>
    <mergeCell ref="X75:Y75"/>
    <mergeCell ref="Z75:AA75"/>
    <mergeCell ref="AB75:AC75"/>
    <mergeCell ref="AD75:AE75"/>
    <mergeCell ref="A84:D84"/>
    <mergeCell ref="A90:D90"/>
    <mergeCell ref="A94:F94"/>
    <mergeCell ref="A95:A97"/>
    <mergeCell ref="B95:C96"/>
    <mergeCell ref="D95:E96"/>
    <mergeCell ref="F95:F97"/>
    <mergeCell ref="AF75:AG75"/>
    <mergeCell ref="AH75:AI75"/>
    <mergeCell ref="A78:A79"/>
    <mergeCell ref="A82:A83"/>
    <mergeCell ref="B82:B83"/>
    <mergeCell ref="C82:C83"/>
    <mergeCell ref="D82:D83"/>
    <mergeCell ref="A74:A76"/>
    <mergeCell ref="B74:B76"/>
    <mergeCell ref="C74:E75"/>
    <mergeCell ref="A103:A104"/>
    <mergeCell ref="B103:B104"/>
    <mergeCell ref="C103:K103"/>
    <mergeCell ref="L103:L104"/>
    <mergeCell ref="A109:A111"/>
    <mergeCell ref="B109:D110"/>
    <mergeCell ref="E109:AN109"/>
    <mergeCell ref="U110:V110"/>
    <mergeCell ref="W110:X110"/>
    <mergeCell ref="Y110:Z110"/>
    <mergeCell ref="AO109:AO111"/>
    <mergeCell ref="AP109:AP111"/>
    <mergeCell ref="E110:F110"/>
    <mergeCell ref="G110:H110"/>
    <mergeCell ref="I110:J110"/>
    <mergeCell ref="K110:L110"/>
    <mergeCell ref="M110:N110"/>
    <mergeCell ref="O110:P110"/>
    <mergeCell ref="Q110:R110"/>
    <mergeCell ref="S110:T110"/>
    <mergeCell ref="A120:A122"/>
    <mergeCell ref="A123:A126"/>
    <mergeCell ref="AM110:AN110"/>
    <mergeCell ref="A116:B119"/>
    <mergeCell ref="C116:E118"/>
    <mergeCell ref="F116:O117"/>
    <mergeCell ref="F118:G118"/>
    <mergeCell ref="H118:I118"/>
    <mergeCell ref="J118:K118"/>
    <mergeCell ref="L118:M118"/>
    <mergeCell ref="N118:O118"/>
    <mergeCell ref="AA110:AB110"/>
    <mergeCell ref="AC110:AD110"/>
    <mergeCell ref="AE110:AF110"/>
    <mergeCell ref="AG110:AH110"/>
    <mergeCell ref="AI110:AJ110"/>
    <mergeCell ref="AK110:AL110"/>
  </mergeCells>
  <dataValidations count="2">
    <dataValidation allowBlank="1" showInputMessage="1" showErrorMessage="1" errorTitle="Error de ingreso" error="Debe ingresar sólo números enteros positivos." sqref="AJ74:AK74 G75:AI76 AT1:XFD1048576 E1:AS12 E27:AS30 G65:G73 C1:D47 E45:J47 X45:AK73 K45:W54 C50:J54 H60:W73 A1:A1048576 B1:B62 C60:G62 B65:B66 C65:D71 F65:F76 C73:D84 C90:D90 C94:D97 E65:E97 F81:F97 B69:B97 B101:F104 G81:L104 B108:D1048576 E108:L111 M81:AK111 AQ45:AS1048576 AL45:AP111 E115:E1048576 P115:AP1048576 F115:O119 F127:O1048576" xr:uid="{52AC858D-40B2-4CEB-81A5-63DABA587272}"/>
    <dataValidation type="whole" operator="greaterThanOrEqual" allowBlank="1" showInputMessage="1" showErrorMessage="1" error="Valor no Permitido" sqref="E13:AS26 E31:AS44 C48:J49 C55:W59 B63:G64 B67:B68 C72:D72 F77:AK80 C85:D89 C91:D93 B98:F100 B105:L107 E112:AP114 F120:O126" xr:uid="{9628AED7-E682-4482-B9D2-EA3E00C3D5EB}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8C1D3-4A21-4F64-9F9F-BF253231C640}">
  <dimension ref="A1:CZ209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6.140625" style="2" customWidth="1"/>
    <col min="2" max="2" width="23.85546875" style="2" customWidth="1"/>
    <col min="3" max="3" width="15.7109375" style="2" customWidth="1"/>
    <col min="4" max="4" width="14.42578125" style="2" customWidth="1"/>
    <col min="5" max="5" width="14.85546875" style="2" customWidth="1"/>
    <col min="6" max="6" width="16.7109375" style="2" customWidth="1"/>
    <col min="7" max="7" width="14" style="2" customWidth="1"/>
    <col min="8" max="8" width="13.140625" style="2" customWidth="1"/>
    <col min="9" max="9" width="11.85546875" style="2" customWidth="1"/>
    <col min="10" max="10" width="12.140625" style="2" customWidth="1"/>
    <col min="11" max="11" width="13.85546875" style="2" customWidth="1"/>
    <col min="12" max="12" width="15" style="2" customWidth="1"/>
    <col min="13" max="13" width="11.85546875" style="2" customWidth="1"/>
    <col min="14" max="40" width="11.42578125" style="2"/>
    <col min="41" max="41" width="12.8554687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customWidth="1"/>
    <col min="79" max="103" width="10.85546875" style="5" hidden="1" customWidth="1"/>
    <col min="104" max="104" width="0.140625" style="5" customWidth="1"/>
    <col min="105" max="105" width="10.85546875" style="2" customWidth="1"/>
    <col min="106" max="16384" width="11.42578125" style="2"/>
  </cols>
  <sheetData>
    <row r="1" spans="1:104" ht="16.149999999999999" customHeight="1" x14ac:dyDescent="0.2">
      <c r="A1" s="1" t="s">
        <v>0</v>
      </c>
    </row>
    <row r="2" spans="1:104" ht="16.149999999999999" customHeight="1" x14ac:dyDescent="0.2">
      <c r="A2" s="1" t="str">
        <f>CONCATENATE("COMUNA: ",[6]NOMBRE!B2," - ","( ",[6]NOMBRE!C2,[6]NOMBRE!D2,[6]NOMBRE!E2,[6]NOMBRE!F2,[6]NOMBRE!G2," )")</f>
        <v>COMUNA: LINARES - ( 07401 )</v>
      </c>
    </row>
    <row r="3" spans="1:104" ht="16.149999999999999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104" ht="16.149999999999999" customHeight="1" x14ac:dyDescent="0.2">
      <c r="A4" s="1" t="str">
        <f>CONCATENATE("MES: ",[6]NOMBRE!B6," - ","( ",[6]NOMBRE!C6,[6]NOMBRE!D6," )")</f>
        <v>MES: MAYO - ( 05 )</v>
      </c>
    </row>
    <row r="5" spans="1:104" ht="16.149999999999999" customHeight="1" x14ac:dyDescent="0.2">
      <c r="A5" s="1" t="str">
        <f>CONCATENATE("AÑO: ",[6]NOMBRE!B7)</f>
        <v>AÑO: 2019</v>
      </c>
    </row>
    <row r="6" spans="1:104" ht="15" x14ac:dyDescent="0.2">
      <c r="A6" s="1982" t="s">
        <v>1</v>
      </c>
      <c r="B6" s="1982"/>
      <c r="C6" s="1982"/>
      <c r="D6" s="1982"/>
      <c r="E6" s="1982"/>
      <c r="F6" s="1982"/>
      <c r="G6" s="1982"/>
      <c r="H6" s="1982"/>
      <c r="I6" s="1982"/>
      <c r="J6" s="1982"/>
      <c r="K6" s="1982"/>
      <c r="L6" s="1982"/>
      <c r="M6" s="1982"/>
      <c r="N6" s="1982"/>
      <c r="O6" s="1982"/>
      <c r="P6" s="1982"/>
      <c r="Q6" s="1982"/>
      <c r="R6" s="1982"/>
      <c r="S6" s="1982"/>
      <c r="T6" s="1982"/>
      <c r="U6" s="1982"/>
      <c r="V6" s="1982"/>
      <c r="W6" s="1982"/>
      <c r="X6" s="6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104" ht="1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6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</row>
    <row r="8" spans="1:104" ht="31.15" customHeight="1" x14ac:dyDescent="0.2">
      <c r="A8" s="10" t="s">
        <v>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6"/>
      <c r="AQ8" s="7"/>
      <c r="AR8" s="7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</row>
    <row r="9" spans="1:104" ht="19.899999999999999" customHeight="1" x14ac:dyDescent="0.2">
      <c r="A9" s="2326" t="s">
        <v>3</v>
      </c>
      <c r="B9" s="2352" t="s">
        <v>4</v>
      </c>
      <c r="C9" s="2353"/>
      <c r="D9" s="2354"/>
      <c r="E9" s="2355" t="s">
        <v>5</v>
      </c>
      <c r="F9" s="2222"/>
      <c r="G9" s="2222"/>
      <c r="H9" s="2222"/>
      <c r="I9" s="2222"/>
      <c r="J9" s="2222"/>
      <c r="K9" s="2222"/>
      <c r="L9" s="2222"/>
      <c r="M9" s="2222"/>
      <c r="N9" s="2222"/>
      <c r="O9" s="2222"/>
      <c r="P9" s="2222"/>
      <c r="Q9" s="2222"/>
      <c r="R9" s="2222"/>
      <c r="S9" s="2222"/>
      <c r="T9" s="2222"/>
      <c r="U9" s="2222"/>
      <c r="V9" s="2222"/>
      <c r="W9" s="2222"/>
      <c r="X9" s="2222"/>
      <c r="Y9" s="2222"/>
      <c r="Z9" s="2222"/>
      <c r="AA9" s="2222"/>
      <c r="AB9" s="2222"/>
      <c r="AC9" s="2222"/>
      <c r="AD9" s="2222"/>
      <c r="AE9" s="2222"/>
      <c r="AF9" s="2222"/>
      <c r="AG9" s="2222"/>
      <c r="AH9" s="2222"/>
      <c r="AI9" s="2222"/>
      <c r="AJ9" s="2222"/>
      <c r="AK9" s="2222"/>
      <c r="AL9" s="2222"/>
      <c r="AM9" s="2222"/>
      <c r="AN9" s="2321"/>
      <c r="AO9" s="2303" t="s">
        <v>6</v>
      </c>
      <c r="AP9" s="2365" t="s">
        <v>7</v>
      </c>
      <c r="AQ9" s="2365" t="s">
        <v>8</v>
      </c>
      <c r="AR9" s="2363" t="s">
        <v>9</v>
      </c>
      <c r="AS9" s="2363" t="s">
        <v>10</v>
      </c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W9" s="3"/>
      <c r="BY9" s="4"/>
      <c r="CZ9" s="2"/>
    </row>
    <row r="10" spans="1:104" ht="19.899999999999999" customHeight="1" x14ac:dyDescent="0.2">
      <c r="A10" s="1909"/>
      <c r="B10" s="2244"/>
      <c r="C10" s="2316"/>
      <c r="D10" s="2234"/>
      <c r="E10" s="2355" t="s">
        <v>11</v>
      </c>
      <c r="F10" s="2321"/>
      <c r="G10" s="2360" t="s">
        <v>12</v>
      </c>
      <c r="H10" s="2362"/>
      <c r="I10" s="2360" t="s">
        <v>13</v>
      </c>
      <c r="J10" s="2362"/>
      <c r="K10" s="2360" t="s">
        <v>14</v>
      </c>
      <c r="L10" s="2362"/>
      <c r="M10" s="2360" t="s">
        <v>15</v>
      </c>
      <c r="N10" s="2362"/>
      <c r="O10" s="2360" t="s">
        <v>16</v>
      </c>
      <c r="P10" s="2362"/>
      <c r="Q10" s="2360" t="s">
        <v>17</v>
      </c>
      <c r="R10" s="2362"/>
      <c r="S10" s="2360" t="s">
        <v>18</v>
      </c>
      <c r="T10" s="2362"/>
      <c r="U10" s="2360" t="s">
        <v>19</v>
      </c>
      <c r="V10" s="2362"/>
      <c r="W10" s="2360" t="s">
        <v>20</v>
      </c>
      <c r="X10" s="2362"/>
      <c r="Y10" s="2360" t="s">
        <v>21</v>
      </c>
      <c r="Z10" s="2362"/>
      <c r="AA10" s="2360" t="s">
        <v>22</v>
      </c>
      <c r="AB10" s="2362"/>
      <c r="AC10" s="2360" t="s">
        <v>23</v>
      </c>
      <c r="AD10" s="2362"/>
      <c r="AE10" s="2360" t="s">
        <v>24</v>
      </c>
      <c r="AF10" s="2362"/>
      <c r="AG10" s="2360" t="s">
        <v>25</v>
      </c>
      <c r="AH10" s="2362"/>
      <c r="AI10" s="2360" t="s">
        <v>26</v>
      </c>
      <c r="AJ10" s="2362"/>
      <c r="AK10" s="2360" t="s">
        <v>27</v>
      </c>
      <c r="AL10" s="2362"/>
      <c r="AM10" s="2355" t="s">
        <v>28</v>
      </c>
      <c r="AN10" s="2321"/>
      <c r="AO10" s="1975"/>
      <c r="AP10" s="1980"/>
      <c r="AQ10" s="1980"/>
      <c r="AR10" s="1944"/>
      <c r="AS10" s="1944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W10" s="3"/>
      <c r="BY10" s="4"/>
      <c r="CZ10" s="2"/>
    </row>
    <row r="11" spans="1:104" ht="19.899999999999999" customHeight="1" x14ac:dyDescent="0.2">
      <c r="A11" s="2243"/>
      <c r="B11" s="978" t="s">
        <v>29</v>
      </c>
      <c r="C11" s="977" t="s">
        <v>30</v>
      </c>
      <c r="D11" s="979" t="s">
        <v>31</v>
      </c>
      <c r="E11" s="992" t="s">
        <v>30</v>
      </c>
      <c r="F11" s="993" t="s">
        <v>31</v>
      </c>
      <c r="G11" s="992" t="s">
        <v>30</v>
      </c>
      <c r="H11" s="993" t="s">
        <v>31</v>
      </c>
      <c r="I11" s="992" t="s">
        <v>30</v>
      </c>
      <c r="J11" s="993" t="s">
        <v>31</v>
      </c>
      <c r="K11" s="992" t="s">
        <v>30</v>
      </c>
      <c r="L11" s="993" t="s">
        <v>31</v>
      </c>
      <c r="M11" s="992" t="s">
        <v>30</v>
      </c>
      <c r="N11" s="993" t="s">
        <v>31</v>
      </c>
      <c r="O11" s="992" t="s">
        <v>30</v>
      </c>
      <c r="P11" s="993" t="s">
        <v>31</v>
      </c>
      <c r="Q11" s="992" t="s">
        <v>30</v>
      </c>
      <c r="R11" s="993" t="s">
        <v>31</v>
      </c>
      <c r="S11" s="992" t="s">
        <v>30</v>
      </c>
      <c r="T11" s="993" t="s">
        <v>31</v>
      </c>
      <c r="U11" s="992" t="s">
        <v>30</v>
      </c>
      <c r="V11" s="993" t="s">
        <v>31</v>
      </c>
      <c r="W11" s="992" t="s">
        <v>30</v>
      </c>
      <c r="X11" s="993" t="s">
        <v>31</v>
      </c>
      <c r="Y11" s="992" t="s">
        <v>30</v>
      </c>
      <c r="Z11" s="993" t="s">
        <v>31</v>
      </c>
      <c r="AA11" s="992" t="s">
        <v>30</v>
      </c>
      <c r="AB11" s="993" t="s">
        <v>31</v>
      </c>
      <c r="AC11" s="992" t="s">
        <v>30</v>
      </c>
      <c r="AD11" s="993" t="s">
        <v>31</v>
      </c>
      <c r="AE11" s="992" t="s">
        <v>30</v>
      </c>
      <c r="AF11" s="993" t="s">
        <v>31</v>
      </c>
      <c r="AG11" s="992" t="s">
        <v>30</v>
      </c>
      <c r="AH11" s="993" t="s">
        <v>31</v>
      </c>
      <c r="AI11" s="992" t="s">
        <v>30</v>
      </c>
      <c r="AJ11" s="993" t="s">
        <v>31</v>
      </c>
      <c r="AK11" s="992" t="s">
        <v>30</v>
      </c>
      <c r="AL11" s="993" t="s">
        <v>31</v>
      </c>
      <c r="AM11" s="992" t="s">
        <v>30</v>
      </c>
      <c r="AN11" s="993" t="s">
        <v>31</v>
      </c>
      <c r="AO11" s="2304"/>
      <c r="AP11" s="2308"/>
      <c r="AQ11" s="2308"/>
      <c r="AR11" s="2063"/>
      <c r="AS11" s="2063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W11" s="3"/>
      <c r="BY11" s="4"/>
      <c r="CZ11" s="2"/>
    </row>
    <row r="12" spans="1:104" ht="16.149999999999999" customHeight="1" x14ac:dyDescent="0.2">
      <c r="A12" s="844" t="s">
        <v>32</v>
      </c>
      <c r="B12" s="994">
        <f>SUM(B13:B26)</f>
        <v>0</v>
      </c>
      <c r="C12" s="995">
        <f>SUM(C13:C26)</f>
        <v>0</v>
      </c>
      <c r="D12" s="21">
        <f>SUM(D13:D26)</f>
        <v>0</v>
      </c>
      <c r="E12" s="992">
        <f>SUM(E13:E26)</f>
        <v>0</v>
      </c>
      <c r="F12" s="22">
        <f t="shared" ref="F12:AO12" si="0">SUM(F13:F26)</f>
        <v>0</v>
      </c>
      <c r="G12" s="23">
        <f>SUM(G13:G26)</f>
        <v>0</v>
      </c>
      <c r="H12" s="22">
        <f t="shared" si="0"/>
        <v>0</v>
      </c>
      <c r="I12" s="992">
        <f t="shared" si="0"/>
        <v>0</v>
      </c>
      <c r="J12" s="22">
        <f t="shared" si="0"/>
        <v>0</v>
      </c>
      <c r="K12" s="992">
        <f t="shared" si="0"/>
        <v>0</v>
      </c>
      <c r="L12" s="22">
        <f t="shared" si="0"/>
        <v>0</v>
      </c>
      <c r="M12" s="992">
        <f t="shared" si="0"/>
        <v>0</v>
      </c>
      <c r="N12" s="22">
        <f t="shared" si="0"/>
        <v>0</v>
      </c>
      <c r="O12" s="992">
        <f t="shared" si="0"/>
        <v>0</v>
      </c>
      <c r="P12" s="22">
        <f t="shared" si="0"/>
        <v>0</v>
      </c>
      <c r="Q12" s="992">
        <f t="shared" si="0"/>
        <v>0</v>
      </c>
      <c r="R12" s="22">
        <f t="shared" si="0"/>
        <v>0</v>
      </c>
      <c r="S12" s="992">
        <f t="shared" si="0"/>
        <v>0</v>
      </c>
      <c r="T12" s="22">
        <f t="shared" si="0"/>
        <v>0</v>
      </c>
      <c r="U12" s="992">
        <f>SUM(U13:U26)</f>
        <v>0</v>
      </c>
      <c r="V12" s="22">
        <f>SUM(V13:V26)</f>
        <v>0</v>
      </c>
      <c r="W12" s="992">
        <f t="shared" si="0"/>
        <v>0</v>
      </c>
      <c r="X12" s="22">
        <f t="shared" si="0"/>
        <v>0</v>
      </c>
      <c r="Y12" s="992">
        <f t="shared" si="0"/>
        <v>0</v>
      </c>
      <c r="Z12" s="22">
        <f t="shared" si="0"/>
        <v>0</v>
      </c>
      <c r="AA12" s="992">
        <f t="shared" si="0"/>
        <v>0</v>
      </c>
      <c r="AB12" s="22">
        <f t="shared" si="0"/>
        <v>0</v>
      </c>
      <c r="AC12" s="992">
        <f t="shared" si="0"/>
        <v>0</v>
      </c>
      <c r="AD12" s="22">
        <f t="shared" si="0"/>
        <v>0</v>
      </c>
      <c r="AE12" s="992">
        <f t="shared" si="0"/>
        <v>0</v>
      </c>
      <c r="AF12" s="22">
        <f t="shared" si="0"/>
        <v>0</v>
      </c>
      <c r="AG12" s="23">
        <f t="shared" si="0"/>
        <v>0</v>
      </c>
      <c r="AH12" s="23">
        <f t="shared" si="0"/>
        <v>0</v>
      </c>
      <c r="AI12" s="23">
        <f t="shared" si="0"/>
        <v>0</v>
      </c>
      <c r="AJ12" s="23">
        <f t="shared" si="0"/>
        <v>0</v>
      </c>
      <c r="AK12" s="23">
        <f t="shared" si="0"/>
        <v>0</v>
      </c>
      <c r="AL12" s="23">
        <f t="shared" si="0"/>
        <v>0</v>
      </c>
      <c r="AM12" s="23">
        <f t="shared" si="0"/>
        <v>0</v>
      </c>
      <c r="AN12" s="23">
        <f t="shared" si="0"/>
        <v>0</v>
      </c>
      <c r="AO12" s="580">
        <f t="shared" si="0"/>
        <v>0</v>
      </c>
      <c r="AP12" s="25">
        <f>SUM(AP13:AP26)</f>
        <v>0</v>
      </c>
      <c r="AQ12" s="581">
        <f>SUM(AQ13:AQ26)</f>
        <v>0</v>
      </c>
      <c r="AR12" s="993">
        <f>SUM(AR13:AR26)</f>
        <v>0</v>
      </c>
      <c r="AS12" s="993">
        <f>SUM(AS13:AS26)</f>
        <v>0</v>
      </c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W12" s="3"/>
      <c r="BY12" s="4"/>
      <c r="CZ12" s="2"/>
    </row>
    <row r="13" spans="1:104" ht="16.149999999999999" customHeight="1" x14ac:dyDescent="0.2">
      <c r="A13" s="27" t="s">
        <v>33</v>
      </c>
      <c r="B13" s="28">
        <f>SUM(C13:D13)</f>
        <v>0</v>
      </c>
      <c r="C13" s="29">
        <f>SUM(E13+G13+I13+K13+M13+O13+Q13+S13+U13+W13+Y13+AA13+AC13+AE13+AG13+AI13+AK13+AM13)</f>
        <v>0</v>
      </c>
      <c r="D13" s="996">
        <f>SUM(F13+H13+J13+L13+N13+P13+R13+T13+V13+X13+Z13+AB13+AD13+AF13+AH13+AJ13+AL13+AN13)</f>
        <v>0</v>
      </c>
      <c r="E13" s="31"/>
      <c r="F13" s="997"/>
      <c r="G13" s="31"/>
      <c r="H13" s="997"/>
      <c r="I13" s="31"/>
      <c r="J13" s="33"/>
      <c r="K13" s="31"/>
      <c r="L13" s="33"/>
      <c r="M13" s="31"/>
      <c r="N13" s="33"/>
      <c r="O13" s="31"/>
      <c r="P13" s="33"/>
      <c r="Q13" s="31"/>
      <c r="R13" s="33"/>
      <c r="S13" s="31"/>
      <c r="T13" s="33"/>
      <c r="U13" s="31"/>
      <c r="V13" s="33"/>
      <c r="W13" s="31"/>
      <c r="X13" s="33"/>
      <c r="Y13" s="31"/>
      <c r="Z13" s="33"/>
      <c r="AA13" s="31"/>
      <c r="AB13" s="33"/>
      <c r="AC13" s="31"/>
      <c r="AD13" s="33"/>
      <c r="AE13" s="31"/>
      <c r="AF13" s="33"/>
      <c r="AG13" s="31"/>
      <c r="AH13" s="33"/>
      <c r="AI13" s="31"/>
      <c r="AJ13" s="33"/>
      <c r="AK13" s="31"/>
      <c r="AL13" s="33"/>
      <c r="AM13" s="998"/>
      <c r="AN13" s="33"/>
      <c r="AO13" s="35"/>
      <c r="AP13" s="36"/>
      <c r="AQ13" s="36"/>
      <c r="AR13" s="999"/>
      <c r="AS13" s="999"/>
      <c r="AT13" s="38"/>
      <c r="AU13" s="39"/>
      <c r="AV13" s="39"/>
      <c r="AW13" s="39"/>
      <c r="AX13" s="39"/>
      <c r="AY13" s="39"/>
      <c r="AZ13" s="39"/>
      <c r="BA13" s="39"/>
      <c r="BB13" s="39"/>
      <c r="BC13" s="39"/>
      <c r="BD13" s="9"/>
      <c r="BE13" s="9"/>
      <c r="BF13" s="9"/>
      <c r="BW13" s="3"/>
      <c r="BY13" s="4"/>
      <c r="CA13" s="40"/>
      <c r="CF13" s="41">
        <v>0</v>
      </c>
      <c r="CG13" s="41">
        <v>0</v>
      </c>
      <c r="CH13" s="41">
        <v>0</v>
      </c>
      <c r="CI13" s="41">
        <v>0</v>
      </c>
      <c r="CJ13" s="5">
        <v>0</v>
      </c>
      <c r="CZ13" s="2"/>
    </row>
    <row r="14" spans="1:104" ht="16.149999999999999" customHeight="1" x14ac:dyDescent="0.2">
      <c r="A14" s="42" t="s">
        <v>34</v>
      </c>
      <c r="B14" s="43">
        <f t="shared" ref="B14:B26" si="1">SUM(C14:D14)</f>
        <v>0</v>
      </c>
      <c r="C14" s="44">
        <f>SUM(E14+G14+I14)</f>
        <v>0</v>
      </c>
      <c r="D14" s="45">
        <f>SUM(F14+H14+J14)</f>
        <v>0</v>
      </c>
      <c r="E14" s="46"/>
      <c r="F14" s="47"/>
      <c r="G14" s="46"/>
      <c r="H14" s="47"/>
      <c r="I14" s="46"/>
      <c r="J14" s="48"/>
      <c r="K14" s="49"/>
      <c r="L14" s="50"/>
      <c r="M14" s="49"/>
      <c r="N14" s="50"/>
      <c r="O14" s="49"/>
      <c r="P14" s="50"/>
      <c r="Q14" s="49"/>
      <c r="R14" s="50"/>
      <c r="S14" s="49"/>
      <c r="T14" s="50"/>
      <c r="U14" s="49"/>
      <c r="V14" s="50"/>
      <c r="W14" s="49"/>
      <c r="X14" s="50"/>
      <c r="Y14" s="49"/>
      <c r="Z14" s="50"/>
      <c r="AA14" s="49"/>
      <c r="AB14" s="50"/>
      <c r="AC14" s="49"/>
      <c r="AD14" s="50"/>
      <c r="AE14" s="49"/>
      <c r="AF14" s="50"/>
      <c r="AG14" s="49"/>
      <c r="AH14" s="50"/>
      <c r="AI14" s="49"/>
      <c r="AJ14" s="50"/>
      <c r="AK14" s="49"/>
      <c r="AL14" s="50"/>
      <c r="AM14" s="49"/>
      <c r="AN14" s="50"/>
      <c r="AO14" s="51"/>
      <c r="AP14" s="52"/>
      <c r="AQ14" s="52"/>
      <c r="AR14" s="53"/>
      <c r="AS14" s="53"/>
      <c r="AT14" s="38"/>
      <c r="AU14" s="39"/>
      <c r="AV14" s="39"/>
      <c r="AW14" s="39"/>
      <c r="AX14" s="39"/>
      <c r="AY14" s="39"/>
      <c r="AZ14" s="39"/>
      <c r="BA14" s="39"/>
      <c r="BB14" s="39"/>
      <c r="BC14" s="39"/>
      <c r="BD14" s="9"/>
      <c r="BE14" s="9"/>
      <c r="BF14" s="9"/>
      <c r="BW14" s="3"/>
      <c r="BY14" s="4"/>
      <c r="CA14" s="40"/>
      <c r="CF14" s="41">
        <v>0</v>
      </c>
      <c r="CG14" s="41">
        <v>0</v>
      </c>
      <c r="CH14" s="41">
        <v>0</v>
      </c>
      <c r="CI14" s="41">
        <v>0</v>
      </c>
      <c r="CJ14" s="5">
        <v>0</v>
      </c>
      <c r="CZ14" s="2"/>
    </row>
    <row r="15" spans="1:104" ht="16.149999999999999" customHeight="1" x14ac:dyDescent="0.2">
      <c r="A15" s="54" t="s">
        <v>35</v>
      </c>
      <c r="B15" s="43">
        <f t="shared" si="1"/>
        <v>0</v>
      </c>
      <c r="C15" s="44">
        <f>SUM(E15+G15+I15+K15+M15+O15+Q15+S15+U15+W15+Y15+AA15+AC15+AE15+AG15+AI15+AK15+AM15)</f>
        <v>0</v>
      </c>
      <c r="D15" s="45">
        <f>SUM(F15+H15+J15+L15+N15+P15+R15+T15+V15+X15+Z15+AB15+AD15+AF15+AH15+AJ15+AL15+AN15)</f>
        <v>0</v>
      </c>
      <c r="E15" s="46"/>
      <c r="F15" s="47"/>
      <c r="G15" s="46"/>
      <c r="H15" s="47"/>
      <c r="I15" s="46"/>
      <c r="J15" s="48"/>
      <c r="K15" s="46"/>
      <c r="L15" s="48"/>
      <c r="M15" s="46"/>
      <c r="N15" s="48"/>
      <c r="O15" s="46"/>
      <c r="P15" s="48"/>
      <c r="Q15" s="46"/>
      <c r="R15" s="48"/>
      <c r="S15" s="46"/>
      <c r="T15" s="48"/>
      <c r="U15" s="46"/>
      <c r="V15" s="48"/>
      <c r="W15" s="46"/>
      <c r="X15" s="48"/>
      <c r="Y15" s="46"/>
      <c r="Z15" s="48"/>
      <c r="AA15" s="46"/>
      <c r="AB15" s="48"/>
      <c r="AC15" s="46"/>
      <c r="AD15" s="48"/>
      <c r="AE15" s="46"/>
      <c r="AF15" s="48"/>
      <c r="AG15" s="46"/>
      <c r="AH15" s="48"/>
      <c r="AI15" s="46"/>
      <c r="AJ15" s="48"/>
      <c r="AK15" s="46"/>
      <c r="AL15" s="48"/>
      <c r="AM15" s="55"/>
      <c r="AN15" s="48"/>
      <c r="AO15" s="51"/>
      <c r="AP15" s="52"/>
      <c r="AQ15" s="52"/>
      <c r="AR15" s="53"/>
      <c r="AS15" s="53"/>
      <c r="AT15" s="38"/>
      <c r="AU15" s="39"/>
      <c r="AV15" s="39"/>
      <c r="AW15" s="39"/>
      <c r="AX15" s="39"/>
      <c r="AY15" s="39"/>
      <c r="AZ15" s="39"/>
      <c r="BA15" s="39"/>
      <c r="BB15" s="39"/>
      <c r="BC15" s="39"/>
      <c r="BD15" s="9"/>
      <c r="BE15" s="9"/>
      <c r="BF15" s="9"/>
      <c r="BW15" s="3"/>
      <c r="BY15" s="4"/>
      <c r="CA15" s="40"/>
      <c r="CF15" s="41">
        <v>0</v>
      </c>
      <c r="CG15" s="41">
        <v>0</v>
      </c>
      <c r="CH15" s="41">
        <v>0</v>
      </c>
      <c r="CI15" s="41">
        <v>0</v>
      </c>
      <c r="CJ15" s="5">
        <v>0</v>
      </c>
      <c r="CZ15" s="2"/>
    </row>
    <row r="16" spans="1:104" ht="16.149999999999999" customHeight="1" x14ac:dyDescent="0.2">
      <c r="A16" s="56" t="s">
        <v>36</v>
      </c>
      <c r="B16" s="57">
        <f t="shared" si="1"/>
        <v>0</v>
      </c>
      <c r="C16" s="58">
        <f>SUM(I16+K16+M16+O16+Q16+S16+U16+W16+Y16+AA16+AC16+AE16+AG16+AI16+AK16+AM16)</f>
        <v>0</v>
      </c>
      <c r="D16" s="59">
        <f>SUM(J16+L16+N16+P16+R16+T16+V16+X16+Z16+AB16+AD16+AF16+AH16+AJ16+AL16+AN16)</f>
        <v>0</v>
      </c>
      <c r="E16" s="49"/>
      <c r="F16" s="50"/>
      <c r="G16" s="60"/>
      <c r="H16" s="61"/>
      <c r="I16" s="46"/>
      <c r="J16" s="48"/>
      <c r="K16" s="46"/>
      <c r="L16" s="48"/>
      <c r="M16" s="46"/>
      <c r="N16" s="48"/>
      <c r="O16" s="46"/>
      <c r="P16" s="48"/>
      <c r="Q16" s="46"/>
      <c r="R16" s="48"/>
      <c r="S16" s="46"/>
      <c r="T16" s="48"/>
      <c r="U16" s="46"/>
      <c r="V16" s="48"/>
      <c r="W16" s="46"/>
      <c r="X16" s="48"/>
      <c r="Y16" s="46"/>
      <c r="Z16" s="48"/>
      <c r="AA16" s="46"/>
      <c r="AB16" s="48"/>
      <c r="AC16" s="46"/>
      <c r="AD16" s="48"/>
      <c r="AE16" s="46"/>
      <c r="AF16" s="48"/>
      <c r="AG16" s="46"/>
      <c r="AH16" s="48"/>
      <c r="AI16" s="46"/>
      <c r="AJ16" s="48"/>
      <c r="AK16" s="46"/>
      <c r="AL16" s="48"/>
      <c r="AM16" s="55"/>
      <c r="AN16" s="48"/>
      <c r="AO16" s="51"/>
      <c r="AP16" s="52"/>
      <c r="AQ16" s="52"/>
      <c r="AR16" s="53"/>
      <c r="AS16" s="53"/>
      <c r="AT16" s="38"/>
      <c r="AU16" s="39"/>
      <c r="AV16" s="39"/>
      <c r="AW16" s="39"/>
      <c r="AX16" s="39"/>
      <c r="AY16" s="39"/>
      <c r="AZ16" s="39"/>
      <c r="BA16" s="39"/>
      <c r="BB16" s="39"/>
      <c r="BC16" s="39"/>
      <c r="BD16" s="9"/>
      <c r="BE16" s="9"/>
      <c r="BF16" s="9"/>
      <c r="BW16" s="3"/>
      <c r="BY16" s="4"/>
      <c r="CA16" s="40"/>
      <c r="CF16" s="41">
        <v>0</v>
      </c>
      <c r="CG16" s="41">
        <v>0</v>
      </c>
      <c r="CH16" s="41">
        <v>0</v>
      </c>
      <c r="CI16" s="41">
        <v>0</v>
      </c>
      <c r="CJ16" s="5">
        <v>0</v>
      </c>
      <c r="CZ16" s="2"/>
    </row>
    <row r="17" spans="1:104" ht="16.149999999999999" customHeight="1" x14ac:dyDescent="0.2">
      <c r="A17" s="62" t="s">
        <v>37</v>
      </c>
      <c r="B17" s="43">
        <f t="shared" si="1"/>
        <v>0</v>
      </c>
      <c r="C17" s="44">
        <f>SUM(U17+W17+Y17+AA17+AC17+AE17+AG17+AI17+AK17+AM17)</f>
        <v>0</v>
      </c>
      <c r="D17" s="45">
        <f>SUM(V17+X17+Z17+AB17+AD17+AF17+AH17+AJ17+AL17+AN17)</f>
        <v>0</v>
      </c>
      <c r="E17" s="49"/>
      <c r="F17" s="63"/>
      <c r="G17" s="49"/>
      <c r="H17" s="63"/>
      <c r="I17" s="49"/>
      <c r="J17" s="50"/>
      <c r="K17" s="49"/>
      <c r="L17" s="50"/>
      <c r="M17" s="49"/>
      <c r="N17" s="50"/>
      <c r="O17" s="49"/>
      <c r="P17" s="50"/>
      <c r="Q17" s="49"/>
      <c r="R17" s="50"/>
      <c r="S17" s="49"/>
      <c r="T17" s="50"/>
      <c r="U17" s="46"/>
      <c r="V17" s="48"/>
      <c r="W17" s="46"/>
      <c r="X17" s="48"/>
      <c r="Y17" s="46"/>
      <c r="Z17" s="48"/>
      <c r="AA17" s="46"/>
      <c r="AB17" s="48"/>
      <c r="AC17" s="46"/>
      <c r="AD17" s="48"/>
      <c r="AE17" s="46"/>
      <c r="AF17" s="48"/>
      <c r="AG17" s="46"/>
      <c r="AH17" s="48"/>
      <c r="AI17" s="46"/>
      <c r="AJ17" s="48"/>
      <c r="AK17" s="46"/>
      <c r="AL17" s="48"/>
      <c r="AM17" s="55"/>
      <c r="AN17" s="48"/>
      <c r="AO17" s="51"/>
      <c r="AP17" s="52"/>
      <c r="AQ17" s="52"/>
      <c r="AR17" s="53"/>
      <c r="AS17" s="53"/>
      <c r="AT17" s="38"/>
      <c r="AU17" s="39"/>
      <c r="AV17" s="39"/>
      <c r="AW17" s="39"/>
      <c r="AX17" s="39"/>
      <c r="AY17" s="39"/>
      <c r="AZ17" s="39"/>
      <c r="BA17" s="39"/>
      <c r="BB17" s="39"/>
      <c r="BC17" s="39"/>
      <c r="BD17" s="9"/>
      <c r="BE17" s="9"/>
      <c r="BF17" s="9"/>
      <c r="BW17" s="3"/>
      <c r="BY17" s="4"/>
      <c r="CA17" s="40"/>
      <c r="CF17" s="41">
        <v>0</v>
      </c>
      <c r="CG17" s="41">
        <v>0</v>
      </c>
      <c r="CH17" s="41">
        <v>0</v>
      </c>
      <c r="CI17" s="41">
        <v>0</v>
      </c>
      <c r="CJ17" s="5">
        <v>0</v>
      </c>
      <c r="CZ17" s="2"/>
    </row>
    <row r="18" spans="1:104" ht="16.149999999999999" customHeight="1" x14ac:dyDescent="0.2">
      <c r="A18" s="64" t="s">
        <v>38</v>
      </c>
      <c r="B18" s="43">
        <f t="shared" si="1"/>
        <v>0</v>
      </c>
      <c r="C18" s="44">
        <f>SUM(E18+G18+I18+K18+M18+O18+Q18+S18+U18+W18+Y18+AA18+AC18+AE18+AG18+AI18+AK18+AM18)</f>
        <v>0</v>
      </c>
      <c r="D18" s="45">
        <f>SUM(F18+H18+J18+L18+N18+P18+R18+T18+V18+X18+Z18+AB18+AD18+AF18+AH18+AJ18+AL18+AN18)</f>
        <v>0</v>
      </c>
      <c r="E18" s="46"/>
      <c r="F18" s="47"/>
      <c r="G18" s="46"/>
      <c r="H18" s="47"/>
      <c r="I18" s="46"/>
      <c r="J18" s="48"/>
      <c r="K18" s="65"/>
      <c r="L18" s="48"/>
      <c r="M18" s="46"/>
      <c r="N18" s="48"/>
      <c r="O18" s="46"/>
      <c r="P18" s="48"/>
      <c r="Q18" s="46"/>
      <c r="R18" s="48"/>
      <c r="S18" s="46"/>
      <c r="T18" s="48"/>
      <c r="U18" s="46"/>
      <c r="V18" s="48"/>
      <c r="W18" s="46"/>
      <c r="X18" s="48"/>
      <c r="Y18" s="46"/>
      <c r="Z18" s="48"/>
      <c r="AA18" s="46"/>
      <c r="AB18" s="48"/>
      <c r="AC18" s="46"/>
      <c r="AD18" s="48"/>
      <c r="AE18" s="46"/>
      <c r="AF18" s="48"/>
      <c r="AG18" s="46"/>
      <c r="AH18" s="48"/>
      <c r="AI18" s="46"/>
      <c r="AJ18" s="48"/>
      <c r="AK18" s="46"/>
      <c r="AL18" s="48"/>
      <c r="AM18" s="55"/>
      <c r="AN18" s="48"/>
      <c r="AO18" s="51"/>
      <c r="AP18" s="52"/>
      <c r="AQ18" s="52"/>
      <c r="AR18" s="53"/>
      <c r="AS18" s="53"/>
      <c r="AT18" s="38"/>
      <c r="AU18" s="39"/>
      <c r="AV18" s="39"/>
      <c r="AW18" s="39"/>
      <c r="AX18" s="39"/>
      <c r="AY18" s="39"/>
      <c r="AZ18" s="39"/>
      <c r="BA18" s="39"/>
      <c r="BB18" s="39"/>
      <c r="BC18" s="39"/>
      <c r="BD18" s="9"/>
      <c r="BE18" s="9"/>
      <c r="BF18" s="9"/>
      <c r="BW18" s="3"/>
      <c r="BY18" s="4"/>
      <c r="CA18" s="40"/>
      <c r="CF18" s="41">
        <v>0</v>
      </c>
      <c r="CG18" s="41">
        <v>0</v>
      </c>
      <c r="CH18" s="41">
        <v>0</v>
      </c>
      <c r="CI18" s="41">
        <v>0</v>
      </c>
      <c r="CJ18" s="5">
        <v>0</v>
      </c>
      <c r="CZ18" s="2"/>
    </row>
    <row r="19" spans="1:104" ht="16.149999999999999" customHeight="1" x14ac:dyDescent="0.2">
      <c r="A19" s="66" t="s">
        <v>39</v>
      </c>
      <c r="B19" s="43">
        <f>SUM(C19:D19)</f>
        <v>0</v>
      </c>
      <c r="C19" s="68"/>
      <c r="D19" s="69">
        <f>SUM(L19+N19+P19+R19+T19+V19+X19+Z19+AB19+AD19+AF19)</f>
        <v>0</v>
      </c>
      <c r="E19" s="60"/>
      <c r="F19" s="61"/>
      <c r="G19" s="60"/>
      <c r="H19" s="61"/>
      <c r="I19" s="60"/>
      <c r="J19" s="70"/>
      <c r="K19" s="49"/>
      <c r="L19" s="71"/>
      <c r="M19" s="72"/>
      <c r="N19" s="71"/>
      <c r="O19" s="72"/>
      <c r="P19" s="71"/>
      <c r="Q19" s="72"/>
      <c r="R19" s="71"/>
      <c r="S19" s="72"/>
      <c r="T19" s="71"/>
      <c r="U19" s="72"/>
      <c r="V19" s="71"/>
      <c r="W19" s="72"/>
      <c r="X19" s="71"/>
      <c r="Y19" s="72"/>
      <c r="Z19" s="71"/>
      <c r="AA19" s="72"/>
      <c r="AB19" s="71"/>
      <c r="AC19" s="72"/>
      <c r="AD19" s="71"/>
      <c r="AE19" s="72"/>
      <c r="AF19" s="71"/>
      <c r="AG19" s="60"/>
      <c r="AH19" s="70"/>
      <c r="AI19" s="60"/>
      <c r="AJ19" s="70"/>
      <c r="AK19" s="60"/>
      <c r="AL19" s="70"/>
      <c r="AM19" s="73"/>
      <c r="AN19" s="50"/>
      <c r="AO19" s="74"/>
      <c r="AP19" s="75"/>
      <c r="AQ19" s="75"/>
      <c r="AR19" s="76"/>
      <c r="AS19" s="76"/>
      <c r="AT19" s="38"/>
      <c r="AU19" s="39"/>
      <c r="AV19" s="39"/>
      <c r="AW19" s="39"/>
      <c r="AX19" s="39"/>
      <c r="AY19" s="39"/>
      <c r="AZ19" s="39"/>
      <c r="BA19" s="39"/>
      <c r="BB19" s="39"/>
      <c r="BC19" s="39"/>
      <c r="BD19" s="9"/>
      <c r="BE19" s="9"/>
      <c r="BF19" s="9"/>
      <c r="BW19" s="3"/>
      <c r="BY19" s="4"/>
      <c r="CA19" s="40"/>
      <c r="CF19" s="41">
        <v>0</v>
      </c>
      <c r="CG19" s="41">
        <v>0</v>
      </c>
      <c r="CH19" s="41">
        <v>0</v>
      </c>
      <c r="CI19" s="41">
        <v>0</v>
      </c>
      <c r="CJ19" s="5">
        <v>0</v>
      </c>
      <c r="CZ19" s="2"/>
    </row>
    <row r="20" spans="1:104" ht="16.149999999999999" customHeight="1" x14ac:dyDescent="0.2">
      <c r="A20" s="66" t="s">
        <v>40</v>
      </c>
      <c r="B20" s="43">
        <f>SUM(C20:D20)</f>
        <v>0</v>
      </c>
      <c r="C20" s="68"/>
      <c r="D20" s="45">
        <f>SUM(F20+H20+J20+L20+N20+P20+R20+T20+V20+X20+Z20+AB20+AD20+AF20+AH20+AJ20+AL20+AN20)</f>
        <v>0</v>
      </c>
      <c r="E20" s="60"/>
      <c r="F20" s="47"/>
      <c r="G20" s="60"/>
      <c r="H20" s="47"/>
      <c r="I20" s="60"/>
      <c r="J20" s="71"/>
      <c r="K20" s="60"/>
      <c r="L20" s="71"/>
      <c r="M20" s="72"/>
      <c r="N20" s="71"/>
      <c r="O20" s="72"/>
      <c r="P20" s="71"/>
      <c r="Q20" s="72"/>
      <c r="R20" s="71"/>
      <c r="S20" s="72"/>
      <c r="T20" s="71"/>
      <c r="U20" s="72"/>
      <c r="V20" s="71"/>
      <c r="W20" s="72"/>
      <c r="X20" s="71"/>
      <c r="Y20" s="72"/>
      <c r="Z20" s="71"/>
      <c r="AA20" s="72"/>
      <c r="AB20" s="71"/>
      <c r="AC20" s="72"/>
      <c r="AD20" s="71"/>
      <c r="AE20" s="72"/>
      <c r="AF20" s="71"/>
      <c r="AG20" s="72"/>
      <c r="AH20" s="71"/>
      <c r="AI20" s="72"/>
      <c r="AJ20" s="71"/>
      <c r="AK20" s="72"/>
      <c r="AL20" s="71"/>
      <c r="AM20" s="72"/>
      <c r="AN20" s="71"/>
      <c r="AO20" s="74"/>
      <c r="AP20" s="75"/>
      <c r="AQ20" s="75"/>
      <c r="AR20" s="76"/>
      <c r="AS20" s="76"/>
      <c r="AT20" s="38"/>
      <c r="AU20" s="39"/>
      <c r="AV20" s="39"/>
      <c r="AW20" s="39"/>
      <c r="AX20" s="39"/>
      <c r="AY20" s="39"/>
      <c r="AZ20" s="39"/>
      <c r="BA20" s="39"/>
      <c r="BB20" s="39"/>
      <c r="BC20" s="39"/>
      <c r="BD20" s="9"/>
      <c r="BE20" s="9"/>
      <c r="BF20" s="9"/>
      <c r="BW20" s="3"/>
      <c r="BY20" s="4"/>
      <c r="CA20" s="40"/>
      <c r="CF20" s="41">
        <v>0</v>
      </c>
      <c r="CG20" s="41">
        <v>0</v>
      </c>
      <c r="CH20" s="41">
        <v>0</v>
      </c>
      <c r="CI20" s="41">
        <v>0</v>
      </c>
      <c r="CJ20" s="5">
        <v>0</v>
      </c>
      <c r="CZ20" s="2"/>
    </row>
    <row r="21" spans="1:104" ht="16.149999999999999" customHeight="1" x14ac:dyDescent="0.2">
      <c r="A21" s="66" t="s">
        <v>41</v>
      </c>
      <c r="B21" s="77">
        <f t="shared" si="1"/>
        <v>0</v>
      </c>
      <c r="C21" s="78">
        <f>SUM(O21+Q21+S21+U21+W21+Y21+AA21)</f>
        <v>0</v>
      </c>
      <c r="D21" s="45">
        <f>SUM(P21+R21+T21+V21+X21+Z21+AB21)</f>
        <v>0</v>
      </c>
      <c r="E21" s="60"/>
      <c r="F21" s="61"/>
      <c r="G21" s="60"/>
      <c r="H21" s="61"/>
      <c r="I21" s="60"/>
      <c r="J21" s="70"/>
      <c r="K21" s="49"/>
      <c r="L21" s="70"/>
      <c r="M21" s="60"/>
      <c r="N21" s="70"/>
      <c r="O21" s="79"/>
      <c r="P21" s="71"/>
      <c r="Q21" s="79"/>
      <c r="R21" s="71"/>
      <c r="S21" s="79"/>
      <c r="T21" s="71"/>
      <c r="U21" s="79"/>
      <c r="V21" s="71"/>
      <c r="W21" s="79"/>
      <c r="X21" s="71"/>
      <c r="Y21" s="79"/>
      <c r="Z21" s="71"/>
      <c r="AA21" s="79"/>
      <c r="AB21" s="71"/>
      <c r="AC21" s="60"/>
      <c r="AD21" s="70"/>
      <c r="AE21" s="60"/>
      <c r="AF21" s="70"/>
      <c r="AG21" s="72"/>
      <c r="AH21" s="70"/>
      <c r="AI21" s="60"/>
      <c r="AJ21" s="70"/>
      <c r="AK21" s="60"/>
      <c r="AL21" s="70"/>
      <c r="AM21" s="73"/>
      <c r="AN21" s="50"/>
      <c r="AO21" s="74"/>
      <c r="AP21" s="75"/>
      <c r="AQ21" s="75"/>
      <c r="AR21" s="76"/>
      <c r="AS21" s="76"/>
      <c r="AT21" s="38"/>
      <c r="AU21" s="39"/>
      <c r="AV21" s="39"/>
      <c r="AW21" s="39"/>
      <c r="AX21" s="39"/>
      <c r="AY21" s="39"/>
      <c r="AZ21" s="39"/>
      <c r="BA21" s="39"/>
      <c r="BB21" s="39"/>
      <c r="BC21" s="39"/>
      <c r="BD21" s="9"/>
      <c r="BE21" s="9"/>
      <c r="BF21" s="9"/>
      <c r="BW21" s="3"/>
      <c r="BY21" s="4"/>
      <c r="CA21" s="40"/>
      <c r="CF21" s="41">
        <v>0</v>
      </c>
      <c r="CG21" s="41">
        <v>0</v>
      </c>
      <c r="CH21" s="41">
        <v>0</v>
      </c>
      <c r="CI21" s="41">
        <v>0</v>
      </c>
      <c r="CJ21" s="5">
        <v>0</v>
      </c>
      <c r="CZ21" s="2"/>
    </row>
    <row r="22" spans="1:104" ht="16.149999999999999" customHeight="1" x14ac:dyDescent="0.2">
      <c r="A22" s="66" t="s">
        <v>42</v>
      </c>
      <c r="B22" s="77">
        <f t="shared" si="1"/>
        <v>0</v>
      </c>
      <c r="C22" s="78">
        <f>SUM(E22+G22+I22+K22+M22+O22+Q22+S22+U22+W22+Y22+AA22+AC22+AE22+AG22+AI22+AK22+AM22)</f>
        <v>0</v>
      </c>
      <c r="D22" s="69">
        <f>SUM(F22+H22+J22+L22+N22+P22+R22+T22+V22+X22+Z22+AB22+AD22+AF22+AH22+AJ22+AL22+AN22)</f>
        <v>0</v>
      </c>
      <c r="E22" s="79"/>
      <c r="F22" s="80"/>
      <c r="G22" s="79"/>
      <c r="H22" s="80"/>
      <c r="I22" s="79"/>
      <c r="J22" s="71"/>
      <c r="K22" s="65"/>
      <c r="L22" s="71"/>
      <c r="M22" s="79"/>
      <c r="N22" s="71"/>
      <c r="O22" s="79"/>
      <c r="P22" s="71"/>
      <c r="Q22" s="79"/>
      <c r="R22" s="71"/>
      <c r="S22" s="79"/>
      <c r="T22" s="71"/>
      <c r="U22" s="79"/>
      <c r="V22" s="71"/>
      <c r="W22" s="79"/>
      <c r="X22" s="71"/>
      <c r="Y22" s="79"/>
      <c r="Z22" s="71"/>
      <c r="AA22" s="79"/>
      <c r="AB22" s="71"/>
      <c r="AC22" s="79"/>
      <c r="AD22" s="71"/>
      <c r="AE22" s="79"/>
      <c r="AF22" s="71"/>
      <c r="AG22" s="79"/>
      <c r="AH22" s="71"/>
      <c r="AI22" s="79"/>
      <c r="AJ22" s="71"/>
      <c r="AK22" s="79"/>
      <c r="AL22" s="71"/>
      <c r="AM22" s="81"/>
      <c r="AN22" s="71"/>
      <c r="AO22" s="74"/>
      <c r="AP22" s="75"/>
      <c r="AQ22" s="75"/>
      <c r="AR22" s="76"/>
      <c r="AS22" s="76"/>
      <c r="AT22" s="38"/>
      <c r="AU22" s="39"/>
      <c r="AV22" s="39"/>
      <c r="AW22" s="39"/>
      <c r="AX22" s="39"/>
      <c r="AY22" s="39"/>
      <c r="AZ22" s="39"/>
      <c r="BA22" s="39"/>
      <c r="BB22" s="39"/>
      <c r="BC22" s="39"/>
      <c r="BD22" s="9"/>
      <c r="BE22" s="9"/>
      <c r="BF22" s="9"/>
      <c r="BW22" s="3"/>
      <c r="BY22" s="4"/>
      <c r="CF22" s="41">
        <v>0</v>
      </c>
      <c r="CG22" s="41">
        <v>0</v>
      </c>
      <c r="CH22" s="41">
        <v>0</v>
      </c>
      <c r="CI22" s="41">
        <v>0</v>
      </c>
      <c r="CJ22" s="5">
        <v>0</v>
      </c>
      <c r="CZ22" s="2"/>
    </row>
    <row r="23" spans="1:104" ht="16.149999999999999" customHeight="1" x14ac:dyDescent="0.2">
      <c r="A23" s="62" t="s">
        <v>43</v>
      </c>
      <c r="B23" s="77">
        <f t="shared" si="1"/>
        <v>0</v>
      </c>
      <c r="C23" s="78">
        <f>SUM(E23+G23+I23+K23+M23+O23+Q23+S23+U23+W23+Y23+AA23+AC23+AE23+AG23+AI23+AK23+AM23)</f>
        <v>0</v>
      </c>
      <c r="D23" s="69">
        <f>SUM(F23+H23+J23+L23+N23+P23+R23+T23+V23+X23+Z23+AB23+AD23+AF23+AH23+AJ23+AL23+AN23)</f>
        <v>0</v>
      </c>
      <c r="E23" s="79"/>
      <c r="F23" s="80"/>
      <c r="G23" s="79"/>
      <c r="H23" s="80"/>
      <c r="I23" s="79"/>
      <c r="J23" s="71"/>
      <c r="K23" s="65"/>
      <c r="L23" s="71"/>
      <c r="M23" s="79"/>
      <c r="N23" s="71"/>
      <c r="O23" s="79"/>
      <c r="P23" s="71"/>
      <c r="Q23" s="79"/>
      <c r="R23" s="71"/>
      <c r="S23" s="79"/>
      <c r="T23" s="71"/>
      <c r="U23" s="79"/>
      <c r="V23" s="71"/>
      <c r="W23" s="79"/>
      <c r="X23" s="71"/>
      <c r="Y23" s="79"/>
      <c r="Z23" s="71"/>
      <c r="AA23" s="79"/>
      <c r="AB23" s="71"/>
      <c r="AC23" s="79"/>
      <c r="AD23" s="71"/>
      <c r="AE23" s="79"/>
      <c r="AF23" s="71"/>
      <c r="AG23" s="79"/>
      <c r="AH23" s="71"/>
      <c r="AI23" s="79"/>
      <c r="AJ23" s="71"/>
      <c r="AK23" s="79"/>
      <c r="AL23" s="71"/>
      <c r="AM23" s="81"/>
      <c r="AN23" s="71"/>
      <c r="AO23" s="74"/>
      <c r="AP23" s="75"/>
      <c r="AQ23" s="75"/>
      <c r="AR23" s="76"/>
      <c r="AS23" s="76"/>
      <c r="AT23" s="38"/>
      <c r="AU23" s="39"/>
      <c r="AV23" s="39"/>
      <c r="AW23" s="39"/>
      <c r="AX23" s="39"/>
      <c r="AY23" s="39"/>
      <c r="AZ23" s="39"/>
      <c r="BA23" s="39"/>
      <c r="BB23" s="39"/>
      <c r="BC23" s="39"/>
      <c r="BD23" s="9"/>
      <c r="BE23" s="9"/>
      <c r="BF23" s="9"/>
      <c r="BW23" s="3"/>
      <c r="BY23" s="4"/>
      <c r="CF23" s="41">
        <v>0</v>
      </c>
      <c r="CG23" s="41">
        <v>0</v>
      </c>
      <c r="CH23" s="41">
        <v>0</v>
      </c>
      <c r="CI23" s="41">
        <v>0</v>
      </c>
      <c r="CJ23" s="5">
        <v>0</v>
      </c>
      <c r="CZ23" s="2"/>
    </row>
    <row r="24" spans="1:104" ht="16.149999999999999" customHeight="1" x14ac:dyDescent="0.2">
      <c r="A24" s="62" t="s">
        <v>44</v>
      </c>
      <c r="B24" s="43">
        <f t="shared" si="1"/>
        <v>0</v>
      </c>
      <c r="C24" s="44">
        <f>SUM(G24+I24+K24+M24+O24+Q24+S24+U24+W24+Y24+AA24+AC24+AE24+AG24+AI24+AK24+AM24)</f>
        <v>0</v>
      </c>
      <c r="D24" s="45">
        <f>SUM(H24+J24+L24+N24+P24+R24+T24+V24+X24+Z24+AB24+AD24+AF24+AH24+AJ24+AL24+AN24)</f>
        <v>0</v>
      </c>
      <c r="E24" s="49"/>
      <c r="F24" s="50"/>
      <c r="G24" s="79"/>
      <c r="H24" s="80"/>
      <c r="I24" s="79"/>
      <c r="J24" s="71"/>
      <c r="K24" s="65"/>
      <c r="L24" s="71"/>
      <c r="M24" s="79"/>
      <c r="N24" s="71"/>
      <c r="O24" s="79"/>
      <c r="P24" s="71"/>
      <c r="Q24" s="79"/>
      <c r="R24" s="71"/>
      <c r="S24" s="79"/>
      <c r="T24" s="71"/>
      <c r="U24" s="79"/>
      <c r="V24" s="71"/>
      <c r="W24" s="79"/>
      <c r="X24" s="71"/>
      <c r="Y24" s="79"/>
      <c r="Z24" s="71"/>
      <c r="AA24" s="79"/>
      <c r="AB24" s="71"/>
      <c r="AC24" s="79"/>
      <c r="AD24" s="71"/>
      <c r="AE24" s="79"/>
      <c r="AF24" s="71"/>
      <c r="AG24" s="79"/>
      <c r="AH24" s="71"/>
      <c r="AI24" s="79"/>
      <c r="AJ24" s="71"/>
      <c r="AK24" s="79"/>
      <c r="AL24" s="71"/>
      <c r="AM24" s="81"/>
      <c r="AN24" s="71"/>
      <c r="AO24" s="74"/>
      <c r="AP24" s="75"/>
      <c r="AQ24" s="75"/>
      <c r="AR24" s="76"/>
      <c r="AS24" s="76"/>
      <c r="AT24" s="38"/>
      <c r="AU24" s="39"/>
      <c r="AV24" s="39"/>
      <c r="AW24" s="39"/>
      <c r="AX24" s="39"/>
      <c r="AY24" s="39"/>
      <c r="AZ24" s="39"/>
      <c r="BA24" s="39"/>
      <c r="BB24" s="39"/>
      <c r="BC24" s="39"/>
      <c r="BD24" s="9"/>
      <c r="BE24" s="9"/>
      <c r="BF24" s="9"/>
      <c r="BW24" s="3"/>
      <c r="BY24" s="4"/>
      <c r="CF24" s="41">
        <v>0</v>
      </c>
      <c r="CG24" s="41">
        <v>0</v>
      </c>
      <c r="CH24" s="41">
        <v>0</v>
      </c>
      <c r="CI24" s="41">
        <v>0</v>
      </c>
      <c r="CJ24" s="5">
        <v>0</v>
      </c>
      <c r="CZ24" s="2"/>
    </row>
    <row r="25" spans="1:104" ht="16.149999999999999" customHeight="1" x14ac:dyDescent="0.2">
      <c r="A25" s="62" t="s">
        <v>45</v>
      </c>
      <c r="B25" s="43">
        <f t="shared" si="1"/>
        <v>0</v>
      </c>
      <c r="C25" s="44">
        <f>SUM(M25+O25+Q25+S25+U25+W25+Y25+AA25+AC25+AE25+AG25+AI25+AK25+AM25)</f>
        <v>0</v>
      </c>
      <c r="D25" s="45">
        <f>SUM(N25+P25+R25+T25+V25+X25+Z25+AB25+AD25+AF25+AH25+AJ25+AL25+AN25)</f>
        <v>0</v>
      </c>
      <c r="E25" s="82"/>
      <c r="F25" s="70"/>
      <c r="G25" s="60"/>
      <c r="H25" s="61"/>
      <c r="I25" s="60"/>
      <c r="J25" s="61"/>
      <c r="K25" s="60"/>
      <c r="L25" s="61"/>
      <c r="M25" s="79"/>
      <c r="N25" s="71"/>
      <c r="O25" s="79"/>
      <c r="P25" s="71"/>
      <c r="Q25" s="79"/>
      <c r="R25" s="71"/>
      <c r="S25" s="79"/>
      <c r="T25" s="71"/>
      <c r="U25" s="79"/>
      <c r="V25" s="71"/>
      <c r="W25" s="79"/>
      <c r="X25" s="71"/>
      <c r="Y25" s="79"/>
      <c r="Z25" s="71"/>
      <c r="AA25" s="79"/>
      <c r="AB25" s="71"/>
      <c r="AC25" s="79"/>
      <c r="AD25" s="71"/>
      <c r="AE25" s="79"/>
      <c r="AF25" s="71"/>
      <c r="AG25" s="79"/>
      <c r="AH25" s="71"/>
      <c r="AI25" s="79"/>
      <c r="AJ25" s="71"/>
      <c r="AK25" s="79"/>
      <c r="AL25" s="71"/>
      <c r="AM25" s="81"/>
      <c r="AN25" s="71"/>
      <c r="AO25" s="74"/>
      <c r="AP25" s="75"/>
      <c r="AQ25" s="75"/>
      <c r="AR25" s="76"/>
      <c r="AS25" s="76"/>
      <c r="AT25" s="38"/>
      <c r="AU25" s="39"/>
      <c r="AV25" s="39"/>
      <c r="AW25" s="39"/>
      <c r="AX25" s="39"/>
      <c r="AY25" s="39"/>
      <c r="AZ25" s="39"/>
      <c r="BA25" s="39"/>
      <c r="BB25" s="39"/>
      <c r="BC25" s="39"/>
      <c r="BD25" s="9"/>
      <c r="BE25" s="9"/>
      <c r="BF25" s="9"/>
      <c r="BW25" s="3"/>
      <c r="BY25" s="4"/>
      <c r="CF25" s="41">
        <v>0</v>
      </c>
      <c r="CG25" s="41">
        <v>0</v>
      </c>
      <c r="CH25" s="41">
        <v>0</v>
      </c>
      <c r="CI25" s="41">
        <v>0</v>
      </c>
      <c r="CJ25" s="5">
        <v>0</v>
      </c>
      <c r="CZ25" s="2"/>
    </row>
    <row r="26" spans="1:104" ht="16.149999999999999" customHeight="1" x14ac:dyDescent="0.2">
      <c r="A26" s="83" t="s">
        <v>46</v>
      </c>
      <c r="B26" s="852">
        <f t="shared" si="1"/>
        <v>0</v>
      </c>
      <c r="C26" s="85">
        <f>SUM(E26+G26+I26+K26+M26+O26+Q26+S26+U26+W26+Y26+AA26+AC26+AE26+AG26+AI26+AK26+AM26)</f>
        <v>0</v>
      </c>
      <c r="D26" s="414">
        <f>SUM(F26+H26+J26+L26+N26+P26+R26+T26+V26+X26+Z26+AB26+AD26+AF26+AH26+AJ26+AL26+AN26)</f>
        <v>0</v>
      </c>
      <c r="E26" s="854"/>
      <c r="F26" s="88"/>
      <c r="G26" s="89"/>
      <c r="H26" s="90"/>
      <c r="I26" s="89"/>
      <c r="J26" s="88"/>
      <c r="K26" s="855"/>
      <c r="L26" s="88"/>
      <c r="M26" s="89"/>
      <c r="N26" s="88"/>
      <c r="O26" s="89"/>
      <c r="P26" s="88"/>
      <c r="Q26" s="89"/>
      <c r="R26" s="88"/>
      <c r="S26" s="89"/>
      <c r="T26" s="88"/>
      <c r="U26" s="89"/>
      <c r="V26" s="88"/>
      <c r="W26" s="89"/>
      <c r="X26" s="88"/>
      <c r="Y26" s="89"/>
      <c r="Z26" s="88"/>
      <c r="AA26" s="89"/>
      <c r="AB26" s="88"/>
      <c r="AC26" s="89"/>
      <c r="AD26" s="88"/>
      <c r="AE26" s="89"/>
      <c r="AF26" s="88"/>
      <c r="AG26" s="89"/>
      <c r="AH26" s="88"/>
      <c r="AI26" s="89"/>
      <c r="AJ26" s="88"/>
      <c r="AK26" s="89"/>
      <c r="AL26" s="88"/>
      <c r="AM26" s="92"/>
      <c r="AN26" s="88"/>
      <c r="AO26" s="93"/>
      <c r="AP26" s="94"/>
      <c r="AQ26" s="94"/>
      <c r="AR26" s="95"/>
      <c r="AS26" s="95"/>
      <c r="AT26" s="38"/>
      <c r="AU26" s="39"/>
      <c r="AV26" s="39"/>
      <c r="AW26" s="39"/>
      <c r="AX26" s="39"/>
      <c r="AY26" s="39"/>
      <c r="AZ26" s="39"/>
      <c r="BA26" s="39"/>
      <c r="BB26" s="39"/>
      <c r="BC26" s="39"/>
      <c r="BD26" s="9"/>
      <c r="BE26" s="9"/>
      <c r="BF26" s="9"/>
      <c r="BW26" s="3"/>
      <c r="BY26" s="4"/>
      <c r="CF26" s="41">
        <v>0</v>
      </c>
      <c r="CG26" s="41">
        <v>0</v>
      </c>
      <c r="CH26" s="41">
        <v>0</v>
      </c>
      <c r="CI26" s="41">
        <v>0</v>
      </c>
      <c r="CJ26" s="5">
        <v>0</v>
      </c>
      <c r="CZ26" s="2"/>
    </row>
    <row r="27" spans="1:104" ht="31.15" customHeight="1" x14ac:dyDescent="0.2">
      <c r="A27" s="10" t="s">
        <v>47</v>
      </c>
      <c r="B27" s="11"/>
      <c r="C27" s="11"/>
      <c r="D27" s="11"/>
      <c r="E27" s="11"/>
      <c r="F27" s="1000"/>
      <c r="G27" s="1000" t="s">
        <v>48</v>
      </c>
      <c r="H27" s="1001"/>
      <c r="I27" s="1001"/>
      <c r="J27" s="1000"/>
      <c r="K27" s="1000"/>
      <c r="L27" s="1000"/>
      <c r="M27" s="1000"/>
      <c r="N27" s="1000"/>
      <c r="O27" s="1000"/>
      <c r="P27" s="1000"/>
      <c r="Q27" s="1000"/>
      <c r="R27" s="1000"/>
      <c r="S27" s="1000"/>
      <c r="T27" s="1000"/>
      <c r="U27" s="1000"/>
      <c r="V27" s="1000"/>
      <c r="W27" s="1000"/>
      <c r="X27" s="1000"/>
      <c r="Y27" s="1002"/>
      <c r="Z27" s="1002"/>
      <c r="AA27" s="1002"/>
      <c r="AB27" s="1002"/>
      <c r="AC27" s="1002"/>
      <c r="AD27" s="1002"/>
      <c r="AE27" s="1002"/>
      <c r="AF27" s="1002"/>
      <c r="AG27" s="1002"/>
      <c r="AH27" s="1002"/>
      <c r="AI27" s="1002"/>
      <c r="AJ27" s="1002"/>
      <c r="AK27" s="1002"/>
      <c r="AL27" s="1002"/>
      <c r="AM27" s="1002"/>
      <c r="AN27" s="1002"/>
      <c r="AO27" s="1002"/>
      <c r="AP27" s="1003"/>
      <c r="AQ27" s="1004"/>
      <c r="AR27" s="101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CG27" s="41"/>
      <c r="CH27" s="41"/>
      <c r="CI27" s="41"/>
      <c r="CJ27" s="41"/>
    </row>
    <row r="28" spans="1:104" ht="19.899999999999999" customHeight="1" x14ac:dyDescent="0.2">
      <c r="A28" s="2326" t="s">
        <v>49</v>
      </c>
      <c r="B28" s="2352" t="s">
        <v>4</v>
      </c>
      <c r="C28" s="2353"/>
      <c r="D28" s="2354"/>
      <c r="E28" s="2355" t="s">
        <v>5</v>
      </c>
      <c r="F28" s="2222"/>
      <c r="G28" s="2222"/>
      <c r="H28" s="2222"/>
      <c r="I28" s="2222"/>
      <c r="J28" s="2222"/>
      <c r="K28" s="2222"/>
      <c r="L28" s="2222"/>
      <c r="M28" s="2222"/>
      <c r="N28" s="2222"/>
      <c r="O28" s="2222"/>
      <c r="P28" s="2222"/>
      <c r="Q28" s="2222"/>
      <c r="R28" s="2222"/>
      <c r="S28" s="2222"/>
      <c r="T28" s="2222"/>
      <c r="U28" s="2222"/>
      <c r="V28" s="2222"/>
      <c r="W28" s="2222"/>
      <c r="X28" s="2222"/>
      <c r="Y28" s="2222"/>
      <c r="Z28" s="2222"/>
      <c r="AA28" s="2222"/>
      <c r="AB28" s="2222"/>
      <c r="AC28" s="2222"/>
      <c r="AD28" s="2222"/>
      <c r="AE28" s="2222"/>
      <c r="AF28" s="2222"/>
      <c r="AG28" s="2222"/>
      <c r="AH28" s="2222"/>
      <c r="AI28" s="2222"/>
      <c r="AJ28" s="2222"/>
      <c r="AK28" s="2222"/>
      <c r="AL28" s="2222"/>
      <c r="AM28" s="2222"/>
      <c r="AN28" s="2321"/>
      <c r="AO28" s="2303" t="s">
        <v>6</v>
      </c>
      <c r="AP28" s="2297" t="s">
        <v>7</v>
      </c>
      <c r="AQ28" s="2297" t="s">
        <v>8</v>
      </c>
      <c r="AR28" s="2297" t="s">
        <v>50</v>
      </c>
      <c r="AS28" s="2363" t="s">
        <v>9</v>
      </c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X28" s="2"/>
      <c r="CG28" s="41"/>
      <c r="CH28" s="41"/>
      <c r="CI28" s="41"/>
      <c r="CJ28" s="41"/>
    </row>
    <row r="29" spans="1:104" ht="19.899999999999999" customHeight="1" x14ac:dyDescent="0.2">
      <c r="A29" s="1909"/>
      <c r="B29" s="2244"/>
      <c r="C29" s="2066"/>
      <c r="D29" s="2067"/>
      <c r="E29" s="2355" t="s">
        <v>11</v>
      </c>
      <c r="F29" s="2321"/>
      <c r="G29" s="2355" t="s">
        <v>12</v>
      </c>
      <c r="H29" s="2321"/>
      <c r="I29" s="2355" t="s">
        <v>13</v>
      </c>
      <c r="J29" s="2321"/>
      <c r="K29" s="2355" t="s">
        <v>14</v>
      </c>
      <c r="L29" s="2321"/>
      <c r="M29" s="2355" t="s">
        <v>15</v>
      </c>
      <c r="N29" s="2321"/>
      <c r="O29" s="2355" t="s">
        <v>16</v>
      </c>
      <c r="P29" s="2321"/>
      <c r="Q29" s="2222" t="s">
        <v>17</v>
      </c>
      <c r="R29" s="2321"/>
      <c r="S29" s="2355" t="s">
        <v>18</v>
      </c>
      <c r="T29" s="2321"/>
      <c r="U29" s="2222" t="s">
        <v>19</v>
      </c>
      <c r="V29" s="2364"/>
      <c r="W29" s="2306" t="s">
        <v>20</v>
      </c>
      <c r="X29" s="2364"/>
      <c r="Y29" s="2306" t="s">
        <v>21</v>
      </c>
      <c r="Z29" s="2222"/>
      <c r="AA29" s="2355" t="s">
        <v>22</v>
      </c>
      <c r="AB29" s="2321"/>
      <c r="AC29" s="2222" t="s">
        <v>23</v>
      </c>
      <c r="AD29" s="2222"/>
      <c r="AE29" s="2355" t="s">
        <v>24</v>
      </c>
      <c r="AF29" s="2321"/>
      <c r="AG29" s="2355" t="s">
        <v>25</v>
      </c>
      <c r="AH29" s="2321"/>
      <c r="AI29" s="2355" t="s">
        <v>26</v>
      </c>
      <c r="AJ29" s="2321"/>
      <c r="AK29" s="2355" t="s">
        <v>27</v>
      </c>
      <c r="AL29" s="2321"/>
      <c r="AM29" s="2222" t="s">
        <v>28</v>
      </c>
      <c r="AN29" s="2321"/>
      <c r="AO29" s="1975"/>
      <c r="AP29" s="1972"/>
      <c r="AQ29" s="1972"/>
      <c r="AR29" s="1972"/>
      <c r="AS29" s="1944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X29" s="2"/>
      <c r="CG29" s="41"/>
      <c r="CH29" s="41"/>
      <c r="CI29" s="41"/>
      <c r="CJ29" s="41"/>
    </row>
    <row r="30" spans="1:104" ht="19.899999999999999" customHeight="1" x14ac:dyDescent="0.2">
      <c r="A30" s="2243"/>
      <c r="B30" s="978" t="s">
        <v>29</v>
      </c>
      <c r="C30" s="977" t="s">
        <v>30</v>
      </c>
      <c r="D30" s="839" t="s">
        <v>31</v>
      </c>
      <c r="E30" s="1005" t="s">
        <v>30</v>
      </c>
      <c r="F30" s="1006" t="s">
        <v>31</v>
      </c>
      <c r="G30" s="1005" t="s">
        <v>30</v>
      </c>
      <c r="H30" s="1006" t="s">
        <v>31</v>
      </c>
      <c r="I30" s="1005" t="s">
        <v>30</v>
      </c>
      <c r="J30" s="1006" t="s">
        <v>31</v>
      </c>
      <c r="K30" s="1005" t="s">
        <v>30</v>
      </c>
      <c r="L30" s="1006" t="s">
        <v>31</v>
      </c>
      <c r="M30" s="1005" t="s">
        <v>30</v>
      </c>
      <c r="N30" s="1006" t="s">
        <v>31</v>
      </c>
      <c r="O30" s="1005" t="s">
        <v>30</v>
      </c>
      <c r="P30" s="1006" t="s">
        <v>31</v>
      </c>
      <c r="Q30" s="1007" t="s">
        <v>30</v>
      </c>
      <c r="R30" s="1006" t="s">
        <v>31</v>
      </c>
      <c r="S30" s="1005" t="s">
        <v>30</v>
      </c>
      <c r="T30" s="1006" t="s">
        <v>31</v>
      </c>
      <c r="U30" s="1007" t="s">
        <v>30</v>
      </c>
      <c r="V30" s="865" t="s">
        <v>31</v>
      </c>
      <c r="W30" s="1005" t="s">
        <v>30</v>
      </c>
      <c r="X30" s="865" t="s">
        <v>31</v>
      </c>
      <c r="Y30" s="1005" t="s">
        <v>30</v>
      </c>
      <c r="Z30" s="865" t="s">
        <v>31</v>
      </c>
      <c r="AA30" s="1005" t="s">
        <v>30</v>
      </c>
      <c r="AB30" s="865" t="s">
        <v>31</v>
      </c>
      <c r="AC30" s="1005" t="s">
        <v>30</v>
      </c>
      <c r="AD30" s="865" t="s">
        <v>31</v>
      </c>
      <c r="AE30" s="1005" t="s">
        <v>30</v>
      </c>
      <c r="AF30" s="865" t="s">
        <v>31</v>
      </c>
      <c r="AG30" s="1005" t="s">
        <v>30</v>
      </c>
      <c r="AH30" s="865" t="s">
        <v>31</v>
      </c>
      <c r="AI30" s="1005" t="s">
        <v>30</v>
      </c>
      <c r="AJ30" s="865" t="s">
        <v>31</v>
      </c>
      <c r="AK30" s="1005" t="s">
        <v>30</v>
      </c>
      <c r="AL30" s="865" t="s">
        <v>31</v>
      </c>
      <c r="AM30" s="1005" t="s">
        <v>30</v>
      </c>
      <c r="AN30" s="1006" t="s">
        <v>31</v>
      </c>
      <c r="AO30" s="2304"/>
      <c r="AP30" s="2298"/>
      <c r="AQ30" s="2298"/>
      <c r="AR30" s="2298"/>
      <c r="AS30" s="2063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X30" s="2"/>
      <c r="CG30" s="41"/>
      <c r="CH30" s="41"/>
      <c r="CI30" s="41"/>
      <c r="CJ30" s="41"/>
    </row>
    <row r="31" spans="1:104" ht="16.149999999999999" customHeight="1" x14ac:dyDescent="0.2">
      <c r="A31" s="427" t="s">
        <v>51</v>
      </c>
      <c r="B31" s="108">
        <f t="shared" ref="B31:B44" si="2">SUM(C31:D31)</f>
        <v>0</v>
      </c>
      <c r="C31" s="29">
        <f t="shared" ref="C31:D33" si="3">SUM(E31+G31+I31+K31+M31+O31+Q31+S31+U31+W31+Y31+AA31+AC31+AE31+AG31+AI31+AK31+AM31)</f>
        <v>0</v>
      </c>
      <c r="D31" s="996">
        <f t="shared" si="3"/>
        <v>0</v>
      </c>
      <c r="E31" s="31"/>
      <c r="F31" s="997"/>
      <c r="G31" s="31"/>
      <c r="H31" s="33"/>
      <c r="I31" s="31"/>
      <c r="J31" s="33"/>
      <c r="K31" s="31"/>
      <c r="L31" s="33"/>
      <c r="M31" s="31"/>
      <c r="N31" s="33"/>
      <c r="O31" s="31"/>
      <c r="P31" s="33"/>
      <c r="Q31" s="598"/>
      <c r="R31" s="33"/>
      <c r="S31" s="31"/>
      <c r="T31" s="33"/>
      <c r="U31" s="598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1"/>
      <c r="AM31" s="111"/>
      <c r="AN31" s="33"/>
      <c r="AO31" s="112"/>
      <c r="AP31" s="36"/>
      <c r="AQ31" s="36"/>
      <c r="AR31" s="36"/>
      <c r="AS31" s="999"/>
      <c r="AT31" s="38"/>
      <c r="AU31" s="39"/>
      <c r="AV31" s="39"/>
      <c r="AW31" s="39"/>
      <c r="AX31" s="39"/>
      <c r="AY31" s="39"/>
      <c r="AZ31" s="39"/>
      <c r="BA31" s="39"/>
      <c r="BB31" s="39"/>
      <c r="BC31" s="9"/>
      <c r="BD31" s="9"/>
      <c r="BE31" s="9"/>
      <c r="BF31" s="9"/>
      <c r="BG31" s="9"/>
      <c r="BX31" s="2"/>
      <c r="CA31" s="40"/>
      <c r="CB31" s="40"/>
      <c r="CG31" s="41">
        <v>0</v>
      </c>
      <c r="CH31" s="41">
        <v>0</v>
      </c>
      <c r="CI31" s="41"/>
      <c r="CJ31" s="41"/>
    </row>
    <row r="32" spans="1:104" ht="16.149999999999999" customHeight="1" x14ac:dyDescent="0.2">
      <c r="A32" s="113" t="s">
        <v>52</v>
      </c>
      <c r="B32" s="43">
        <f t="shared" si="2"/>
        <v>0</v>
      </c>
      <c r="C32" s="44">
        <f t="shared" si="3"/>
        <v>0</v>
      </c>
      <c r="D32" s="45">
        <f t="shared" si="3"/>
        <v>0</v>
      </c>
      <c r="E32" s="46"/>
      <c r="F32" s="47"/>
      <c r="G32" s="46"/>
      <c r="H32" s="48"/>
      <c r="I32" s="46"/>
      <c r="J32" s="48"/>
      <c r="K32" s="46"/>
      <c r="L32" s="48"/>
      <c r="M32" s="46"/>
      <c r="N32" s="48"/>
      <c r="O32" s="46"/>
      <c r="P32" s="48"/>
      <c r="Q32" s="114"/>
      <c r="R32" s="48"/>
      <c r="S32" s="46"/>
      <c r="T32" s="48"/>
      <c r="U32" s="114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6"/>
      <c r="AM32" s="116"/>
      <c r="AN32" s="48"/>
      <c r="AO32" s="117"/>
      <c r="AP32" s="118"/>
      <c r="AQ32" s="118"/>
      <c r="AR32" s="118"/>
      <c r="AS32" s="119"/>
      <c r="AT32" s="38"/>
      <c r="AU32" s="39"/>
      <c r="AV32" s="39"/>
      <c r="AW32" s="39"/>
      <c r="AX32" s="39"/>
      <c r="AY32" s="39"/>
      <c r="AZ32" s="39"/>
      <c r="BA32" s="39"/>
      <c r="BB32" s="39"/>
      <c r="BC32" s="9"/>
      <c r="BD32" s="9"/>
      <c r="BE32" s="9"/>
      <c r="BF32" s="9"/>
      <c r="BG32" s="9"/>
      <c r="BX32" s="2"/>
      <c r="CB32" s="40"/>
      <c r="CG32" s="41">
        <v>0</v>
      </c>
      <c r="CH32" s="41">
        <v>0</v>
      </c>
      <c r="CI32" s="41"/>
      <c r="CJ32" s="41"/>
    </row>
    <row r="33" spans="1:88" ht="16.149999999999999" customHeight="1" x14ac:dyDescent="0.2">
      <c r="A33" s="120" t="s">
        <v>53</v>
      </c>
      <c r="B33" s="43">
        <f t="shared" si="2"/>
        <v>0</v>
      </c>
      <c r="C33" s="44">
        <f t="shared" si="3"/>
        <v>0</v>
      </c>
      <c r="D33" s="69">
        <f t="shared" si="3"/>
        <v>0</v>
      </c>
      <c r="E33" s="46"/>
      <c r="F33" s="47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114"/>
      <c r="R33" s="48"/>
      <c r="S33" s="46"/>
      <c r="T33" s="48"/>
      <c r="U33" s="114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6"/>
      <c r="AM33" s="116"/>
      <c r="AN33" s="48"/>
      <c r="AO33" s="121"/>
      <c r="AP33" s="52"/>
      <c r="AQ33" s="52"/>
      <c r="AR33" s="52"/>
      <c r="AS33" s="53"/>
      <c r="AT33" s="38"/>
      <c r="AU33" s="39"/>
      <c r="AV33" s="39"/>
      <c r="AW33" s="39"/>
      <c r="AX33" s="39"/>
      <c r="AY33" s="39"/>
      <c r="AZ33" s="39"/>
      <c r="BA33" s="39"/>
      <c r="BB33" s="39"/>
      <c r="BC33" s="9"/>
      <c r="BD33" s="9"/>
      <c r="BE33" s="9"/>
      <c r="BF33" s="9"/>
      <c r="BG33" s="9"/>
      <c r="BX33" s="2"/>
      <c r="CB33" s="40"/>
      <c r="CG33" s="41">
        <v>0</v>
      </c>
      <c r="CH33" s="41">
        <v>0</v>
      </c>
      <c r="CI33" s="41"/>
      <c r="CJ33" s="41"/>
    </row>
    <row r="34" spans="1:88" ht="16.149999999999999" customHeight="1" x14ac:dyDescent="0.2">
      <c r="A34" s="120" t="s">
        <v>54</v>
      </c>
      <c r="B34" s="43">
        <f t="shared" si="2"/>
        <v>0</v>
      </c>
      <c r="C34" s="44">
        <f>SUM(O34+Q34+S34+U34+W34+Y34+AA34)</f>
        <v>0</v>
      </c>
      <c r="D34" s="69">
        <f>SUM(P34+R34+T34+V34+X34+Z34+AB34)</f>
        <v>0</v>
      </c>
      <c r="E34" s="60"/>
      <c r="F34" s="61"/>
      <c r="G34" s="60"/>
      <c r="H34" s="70"/>
      <c r="I34" s="60"/>
      <c r="J34" s="70"/>
      <c r="K34" s="60"/>
      <c r="L34" s="70"/>
      <c r="M34" s="60"/>
      <c r="N34" s="70"/>
      <c r="O34" s="46"/>
      <c r="P34" s="48"/>
      <c r="Q34" s="114"/>
      <c r="R34" s="48"/>
      <c r="S34" s="46"/>
      <c r="T34" s="48"/>
      <c r="U34" s="114"/>
      <c r="V34" s="115"/>
      <c r="W34" s="115"/>
      <c r="X34" s="115"/>
      <c r="Y34" s="115"/>
      <c r="Z34" s="115"/>
      <c r="AA34" s="115"/>
      <c r="AB34" s="122"/>
      <c r="AC34" s="72"/>
      <c r="AD34" s="72"/>
      <c r="AE34" s="72"/>
      <c r="AF34" s="72"/>
      <c r="AG34" s="72"/>
      <c r="AH34" s="72"/>
      <c r="AI34" s="72"/>
      <c r="AJ34" s="72"/>
      <c r="AK34" s="72"/>
      <c r="AL34" s="123"/>
      <c r="AM34" s="123"/>
      <c r="AN34" s="50"/>
      <c r="AO34" s="121"/>
      <c r="AP34" s="52"/>
      <c r="AQ34" s="52"/>
      <c r="AR34" s="52"/>
      <c r="AS34" s="53"/>
      <c r="AT34" s="38"/>
      <c r="AU34" s="39"/>
      <c r="AV34" s="39"/>
      <c r="AW34" s="39"/>
      <c r="AX34" s="39"/>
      <c r="AY34" s="39"/>
      <c r="AZ34" s="39"/>
      <c r="BA34" s="39"/>
      <c r="BB34" s="39"/>
      <c r="BC34" s="9"/>
      <c r="BD34" s="9"/>
      <c r="BE34" s="9"/>
      <c r="BF34" s="9"/>
      <c r="BG34" s="9"/>
      <c r="BX34" s="2"/>
      <c r="CB34" s="40"/>
      <c r="CG34" s="41">
        <v>0</v>
      </c>
      <c r="CH34" s="41">
        <v>0</v>
      </c>
      <c r="CI34" s="41"/>
      <c r="CJ34" s="41"/>
    </row>
    <row r="35" spans="1:88" ht="16.149999999999999" customHeight="1" x14ac:dyDescent="0.2">
      <c r="A35" s="120" t="s">
        <v>55</v>
      </c>
      <c r="B35" s="124">
        <f>SUM(C35:D35)</f>
        <v>0</v>
      </c>
      <c r="C35" s="125">
        <f>SUM(E35+G35+I35+K35+M35+O35+Q35+S35+U35+W35+Y35+AA35+AC35+AE35+AG35+AI35+AK35+AM35)</f>
        <v>0</v>
      </c>
      <c r="D35" s="69">
        <f t="shared" ref="C35:D44" si="4">SUM(F35+H35+J35+L35+N35+P35+R35+T35+V35+X35+Z35+AB35+AD35+AF35+AH35+AJ35+AL35+AN35)</f>
        <v>0</v>
      </c>
      <c r="E35" s="46"/>
      <c r="F35" s="47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114"/>
      <c r="R35" s="48"/>
      <c r="S35" s="46"/>
      <c r="T35" s="48"/>
      <c r="U35" s="114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6"/>
      <c r="AM35" s="116"/>
      <c r="AN35" s="48"/>
      <c r="AO35" s="117"/>
      <c r="AP35" s="118"/>
      <c r="AQ35" s="118"/>
      <c r="AR35" s="118"/>
      <c r="AS35" s="119"/>
      <c r="AT35" s="38"/>
      <c r="AU35" s="39"/>
      <c r="AV35" s="39"/>
      <c r="AW35" s="39"/>
      <c r="AX35" s="39"/>
      <c r="AY35" s="39"/>
      <c r="AZ35" s="39"/>
      <c r="BA35" s="39"/>
      <c r="BB35" s="39"/>
      <c r="BC35" s="9"/>
      <c r="BD35" s="9"/>
      <c r="BE35" s="9"/>
      <c r="BF35" s="9"/>
      <c r="BG35" s="9"/>
      <c r="BX35" s="2"/>
      <c r="CB35" s="40"/>
      <c r="CG35" s="41">
        <v>0</v>
      </c>
      <c r="CH35" s="41">
        <v>0</v>
      </c>
      <c r="CI35" s="41"/>
      <c r="CJ35" s="41"/>
    </row>
    <row r="36" spans="1:88" ht="16.149999999999999" customHeight="1" x14ac:dyDescent="0.2">
      <c r="A36" s="126" t="s">
        <v>56</v>
      </c>
      <c r="B36" s="124">
        <f>SUM(C36:D36)</f>
        <v>0</v>
      </c>
      <c r="C36" s="125">
        <f>SUM(K36+M36+O36+Q36+S36+U36+W36+Y36+AA36+AC36+AE36+AG36+AI36+AK36+AM36)</f>
        <v>0</v>
      </c>
      <c r="D36" s="69">
        <f>SUM(L36+N36+P36+R36+T36+V36+X36+Z36+AB36+AD36+AF36+AH36+AJ36+AL36+AN36)</f>
        <v>0</v>
      </c>
      <c r="E36" s="127"/>
      <c r="F36" s="128"/>
      <c r="G36" s="127"/>
      <c r="H36" s="129"/>
      <c r="I36" s="127"/>
      <c r="J36" s="129"/>
      <c r="K36" s="46"/>
      <c r="L36" s="48"/>
      <c r="M36" s="46"/>
      <c r="N36" s="48"/>
      <c r="O36" s="46"/>
      <c r="P36" s="48"/>
      <c r="Q36" s="114"/>
      <c r="R36" s="48"/>
      <c r="S36" s="46"/>
      <c r="T36" s="48"/>
      <c r="U36" s="114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6"/>
      <c r="AM36" s="116"/>
      <c r="AN36" s="48"/>
      <c r="AO36" s="117"/>
      <c r="AP36" s="118"/>
      <c r="AQ36" s="118"/>
      <c r="AR36" s="118"/>
      <c r="AS36" s="119"/>
      <c r="AT36" s="38"/>
      <c r="AU36" s="39"/>
      <c r="AV36" s="39"/>
      <c r="AW36" s="39"/>
      <c r="AX36" s="39"/>
      <c r="AY36" s="39"/>
      <c r="AZ36" s="39"/>
      <c r="BA36" s="39"/>
      <c r="BB36" s="39"/>
      <c r="BC36" s="9"/>
      <c r="BD36" s="9"/>
      <c r="BE36" s="9"/>
      <c r="BF36" s="9"/>
      <c r="BG36" s="9"/>
      <c r="BX36" s="2"/>
      <c r="CB36" s="40"/>
      <c r="CG36" s="41">
        <v>0</v>
      </c>
      <c r="CH36" s="41">
        <v>0</v>
      </c>
      <c r="CI36" s="41"/>
      <c r="CJ36" s="41"/>
    </row>
    <row r="37" spans="1:88" ht="16.149999999999999" customHeight="1" x14ac:dyDescent="0.2">
      <c r="A37" s="130" t="s">
        <v>57</v>
      </c>
      <c r="B37" s="43">
        <f t="shared" si="2"/>
        <v>0</v>
      </c>
      <c r="C37" s="44">
        <f t="shared" si="4"/>
        <v>0</v>
      </c>
      <c r="D37" s="45">
        <f t="shared" si="4"/>
        <v>0</v>
      </c>
      <c r="E37" s="46"/>
      <c r="F37" s="47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114"/>
      <c r="R37" s="48"/>
      <c r="S37" s="46"/>
      <c r="T37" s="48"/>
      <c r="U37" s="114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6"/>
      <c r="AM37" s="116"/>
      <c r="AN37" s="48"/>
      <c r="AO37" s="121"/>
      <c r="AP37" s="52"/>
      <c r="AQ37" s="52"/>
      <c r="AR37" s="52"/>
      <c r="AS37" s="53"/>
      <c r="AT37" s="38"/>
      <c r="AU37" s="39"/>
      <c r="AV37" s="39"/>
      <c r="AW37" s="39"/>
      <c r="AX37" s="39"/>
      <c r="AY37" s="39"/>
      <c r="AZ37" s="39"/>
      <c r="BA37" s="39"/>
      <c r="BB37" s="39"/>
      <c r="BC37" s="9"/>
      <c r="BD37" s="9"/>
      <c r="BE37" s="9"/>
      <c r="BF37" s="9"/>
      <c r="BG37" s="9"/>
      <c r="BX37" s="2"/>
      <c r="CG37" s="41">
        <v>0</v>
      </c>
      <c r="CH37" s="41">
        <v>0</v>
      </c>
      <c r="CI37" s="41"/>
      <c r="CJ37" s="41"/>
    </row>
    <row r="38" spans="1:88" ht="16.149999999999999" customHeight="1" x14ac:dyDescent="0.2">
      <c r="A38" s="130" t="s">
        <v>58</v>
      </c>
      <c r="B38" s="43">
        <f>SUM(C38:D38)</f>
        <v>0</v>
      </c>
      <c r="C38" s="44">
        <f>SUM(E38+G38+I38+K38+M38+O38+Q38+S38+U38+W38+Y38+AA38+AC38+AE38+AG38+AI38+AK38+AM38)</f>
        <v>0</v>
      </c>
      <c r="D38" s="45">
        <f>SUM(F38+H38+J38+L38+N38+P38+R38+T38+V38+X38+Z38+AB38+AD38+AF38+AH38+AJ38+AL38+AN38)</f>
        <v>0</v>
      </c>
      <c r="E38" s="46"/>
      <c r="F38" s="47"/>
      <c r="G38" s="46"/>
      <c r="H38" s="48"/>
      <c r="I38" s="46"/>
      <c r="J38" s="48"/>
      <c r="K38" s="46"/>
      <c r="L38" s="48"/>
      <c r="M38" s="46"/>
      <c r="N38" s="48"/>
      <c r="O38" s="46"/>
      <c r="P38" s="48"/>
      <c r="Q38" s="114"/>
      <c r="R38" s="48"/>
      <c r="S38" s="46"/>
      <c r="T38" s="48"/>
      <c r="U38" s="114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6"/>
      <c r="AM38" s="116"/>
      <c r="AN38" s="48"/>
      <c r="AO38" s="121"/>
      <c r="AP38" s="52"/>
      <c r="AQ38" s="52"/>
      <c r="AR38" s="52"/>
      <c r="AS38" s="53"/>
      <c r="AT38" s="38"/>
      <c r="AU38" s="39"/>
      <c r="AV38" s="39"/>
      <c r="AW38" s="39"/>
      <c r="AX38" s="39"/>
      <c r="AY38" s="39"/>
      <c r="AZ38" s="39"/>
      <c r="BA38" s="39"/>
      <c r="BB38" s="39"/>
      <c r="BC38" s="9"/>
      <c r="BD38" s="9"/>
      <c r="BE38" s="9"/>
      <c r="BF38" s="9"/>
      <c r="BG38" s="9"/>
      <c r="BX38" s="2"/>
      <c r="CG38" s="41">
        <v>0</v>
      </c>
      <c r="CH38" s="41">
        <v>0</v>
      </c>
      <c r="CI38" s="41"/>
      <c r="CJ38" s="41"/>
    </row>
    <row r="39" spans="1:88" ht="16.149999999999999" customHeight="1" x14ac:dyDescent="0.2">
      <c r="A39" s="130" t="s">
        <v>59</v>
      </c>
      <c r="B39" s="43">
        <f>SUM(C39:D39)</f>
        <v>0</v>
      </c>
      <c r="C39" s="44">
        <f>SUM(E39+G39+I39+K39+M39+O39+Q39+S39+U39+W39+Y39+AA39+AC39+AE39+AG39+AI39+AK39+AM39)</f>
        <v>0</v>
      </c>
      <c r="D39" s="45">
        <f>SUM(F39+H39+J39+L39+N39+P39+R39+T39+V39+X39+Z39+AB39+AD39+AF39+AH39+AJ39+AL39+AN39)</f>
        <v>0</v>
      </c>
      <c r="E39" s="46"/>
      <c r="F39" s="47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114"/>
      <c r="R39" s="48"/>
      <c r="S39" s="46"/>
      <c r="T39" s="48"/>
      <c r="U39" s="114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6"/>
      <c r="AM39" s="116"/>
      <c r="AN39" s="48"/>
      <c r="AO39" s="121"/>
      <c r="AP39" s="52"/>
      <c r="AQ39" s="52"/>
      <c r="AR39" s="52"/>
      <c r="AS39" s="53"/>
      <c r="AT39" s="38"/>
      <c r="AU39" s="39"/>
      <c r="AV39" s="39"/>
      <c r="AW39" s="39"/>
      <c r="AX39" s="39"/>
      <c r="AY39" s="39"/>
      <c r="AZ39" s="39"/>
      <c r="BA39" s="39"/>
      <c r="BB39" s="39"/>
      <c r="BC39" s="9"/>
      <c r="BD39" s="9"/>
      <c r="BE39" s="9"/>
      <c r="BF39" s="9"/>
      <c r="BG39" s="9"/>
      <c r="BX39" s="2"/>
      <c r="CG39" s="41">
        <v>0</v>
      </c>
      <c r="CH39" s="41">
        <v>0</v>
      </c>
      <c r="CI39" s="41"/>
      <c r="CJ39" s="41"/>
    </row>
    <row r="40" spans="1:88" ht="16.149999999999999" customHeight="1" x14ac:dyDescent="0.2">
      <c r="A40" s="62" t="s">
        <v>60</v>
      </c>
      <c r="B40" s="43">
        <f t="shared" si="2"/>
        <v>0</v>
      </c>
      <c r="C40" s="44">
        <f t="shared" si="4"/>
        <v>0</v>
      </c>
      <c r="D40" s="45">
        <f t="shared" si="4"/>
        <v>0</v>
      </c>
      <c r="E40" s="46"/>
      <c r="F40" s="47"/>
      <c r="G40" s="46"/>
      <c r="H40" s="48"/>
      <c r="I40" s="46"/>
      <c r="J40" s="48"/>
      <c r="K40" s="46"/>
      <c r="L40" s="48"/>
      <c r="M40" s="46"/>
      <c r="N40" s="48"/>
      <c r="O40" s="46"/>
      <c r="P40" s="48"/>
      <c r="Q40" s="114"/>
      <c r="R40" s="48"/>
      <c r="S40" s="46"/>
      <c r="T40" s="48"/>
      <c r="U40" s="114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6"/>
      <c r="AM40" s="116"/>
      <c r="AN40" s="48"/>
      <c r="AO40" s="121"/>
      <c r="AP40" s="52"/>
      <c r="AQ40" s="52"/>
      <c r="AR40" s="52"/>
      <c r="AS40" s="53"/>
      <c r="AT40" s="38"/>
      <c r="AU40" s="39"/>
      <c r="AV40" s="39"/>
      <c r="AW40" s="39"/>
      <c r="AX40" s="39"/>
      <c r="AY40" s="39"/>
      <c r="AZ40" s="39"/>
      <c r="BA40" s="39"/>
      <c r="BB40" s="39"/>
      <c r="BC40" s="9"/>
      <c r="BD40" s="9"/>
      <c r="BE40" s="9"/>
      <c r="BF40" s="9"/>
      <c r="BG40" s="9"/>
      <c r="BX40" s="2"/>
      <c r="CG40" s="41">
        <v>0</v>
      </c>
      <c r="CH40" s="41">
        <v>0</v>
      </c>
      <c r="CI40" s="41"/>
      <c r="CJ40" s="41"/>
    </row>
    <row r="41" spans="1:88" ht="16.149999999999999" customHeight="1" x14ac:dyDescent="0.2">
      <c r="A41" s="62" t="s">
        <v>61</v>
      </c>
      <c r="B41" s="43">
        <f t="shared" si="2"/>
        <v>0</v>
      </c>
      <c r="C41" s="44">
        <f t="shared" si="4"/>
        <v>0</v>
      </c>
      <c r="D41" s="45">
        <f t="shared" si="4"/>
        <v>0</v>
      </c>
      <c r="E41" s="46"/>
      <c r="F41" s="47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114"/>
      <c r="R41" s="48"/>
      <c r="S41" s="46"/>
      <c r="T41" s="48"/>
      <c r="U41" s="114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6"/>
      <c r="AM41" s="116"/>
      <c r="AN41" s="48"/>
      <c r="AO41" s="131"/>
      <c r="AP41" s="75"/>
      <c r="AQ41" s="75"/>
      <c r="AR41" s="75"/>
      <c r="AS41" s="76"/>
      <c r="AT41" s="38"/>
      <c r="AU41" s="39"/>
      <c r="AV41" s="39"/>
      <c r="AW41" s="39"/>
      <c r="AX41" s="39"/>
      <c r="AY41" s="39"/>
      <c r="AZ41" s="39"/>
      <c r="BA41" s="39"/>
      <c r="BB41" s="39"/>
      <c r="BC41" s="9"/>
      <c r="BD41" s="9"/>
      <c r="BE41" s="9"/>
      <c r="BF41" s="9"/>
      <c r="BG41" s="9"/>
      <c r="BX41" s="2"/>
      <c r="CG41" s="41">
        <v>0</v>
      </c>
      <c r="CH41" s="41">
        <v>0</v>
      </c>
      <c r="CI41" s="41"/>
      <c r="CJ41" s="41"/>
    </row>
    <row r="42" spans="1:88" ht="16.149999999999999" customHeight="1" x14ac:dyDescent="0.2">
      <c r="A42" s="62" t="s">
        <v>62</v>
      </c>
      <c r="B42" s="43">
        <f t="shared" si="2"/>
        <v>0</v>
      </c>
      <c r="C42" s="44">
        <f t="shared" si="4"/>
        <v>0</v>
      </c>
      <c r="D42" s="45">
        <f t="shared" si="4"/>
        <v>0</v>
      </c>
      <c r="E42" s="46"/>
      <c r="F42" s="47"/>
      <c r="G42" s="46"/>
      <c r="H42" s="48"/>
      <c r="I42" s="46"/>
      <c r="J42" s="48"/>
      <c r="K42" s="46"/>
      <c r="L42" s="48"/>
      <c r="M42" s="46"/>
      <c r="N42" s="48"/>
      <c r="O42" s="46"/>
      <c r="P42" s="48"/>
      <c r="Q42" s="114"/>
      <c r="R42" s="48"/>
      <c r="S42" s="46"/>
      <c r="T42" s="48"/>
      <c r="U42" s="114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6"/>
      <c r="AM42" s="116"/>
      <c r="AN42" s="48"/>
      <c r="AO42" s="131"/>
      <c r="AP42" s="75"/>
      <c r="AQ42" s="75"/>
      <c r="AR42" s="75"/>
      <c r="AS42" s="76"/>
      <c r="AT42" s="38"/>
      <c r="AU42" s="39"/>
      <c r="AV42" s="39"/>
      <c r="AW42" s="39"/>
      <c r="AX42" s="39"/>
      <c r="AY42" s="39"/>
      <c r="AZ42" s="39"/>
      <c r="BA42" s="39"/>
      <c r="BB42" s="39"/>
      <c r="BC42" s="9"/>
      <c r="BD42" s="9"/>
      <c r="BE42" s="9"/>
      <c r="BF42" s="9"/>
      <c r="BG42" s="9"/>
      <c r="BX42" s="2"/>
      <c r="CG42" s="41">
        <v>0</v>
      </c>
      <c r="CH42" s="41">
        <v>0</v>
      </c>
      <c r="CI42" s="41"/>
      <c r="CJ42" s="41"/>
    </row>
    <row r="43" spans="1:88" ht="16.149999999999999" customHeight="1" x14ac:dyDescent="0.2">
      <c r="A43" s="62" t="s">
        <v>63</v>
      </c>
      <c r="B43" s="43">
        <f t="shared" si="2"/>
        <v>0</v>
      </c>
      <c r="C43" s="44">
        <f t="shared" si="4"/>
        <v>0</v>
      </c>
      <c r="D43" s="45">
        <f t="shared" si="4"/>
        <v>0</v>
      </c>
      <c r="E43" s="46"/>
      <c r="F43" s="47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114"/>
      <c r="R43" s="48"/>
      <c r="S43" s="46"/>
      <c r="T43" s="48"/>
      <c r="U43" s="114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6"/>
      <c r="AM43" s="116"/>
      <c r="AN43" s="48"/>
      <c r="AO43" s="131"/>
      <c r="AP43" s="75"/>
      <c r="AQ43" s="75"/>
      <c r="AR43" s="75"/>
      <c r="AS43" s="76"/>
      <c r="AT43" s="38"/>
      <c r="AU43" s="39"/>
      <c r="AV43" s="39"/>
      <c r="AW43" s="39"/>
      <c r="AX43" s="39"/>
      <c r="AY43" s="39"/>
      <c r="AZ43" s="39"/>
      <c r="BA43" s="39"/>
      <c r="BB43" s="39"/>
      <c r="BC43" s="9"/>
      <c r="BD43" s="9"/>
      <c r="BE43" s="9"/>
      <c r="BF43" s="9"/>
      <c r="BG43" s="9"/>
      <c r="BX43" s="2"/>
      <c r="CG43" s="41">
        <v>0</v>
      </c>
      <c r="CH43" s="41">
        <v>0</v>
      </c>
      <c r="CI43" s="41"/>
      <c r="CJ43" s="41"/>
    </row>
    <row r="44" spans="1:88" ht="16.149999999999999" customHeight="1" x14ac:dyDescent="0.2">
      <c r="A44" s="132" t="s">
        <v>64</v>
      </c>
      <c r="B44" s="133">
        <f t="shared" si="2"/>
        <v>0</v>
      </c>
      <c r="C44" s="134">
        <f t="shared" si="4"/>
        <v>0</v>
      </c>
      <c r="D44" s="135">
        <f t="shared" si="4"/>
        <v>0</v>
      </c>
      <c r="E44" s="89"/>
      <c r="F44" s="90"/>
      <c r="G44" s="89"/>
      <c r="H44" s="88"/>
      <c r="I44" s="89"/>
      <c r="J44" s="88"/>
      <c r="K44" s="89"/>
      <c r="L44" s="88"/>
      <c r="M44" s="89"/>
      <c r="N44" s="88"/>
      <c r="O44" s="89"/>
      <c r="P44" s="88"/>
      <c r="Q44" s="136"/>
      <c r="R44" s="88"/>
      <c r="S44" s="89"/>
      <c r="T44" s="88"/>
      <c r="U44" s="136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8"/>
      <c r="AM44" s="138"/>
      <c r="AN44" s="88"/>
      <c r="AO44" s="139"/>
      <c r="AP44" s="94"/>
      <c r="AQ44" s="94"/>
      <c r="AR44" s="94"/>
      <c r="AS44" s="95"/>
      <c r="AT44" s="38"/>
      <c r="AU44" s="39"/>
      <c r="AV44" s="39"/>
      <c r="AW44" s="39"/>
      <c r="AX44" s="39"/>
      <c r="AY44" s="39"/>
      <c r="AZ44" s="39"/>
      <c r="BA44" s="39"/>
      <c r="BB44" s="39"/>
      <c r="BC44" s="9"/>
      <c r="BD44" s="9"/>
      <c r="BE44" s="9"/>
      <c r="BF44" s="9"/>
      <c r="BG44" s="9"/>
      <c r="BX44" s="2"/>
      <c r="CG44" s="41">
        <v>0</v>
      </c>
      <c r="CH44" s="41">
        <v>0</v>
      </c>
      <c r="CI44" s="41"/>
      <c r="CJ44" s="41"/>
    </row>
    <row r="45" spans="1:88" ht="31.15" customHeight="1" x14ac:dyDescent="0.2">
      <c r="A45" s="140" t="s">
        <v>65</v>
      </c>
      <c r="B45" s="140"/>
      <c r="C45" s="140"/>
      <c r="D45" s="140"/>
      <c r="E45" s="140"/>
      <c r="F45" s="140"/>
      <c r="G45" s="140"/>
      <c r="H45" s="140"/>
      <c r="I45" s="11"/>
      <c r="J45" s="11"/>
      <c r="K45" s="11"/>
      <c r="L45" s="11"/>
      <c r="M45" s="11"/>
      <c r="N45" s="7"/>
      <c r="O45" s="7"/>
      <c r="P45" s="7"/>
      <c r="Q45" s="7"/>
      <c r="R45" s="7"/>
      <c r="S45" s="7"/>
      <c r="T45" s="7"/>
      <c r="U45" s="7"/>
      <c r="V45" s="7"/>
      <c r="W45" s="7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41"/>
      <c r="AP45" s="142"/>
      <c r="AQ45" s="1008"/>
      <c r="AR45" s="100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CG45" s="41"/>
      <c r="CH45" s="41"/>
      <c r="CI45" s="41"/>
      <c r="CJ45" s="41"/>
    </row>
    <row r="46" spans="1:88" ht="16.149999999999999" customHeight="1" x14ac:dyDescent="0.25">
      <c r="A46" s="2326" t="s">
        <v>49</v>
      </c>
      <c r="B46" s="2351" t="s">
        <v>4</v>
      </c>
      <c r="C46" s="2360" t="s">
        <v>66</v>
      </c>
      <c r="D46" s="2361"/>
      <c r="E46" s="2361"/>
      <c r="F46" s="2362"/>
      <c r="G46" s="2360" t="s">
        <v>67</v>
      </c>
      <c r="H46" s="2361"/>
      <c r="I46" s="2361"/>
      <c r="J46" s="2362"/>
      <c r="K46" s="7"/>
      <c r="L46" s="1970"/>
      <c r="M46" s="1970"/>
      <c r="N46" s="1970"/>
      <c r="O46" s="1970"/>
      <c r="P46" s="1970"/>
      <c r="Q46" s="1970"/>
      <c r="R46" s="1970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1010"/>
      <c r="AR46" s="146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CG46" s="41"/>
      <c r="CH46" s="41"/>
      <c r="CI46" s="41"/>
      <c r="CJ46" s="41"/>
    </row>
    <row r="47" spans="1:88" ht="27.75" customHeight="1" x14ac:dyDescent="0.2">
      <c r="A47" s="2243"/>
      <c r="B47" s="2235"/>
      <c r="C47" s="1011" t="s">
        <v>68</v>
      </c>
      <c r="D47" s="1011" t="s">
        <v>69</v>
      </c>
      <c r="E47" s="977" t="s">
        <v>70</v>
      </c>
      <c r="F47" s="979" t="s">
        <v>71</v>
      </c>
      <c r="G47" s="1011" t="s">
        <v>68</v>
      </c>
      <c r="H47" s="1011" t="s">
        <v>69</v>
      </c>
      <c r="I47" s="977" t="s">
        <v>70</v>
      </c>
      <c r="J47" s="979" t="s">
        <v>71</v>
      </c>
      <c r="K47" s="7"/>
      <c r="L47" s="906"/>
      <c r="M47" s="906"/>
      <c r="N47" s="1012"/>
      <c r="O47" s="906"/>
      <c r="P47" s="906"/>
      <c r="Q47" s="906"/>
      <c r="R47" s="906"/>
      <c r="S47" s="906"/>
      <c r="T47" s="906"/>
      <c r="U47" s="906"/>
      <c r="V47" s="906"/>
      <c r="W47" s="906"/>
      <c r="X47" s="906"/>
      <c r="Y47" s="906"/>
      <c r="Z47" s="906"/>
      <c r="AA47" s="906"/>
      <c r="AB47" s="906"/>
      <c r="AC47" s="906"/>
      <c r="AD47" s="906"/>
      <c r="AE47" s="906"/>
      <c r="AF47" s="906"/>
      <c r="AG47" s="906"/>
      <c r="AH47" s="906"/>
      <c r="AI47" s="906"/>
      <c r="AJ47" s="906"/>
      <c r="AK47" s="906"/>
      <c r="AL47" s="906"/>
      <c r="AM47" s="906"/>
      <c r="AN47" s="906"/>
      <c r="AO47" s="906"/>
      <c r="AP47" s="906"/>
      <c r="AQ47" s="1013"/>
      <c r="AR47" s="1013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CG47" s="41"/>
      <c r="CH47" s="41"/>
      <c r="CI47" s="41"/>
      <c r="CJ47" s="41"/>
    </row>
    <row r="48" spans="1:88" ht="16.149999999999999" customHeight="1" x14ac:dyDescent="0.2">
      <c r="A48" s="151" t="s">
        <v>72</v>
      </c>
      <c r="B48" s="152">
        <f>SUM(C48:J48)</f>
        <v>0</v>
      </c>
      <c r="C48" s="31"/>
      <c r="D48" s="110"/>
      <c r="E48" s="110"/>
      <c r="F48" s="997"/>
      <c r="G48" s="31"/>
      <c r="H48" s="110"/>
      <c r="I48" s="110"/>
      <c r="J48" s="33"/>
      <c r="K48" s="153"/>
      <c r="L48" s="906"/>
      <c r="M48" s="906"/>
      <c r="N48" s="1014"/>
      <c r="O48" s="906"/>
      <c r="P48" s="906"/>
      <c r="Q48" s="906"/>
      <c r="R48" s="906"/>
      <c r="S48" s="906"/>
      <c r="T48" s="906"/>
      <c r="U48" s="906"/>
      <c r="V48" s="906"/>
      <c r="W48" s="906"/>
      <c r="X48" s="907"/>
      <c r="Y48" s="896"/>
      <c r="Z48" s="896"/>
      <c r="AA48" s="896"/>
      <c r="AB48" s="896"/>
      <c r="AC48" s="896"/>
      <c r="AD48" s="896"/>
      <c r="AE48" s="896"/>
      <c r="AF48" s="896"/>
      <c r="AG48" s="896"/>
      <c r="AH48" s="896"/>
      <c r="AI48" s="896"/>
      <c r="AJ48" s="896"/>
      <c r="AK48" s="896"/>
      <c r="AL48" s="896"/>
      <c r="AM48" s="896"/>
      <c r="AN48" s="896"/>
      <c r="AO48" s="896"/>
      <c r="AP48" s="896"/>
      <c r="AQ48" s="1013"/>
      <c r="AR48" s="1013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CG48" s="41"/>
      <c r="CH48" s="41"/>
      <c r="CI48" s="41"/>
      <c r="CJ48" s="41"/>
    </row>
    <row r="49" spans="1:88" ht="16.149999999999999" customHeight="1" x14ac:dyDescent="0.2">
      <c r="A49" s="83" t="s">
        <v>73</v>
      </c>
      <c r="B49" s="157">
        <f>SUM(C49:J49)</f>
        <v>0</v>
      </c>
      <c r="C49" s="89"/>
      <c r="D49" s="137"/>
      <c r="E49" s="137"/>
      <c r="F49" s="90"/>
      <c r="G49" s="89"/>
      <c r="H49" s="137"/>
      <c r="I49" s="137"/>
      <c r="J49" s="88"/>
      <c r="K49" s="153"/>
      <c r="L49" s="906"/>
      <c r="M49" s="906"/>
      <c r="N49" s="1015"/>
      <c r="O49" s="906"/>
      <c r="P49" s="906"/>
      <c r="Q49" s="906"/>
      <c r="R49" s="906"/>
      <c r="S49" s="906"/>
      <c r="T49" s="906"/>
      <c r="U49" s="906"/>
      <c r="V49" s="906"/>
      <c r="W49" s="906"/>
      <c r="X49" s="907"/>
      <c r="Y49" s="896"/>
      <c r="Z49" s="896"/>
      <c r="AA49" s="896"/>
      <c r="AB49" s="896"/>
      <c r="AC49" s="896"/>
      <c r="AD49" s="896"/>
      <c r="AE49" s="896"/>
      <c r="AF49" s="896"/>
      <c r="AG49" s="896"/>
      <c r="AH49" s="896"/>
      <c r="AI49" s="896"/>
      <c r="AJ49" s="896"/>
      <c r="AK49" s="896"/>
      <c r="AL49" s="896"/>
      <c r="AM49" s="896"/>
      <c r="AN49" s="896"/>
      <c r="AO49" s="896"/>
      <c r="AP49" s="896"/>
      <c r="AQ49" s="1013"/>
      <c r="AR49" s="1013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CG49" s="41"/>
      <c r="CH49" s="41"/>
      <c r="CI49" s="41"/>
      <c r="CJ49" s="41"/>
    </row>
    <row r="50" spans="1:88" ht="31.15" customHeight="1" x14ac:dyDescent="0.2">
      <c r="A50" s="608" t="s">
        <v>74</v>
      </c>
      <c r="B50" s="608"/>
      <c r="C50" s="608"/>
      <c r="D50" s="608"/>
      <c r="E50" s="608"/>
      <c r="F50" s="608"/>
      <c r="G50" s="879"/>
      <c r="H50" s="879"/>
      <c r="I50" s="879"/>
      <c r="J50" s="879"/>
      <c r="K50" s="879"/>
      <c r="L50" s="879"/>
      <c r="M50" s="879"/>
      <c r="N50" s="879"/>
      <c r="O50" s="880"/>
      <c r="P50" s="608"/>
      <c r="Q50" s="879"/>
      <c r="R50" s="879"/>
      <c r="S50" s="880"/>
      <c r="T50" s="608"/>
      <c r="U50" s="879"/>
      <c r="V50" s="880"/>
      <c r="W50" s="608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896"/>
      <c r="AM50" s="897"/>
      <c r="AN50" s="897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CG50" s="41"/>
      <c r="CH50" s="41"/>
      <c r="CI50" s="41"/>
      <c r="CJ50" s="41"/>
    </row>
    <row r="51" spans="1:88" ht="16.149999999999999" customHeight="1" x14ac:dyDescent="0.2">
      <c r="A51" s="2326" t="s">
        <v>75</v>
      </c>
      <c r="B51" s="2352" t="s">
        <v>32</v>
      </c>
      <c r="C51" s="2353"/>
      <c r="D51" s="2354"/>
      <c r="E51" s="2355" t="s">
        <v>5</v>
      </c>
      <c r="F51" s="2222"/>
      <c r="G51" s="2222"/>
      <c r="H51" s="2222"/>
      <c r="I51" s="2222"/>
      <c r="J51" s="2222"/>
      <c r="K51" s="2222"/>
      <c r="L51" s="2222"/>
      <c r="M51" s="2222"/>
      <c r="N51" s="2222"/>
      <c r="O51" s="2222"/>
      <c r="P51" s="2222"/>
      <c r="Q51" s="2222"/>
      <c r="R51" s="2222"/>
      <c r="S51" s="2222"/>
      <c r="T51" s="2222"/>
      <c r="U51" s="2222"/>
      <c r="V51" s="2321"/>
      <c r="W51" s="2351" t="s">
        <v>6</v>
      </c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CG51" s="41"/>
      <c r="CH51" s="41"/>
      <c r="CI51" s="41"/>
      <c r="CJ51" s="41"/>
    </row>
    <row r="52" spans="1:88" ht="16.149999999999999" customHeight="1" x14ac:dyDescent="0.2">
      <c r="A52" s="1909"/>
      <c r="B52" s="2244"/>
      <c r="C52" s="2091"/>
      <c r="D52" s="2067"/>
      <c r="E52" s="2351" t="s">
        <v>11</v>
      </c>
      <c r="F52" s="2353" t="s">
        <v>12</v>
      </c>
      <c r="G52" s="2351" t="s">
        <v>13</v>
      </c>
      <c r="H52" s="2353" t="s">
        <v>14</v>
      </c>
      <c r="I52" s="2351" t="s">
        <v>15</v>
      </c>
      <c r="J52" s="2353" t="s">
        <v>16</v>
      </c>
      <c r="K52" s="2351" t="s">
        <v>17</v>
      </c>
      <c r="L52" s="2353" t="s">
        <v>18</v>
      </c>
      <c r="M52" s="2351" t="s">
        <v>19</v>
      </c>
      <c r="N52" s="2353" t="s">
        <v>20</v>
      </c>
      <c r="O52" s="2351" t="s">
        <v>21</v>
      </c>
      <c r="P52" s="2353" t="s">
        <v>22</v>
      </c>
      <c r="Q52" s="2351" t="s">
        <v>23</v>
      </c>
      <c r="R52" s="2353" t="s">
        <v>24</v>
      </c>
      <c r="S52" s="2351" t="s">
        <v>25</v>
      </c>
      <c r="T52" s="2353" t="s">
        <v>26</v>
      </c>
      <c r="U52" s="2351" t="s">
        <v>27</v>
      </c>
      <c r="V52" s="2354" t="s">
        <v>28</v>
      </c>
      <c r="W52" s="1900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CG52" s="41"/>
      <c r="CH52" s="41"/>
      <c r="CI52" s="41"/>
      <c r="CJ52" s="41"/>
    </row>
    <row r="53" spans="1:88" ht="16.149999999999999" customHeight="1" x14ac:dyDescent="0.2">
      <c r="A53" s="2243"/>
      <c r="B53" s="882" t="s">
        <v>29</v>
      </c>
      <c r="C53" s="840" t="s">
        <v>30</v>
      </c>
      <c r="D53" s="882" t="s">
        <v>31</v>
      </c>
      <c r="E53" s="2235"/>
      <c r="F53" s="2091"/>
      <c r="G53" s="2235"/>
      <c r="H53" s="2091"/>
      <c r="I53" s="2235"/>
      <c r="J53" s="2091"/>
      <c r="K53" s="2235"/>
      <c r="L53" s="2091"/>
      <c r="M53" s="2235"/>
      <c r="N53" s="2091"/>
      <c r="O53" s="2235"/>
      <c r="P53" s="2091"/>
      <c r="Q53" s="2235"/>
      <c r="R53" s="2091"/>
      <c r="S53" s="2235"/>
      <c r="T53" s="2091"/>
      <c r="U53" s="2235"/>
      <c r="V53" s="2067"/>
      <c r="W53" s="2235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CG53" s="41"/>
      <c r="CH53" s="41"/>
      <c r="CI53" s="41"/>
      <c r="CJ53" s="41"/>
    </row>
    <row r="54" spans="1:88" ht="16.149999999999999" customHeight="1" x14ac:dyDescent="0.2">
      <c r="A54" s="1016" t="s">
        <v>76</v>
      </c>
      <c r="B54" s="1017">
        <f>SUM(B55:B56)</f>
        <v>0</v>
      </c>
      <c r="C54" s="443">
        <f>SUM(C55:C56)</f>
        <v>0</v>
      </c>
      <c r="D54" s="1018">
        <f t="shared" ref="D54:W54" si="5">SUM(D55:D56)</f>
        <v>0</v>
      </c>
      <c r="E54" s="427">
        <f t="shared" si="5"/>
        <v>0</v>
      </c>
      <c r="F54" s="616">
        <f t="shared" si="5"/>
        <v>0</v>
      </c>
      <c r="G54" s="427">
        <f t="shared" si="5"/>
        <v>0</v>
      </c>
      <c r="H54" s="616">
        <f t="shared" si="5"/>
        <v>0</v>
      </c>
      <c r="I54" s="427">
        <f t="shared" si="5"/>
        <v>0</v>
      </c>
      <c r="J54" s="616">
        <f t="shared" si="5"/>
        <v>0</v>
      </c>
      <c r="K54" s="427">
        <f t="shared" si="5"/>
        <v>0</v>
      </c>
      <c r="L54" s="616">
        <f t="shared" si="5"/>
        <v>0</v>
      </c>
      <c r="M54" s="427">
        <f t="shared" si="5"/>
        <v>0</v>
      </c>
      <c r="N54" s="616">
        <f t="shared" si="5"/>
        <v>0</v>
      </c>
      <c r="O54" s="427">
        <f t="shared" si="5"/>
        <v>0</v>
      </c>
      <c r="P54" s="616">
        <f t="shared" si="5"/>
        <v>0</v>
      </c>
      <c r="Q54" s="427">
        <f t="shared" si="5"/>
        <v>0</v>
      </c>
      <c r="R54" s="616">
        <f t="shared" si="5"/>
        <v>0</v>
      </c>
      <c r="S54" s="427">
        <f t="shared" si="5"/>
        <v>0</v>
      </c>
      <c r="T54" s="616">
        <f t="shared" si="5"/>
        <v>0</v>
      </c>
      <c r="U54" s="427">
        <f t="shared" si="5"/>
        <v>0</v>
      </c>
      <c r="V54" s="616">
        <f t="shared" si="5"/>
        <v>0</v>
      </c>
      <c r="W54" s="427">
        <f t="shared" si="5"/>
        <v>0</v>
      </c>
      <c r="X54" s="170" t="s">
        <v>77</v>
      </c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CG54" s="41"/>
      <c r="CH54" s="41"/>
      <c r="CI54" s="41"/>
      <c r="CJ54" s="41"/>
    </row>
    <row r="55" spans="1:88" ht="16.149999999999999" customHeight="1" x14ac:dyDescent="0.2">
      <c r="A55" s="54" t="s">
        <v>72</v>
      </c>
      <c r="B55" s="171">
        <f>SUM(E55:V55)</f>
        <v>0</v>
      </c>
      <c r="C55" s="1019"/>
      <c r="D55" s="1020"/>
      <c r="E55" s="174"/>
      <c r="F55" s="175"/>
      <c r="G55" s="174"/>
      <c r="H55" s="175"/>
      <c r="I55" s="174"/>
      <c r="J55" s="175"/>
      <c r="K55" s="174"/>
      <c r="L55" s="175"/>
      <c r="M55" s="174"/>
      <c r="N55" s="175"/>
      <c r="O55" s="174"/>
      <c r="P55" s="175"/>
      <c r="Q55" s="174"/>
      <c r="R55" s="175"/>
      <c r="S55" s="174"/>
      <c r="T55" s="175"/>
      <c r="U55" s="174"/>
      <c r="V55" s="175"/>
      <c r="W55" s="174"/>
      <c r="X55" s="176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9"/>
      <c r="AK55" s="9"/>
      <c r="CA55" s="40"/>
      <c r="CC55" s="40"/>
      <c r="CG55" s="41">
        <v>0</v>
      </c>
      <c r="CH55" s="41">
        <v>0</v>
      </c>
      <c r="CI55" s="41">
        <v>0</v>
      </c>
      <c r="CJ55" s="41"/>
    </row>
    <row r="56" spans="1:88" ht="16.149999999999999" customHeight="1" x14ac:dyDescent="0.2">
      <c r="A56" s="177" t="s">
        <v>78</v>
      </c>
      <c r="B56" s="178">
        <f>SUM(E56:V56)</f>
        <v>0</v>
      </c>
      <c r="C56" s="1021"/>
      <c r="D56" s="1022"/>
      <c r="E56" s="181"/>
      <c r="F56" s="182"/>
      <c r="G56" s="181"/>
      <c r="H56" s="182"/>
      <c r="I56" s="181"/>
      <c r="J56" s="182"/>
      <c r="K56" s="181"/>
      <c r="L56" s="182"/>
      <c r="M56" s="181"/>
      <c r="N56" s="182"/>
      <c r="O56" s="181"/>
      <c r="P56" s="182"/>
      <c r="Q56" s="181"/>
      <c r="R56" s="182"/>
      <c r="S56" s="181"/>
      <c r="T56" s="182"/>
      <c r="U56" s="181"/>
      <c r="V56" s="182"/>
      <c r="W56" s="181"/>
      <c r="X56" s="176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9"/>
      <c r="AK56" s="9"/>
      <c r="CG56" s="41">
        <v>0</v>
      </c>
      <c r="CH56" s="41">
        <v>0</v>
      </c>
      <c r="CI56" s="41">
        <v>0</v>
      </c>
      <c r="CJ56" s="41"/>
    </row>
    <row r="57" spans="1:88" ht="16.149999999999999" customHeight="1" x14ac:dyDescent="0.2">
      <c r="A57" s="183" t="s">
        <v>79</v>
      </c>
      <c r="B57" s="184">
        <f t="shared" ref="B57:W57" si="6">SUM(B58:B59)</f>
        <v>0</v>
      </c>
      <c r="C57" s="185">
        <f t="shared" si="6"/>
        <v>0</v>
      </c>
      <c r="D57" s="186">
        <f t="shared" si="6"/>
        <v>0</v>
      </c>
      <c r="E57" s="120">
        <f t="shared" si="6"/>
        <v>0</v>
      </c>
      <c r="F57" s="187">
        <f t="shared" si="6"/>
        <v>0</v>
      </c>
      <c r="G57" s="120">
        <f t="shared" si="6"/>
        <v>0</v>
      </c>
      <c r="H57" s="187">
        <f t="shared" si="6"/>
        <v>0</v>
      </c>
      <c r="I57" s="120">
        <f t="shared" si="6"/>
        <v>0</v>
      </c>
      <c r="J57" s="187">
        <f t="shared" si="6"/>
        <v>0</v>
      </c>
      <c r="K57" s="120">
        <f t="shared" si="6"/>
        <v>0</v>
      </c>
      <c r="L57" s="187">
        <f t="shared" si="6"/>
        <v>0</v>
      </c>
      <c r="M57" s="120">
        <f t="shared" si="6"/>
        <v>0</v>
      </c>
      <c r="N57" s="187">
        <f t="shared" si="6"/>
        <v>0</v>
      </c>
      <c r="O57" s="120">
        <f t="shared" si="6"/>
        <v>0</v>
      </c>
      <c r="P57" s="187">
        <f t="shared" si="6"/>
        <v>0</v>
      </c>
      <c r="Q57" s="120">
        <f t="shared" si="6"/>
        <v>0</v>
      </c>
      <c r="R57" s="187">
        <f t="shared" si="6"/>
        <v>0</v>
      </c>
      <c r="S57" s="120">
        <f t="shared" si="6"/>
        <v>0</v>
      </c>
      <c r="T57" s="187">
        <f t="shared" si="6"/>
        <v>0</v>
      </c>
      <c r="U57" s="120">
        <f t="shared" si="6"/>
        <v>0</v>
      </c>
      <c r="V57" s="187">
        <f t="shared" si="6"/>
        <v>0</v>
      </c>
      <c r="W57" s="1023">
        <f t="shared" si="6"/>
        <v>0</v>
      </c>
      <c r="X57" s="170" t="s">
        <v>77</v>
      </c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CG57" s="41"/>
      <c r="CH57" s="41"/>
      <c r="CI57" s="41"/>
      <c r="CJ57" s="41"/>
    </row>
    <row r="58" spans="1:88" ht="16.149999999999999" customHeight="1" x14ac:dyDescent="0.2">
      <c r="A58" s="54" t="s">
        <v>72</v>
      </c>
      <c r="B58" s="171">
        <f>SUM(E58:V58)</f>
        <v>0</v>
      </c>
      <c r="C58" s="1019"/>
      <c r="D58" s="1020"/>
      <c r="E58" s="174"/>
      <c r="F58" s="175"/>
      <c r="G58" s="174"/>
      <c r="H58" s="175"/>
      <c r="I58" s="174"/>
      <c r="J58" s="175"/>
      <c r="K58" s="174"/>
      <c r="L58" s="175"/>
      <c r="M58" s="174"/>
      <c r="N58" s="175"/>
      <c r="O58" s="174"/>
      <c r="P58" s="175"/>
      <c r="Q58" s="174"/>
      <c r="R58" s="175"/>
      <c r="S58" s="174"/>
      <c r="T58" s="175"/>
      <c r="U58" s="174"/>
      <c r="V58" s="175"/>
      <c r="W58" s="174"/>
      <c r="X58" s="176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9"/>
      <c r="AK58" s="9"/>
      <c r="CG58" s="41">
        <v>0</v>
      </c>
      <c r="CH58" s="41">
        <v>0</v>
      </c>
      <c r="CI58" s="41">
        <v>0</v>
      </c>
      <c r="CJ58" s="41"/>
    </row>
    <row r="59" spans="1:88" ht="16.149999999999999" customHeight="1" x14ac:dyDescent="0.2">
      <c r="A59" s="177" t="s">
        <v>78</v>
      </c>
      <c r="B59" s="178">
        <f>SUM(E59:V59)</f>
        <v>0</v>
      </c>
      <c r="C59" s="1021"/>
      <c r="D59" s="1021"/>
      <c r="E59" s="181"/>
      <c r="F59" s="182"/>
      <c r="G59" s="181"/>
      <c r="H59" s="182"/>
      <c r="I59" s="181"/>
      <c r="J59" s="182"/>
      <c r="K59" s="181"/>
      <c r="L59" s="182"/>
      <c r="M59" s="181"/>
      <c r="N59" s="182"/>
      <c r="O59" s="181"/>
      <c r="P59" s="182"/>
      <c r="Q59" s="181"/>
      <c r="R59" s="182"/>
      <c r="S59" s="181"/>
      <c r="T59" s="182"/>
      <c r="U59" s="181"/>
      <c r="V59" s="182"/>
      <c r="W59" s="181"/>
      <c r="X59" s="176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9"/>
      <c r="AK59" s="9"/>
      <c r="CG59" s="41">
        <v>0</v>
      </c>
      <c r="CH59" s="41">
        <v>0</v>
      </c>
      <c r="CI59" s="41">
        <v>0</v>
      </c>
      <c r="CJ59" s="41"/>
    </row>
    <row r="60" spans="1:88" ht="31.15" customHeight="1" x14ac:dyDescent="0.2">
      <c r="A60" s="608" t="s">
        <v>80</v>
      </c>
      <c r="B60" s="608"/>
      <c r="C60" s="608"/>
      <c r="D60" s="608"/>
      <c r="E60" s="608"/>
      <c r="F60" s="140"/>
      <c r="G60" s="140"/>
      <c r="H60" s="188"/>
      <c r="I60" s="188"/>
      <c r="J60" s="1024"/>
      <c r="K60" s="1025"/>
      <c r="L60" s="1026"/>
      <c r="M60" s="1025"/>
      <c r="N60" s="7"/>
      <c r="O60" s="7"/>
      <c r="P60" s="7"/>
      <c r="Q60" s="7"/>
      <c r="R60" s="7"/>
      <c r="S60" s="7"/>
      <c r="T60" s="7"/>
      <c r="U60" s="7"/>
      <c r="V60" s="7"/>
      <c r="W60" s="7"/>
      <c r="X60" s="192"/>
      <c r="Y60" s="192"/>
      <c r="Z60" s="192"/>
      <c r="AA60" s="1027"/>
      <c r="AB60" s="1028"/>
      <c r="AC60" s="1027"/>
      <c r="AD60" s="192"/>
      <c r="AE60" s="1028"/>
      <c r="AF60" s="1027"/>
      <c r="AG60" s="1027"/>
      <c r="AH60" s="1027"/>
      <c r="AI60" s="1028"/>
      <c r="AJ60" s="101"/>
      <c r="AK60" s="195"/>
      <c r="AL60" s="1029"/>
      <c r="AM60" s="1030"/>
      <c r="AN60" s="1030"/>
      <c r="CG60" s="41"/>
      <c r="CH60" s="41"/>
      <c r="CI60" s="41"/>
      <c r="CJ60" s="41"/>
    </row>
    <row r="61" spans="1:88" ht="16.149999999999999" customHeight="1" x14ac:dyDescent="0.2">
      <c r="A61" s="2348" t="s">
        <v>75</v>
      </c>
      <c r="B61" s="2356" t="s">
        <v>81</v>
      </c>
      <c r="C61" s="2357"/>
      <c r="D61" s="2356" t="s">
        <v>82</v>
      </c>
      <c r="E61" s="2358"/>
      <c r="F61" s="2359" t="s">
        <v>83</v>
      </c>
      <c r="G61" s="2359"/>
      <c r="H61" s="101"/>
      <c r="I61" s="101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141"/>
      <c r="V61" s="1031"/>
      <c r="W61" s="141"/>
      <c r="X61" s="1032"/>
      <c r="Y61" s="1032"/>
      <c r="Z61" s="1032"/>
      <c r="AA61" s="1027"/>
      <c r="AB61" s="1032"/>
      <c r="AC61" s="1027"/>
      <c r="AD61" s="1032"/>
      <c r="AE61" s="1027"/>
      <c r="AF61" s="1027"/>
      <c r="AG61" s="1033"/>
      <c r="AH61" s="1027"/>
      <c r="AI61" s="1033"/>
      <c r="AJ61" s="1032"/>
      <c r="AK61" s="1033"/>
      <c r="AL61" s="1034"/>
      <c r="AM61" s="1035"/>
      <c r="AN61" s="1035"/>
      <c r="CG61" s="41"/>
      <c r="CH61" s="41"/>
      <c r="CI61" s="41"/>
      <c r="CJ61" s="41"/>
    </row>
    <row r="62" spans="1:88" ht="36" customHeight="1" x14ac:dyDescent="0.2">
      <c r="A62" s="2235"/>
      <c r="B62" s="1036" t="s">
        <v>84</v>
      </c>
      <c r="C62" s="1037" t="s">
        <v>85</v>
      </c>
      <c r="D62" s="1036" t="s">
        <v>84</v>
      </c>
      <c r="E62" s="1038" t="s">
        <v>85</v>
      </c>
      <c r="F62" s="1039" t="s">
        <v>84</v>
      </c>
      <c r="G62" s="1040" t="s">
        <v>85</v>
      </c>
      <c r="H62" s="7" t="s">
        <v>77</v>
      </c>
      <c r="I62" s="7"/>
      <c r="J62" s="1041"/>
      <c r="K62" s="1042"/>
      <c r="L62" s="1042"/>
      <c r="M62" s="1042"/>
      <c r="N62" s="1042"/>
      <c r="O62" s="1042"/>
      <c r="P62" s="1042"/>
      <c r="Q62" s="1029"/>
      <c r="R62" s="1029"/>
      <c r="S62" s="1029"/>
      <c r="T62" s="1029"/>
      <c r="U62" s="1029"/>
      <c r="V62" s="1029"/>
      <c r="W62" s="1029"/>
      <c r="X62" s="1043"/>
      <c r="Y62" s="1029"/>
      <c r="Z62" s="1029"/>
      <c r="AA62" s="1029"/>
      <c r="AB62" s="1029"/>
      <c r="AC62" s="1029"/>
      <c r="AD62" s="1029"/>
      <c r="AE62" s="1029"/>
      <c r="AF62" s="1029"/>
      <c r="AG62" s="1029"/>
      <c r="AH62" s="1029"/>
      <c r="AI62" s="1029"/>
      <c r="AJ62" s="1029"/>
      <c r="AK62" s="1029"/>
      <c r="AL62" s="1029"/>
      <c r="AM62" s="1029"/>
      <c r="AN62" s="1029"/>
      <c r="AO62" s="1029"/>
      <c r="AP62" s="1042"/>
      <c r="AQ62" s="1030"/>
      <c r="AR62" s="1030"/>
      <c r="CG62" s="41"/>
      <c r="CH62" s="41"/>
      <c r="CI62" s="41"/>
      <c r="CJ62" s="41"/>
    </row>
    <row r="63" spans="1:88" ht="16.149999999999999" customHeight="1" x14ac:dyDescent="0.2">
      <c r="A63" s="1044" t="s">
        <v>86</v>
      </c>
      <c r="B63" s="31"/>
      <c r="C63" s="33"/>
      <c r="D63" s="31"/>
      <c r="E63" s="33"/>
      <c r="F63" s="65"/>
      <c r="G63" s="206"/>
      <c r="H63" s="176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1033"/>
      <c r="U63" s="1033"/>
      <c r="V63" s="1029"/>
      <c r="W63" s="1029"/>
      <c r="X63" s="1043"/>
      <c r="Y63" s="1029"/>
      <c r="Z63" s="1029"/>
      <c r="AA63" s="1029"/>
      <c r="AB63" s="1029"/>
      <c r="AC63" s="1029"/>
      <c r="AD63" s="1029"/>
      <c r="AE63" s="1029"/>
      <c r="AF63" s="1029"/>
      <c r="AG63" s="1029"/>
      <c r="AH63" s="1029"/>
      <c r="AI63" s="1029"/>
      <c r="AJ63" s="1029"/>
      <c r="AK63" s="1029"/>
      <c r="AL63" s="1029"/>
      <c r="AM63" s="1029"/>
      <c r="AN63" s="1029"/>
      <c r="AO63" s="1029"/>
      <c r="AP63" s="1030"/>
      <c r="AQ63" s="1030"/>
      <c r="AR63" s="1030"/>
      <c r="CA63" s="40"/>
      <c r="CB63" s="40"/>
      <c r="CC63" s="40"/>
      <c r="CG63" s="41">
        <f>IF(B63&lt;C63,1,0)</f>
        <v>0</v>
      </c>
      <c r="CH63" s="41">
        <f>IF(D63&lt;E63,1,0)</f>
        <v>0</v>
      </c>
      <c r="CI63" s="41">
        <f>IF(F63&lt;G63,1,0)</f>
        <v>0</v>
      </c>
      <c r="CJ63" s="41"/>
    </row>
    <row r="64" spans="1:88" ht="25.15" customHeight="1" x14ac:dyDescent="0.2">
      <c r="A64" s="909" t="s">
        <v>87</v>
      </c>
      <c r="B64" s="855"/>
      <c r="C64" s="910"/>
      <c r="D64" s="855"/>
      <c r="E64" s="910"/>
      <c r="F64" s="855"/>
      <c r="G64" s="632"/>
      <c r="H64" s="176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1033"/>
      <c r="U64" s="1033"/>
      <c r="V64" s="1029"/>
      <c r="W64" s="1029"/>
      <c r="X64" s="1043"/>
      <c r="Y64" s="1029"/>
      <c r="Z64" s="1029"/>
      <c r="AA64" s="1029"/>
      <c r="AB64" s="1029"/>
      <c r="AC64" s="1029"/>
      <c r="AD64" s="1029"/>
      <c r="AE64" s="1029"/>
      <c r="AF64" s="1029"/>
      <c r="AG64" s="1029"/>
      <c r="AH64" s="1029"/>
      <c r="AI64" s="1029"/>
      <c r="AJ64" s="1029"/>
      <c r="AK64" s="1029"/>
      <c r="AL64" s="1029"/>
      <c r="AM64" s="1029"/>
      <c r="AN64" s="1029"/>
      <c r="AO64" s="1029"/>
      <c r="AP64" s="1030"/>
      <c r="AQ64" s="1030"/>
      <c r="AR64" s="1030"/>
      <c r="CA64" s="40"/>
      <c r="CB64" s="40"/>
      <c r="CC64" s="40"/>
      <c r="CG64" s="41">
        <f>IF(B64&lt;C64,1,0)</f>
        <v>0</v>
      </c>
      <c r="CH64" s="41">
        <f>IF(D64&lt;E64,1,0)</f>
        <v>0</v>
      </c>
      <c r="CI64" s="41">
        <f>IF(F64&lt;G64,1,0)</f>
        <v>0</v>
      </c>
      <c r="CJ64" s="41"/>
    </row>
    <row r="65" spans="1:90" ht="31.15" customHeight="1" x14ac:dyDescent="0.2">
      <c r="A65" s="608" t="s">
        <v>88</v>
      </c>
      <c r="B65" s="1045"/>
      <c r="C65" s="1045"/>
      <c r="D65" s="1045"/>
      <c r="E65" s="211"/>
      <c r="F65" s="211"/>
      <c r="G65" s="211"/>
      <c r="H65" s="101"/>
      <c r="I65" s="101"/>
      <c r="J65" s="1033"/>
      <c r="K65" s="1033"/>
      <c r="L65" s="1033"/>
      <c r="M65" s="1033"/>
      <c r="N65" s="1033"/>
      <c r="O65" s="1033"/>
      <c r="P65" s="1033"/>
      <c r="Q65" s="1033"/>
      <c r="R65" s="1033"/>
      <c r="S65" s="1033"/>
      <c r="T65" s="1033"/>
      <c r="U65" s="1033"/>
      <c r="V65" s="1042"/>
      <c r="W65" s="1042"/>
      <c r="X65" s="1043"/>
      <c r="Y65" s="1029"/>
      <c r="Z65" s="1029"/>
      <c r="AA65" s="1029"/>
      <c r="AB65" s="1029"/>
      <c r="AC65" s="1029"/>
      <c r="AD65" s="1029"/>
      <c r="AE65" s="1029"/>
      <c r="AF65" s="1029"/>
      <c r="AG65" s="1029"/>
      <c r="AH65" s="1029"/>
      <c r="AI65" s="1029"/>
      <c r="AJ65" s="1029"/>
      <c r="AK65" s="1029"/>
      <c r="AL65" s="1029"/>
      <c r="AM65" s="1029"/>
      <c r="AN65" s="1029"/>
      <c r="AO65" s="1029"/>
      <c r="AP65" s="1030"/>
      <c r="AQ65" s="1030"/>
      <c r="AR65" s="1030"/>
      <c r="CG65" s="41"/>
      <c r="CH65" s="41"/>
      <c r="CI65" s="41"/>
      <c r="CJ65" s="41"/>
    </row>
    <row r="66" spans="1:90" ht="16.149999999999999" customHeight="1" x14ac:dyDescent="0.2">
      <c r="A66" s="1046" t="s">
        <v>49</v>
      </c>
      <c r="B66" s="1046" t="s">
        <v>32</v>
      </c>
      <c r="C66" s="213"/>
      <c r="D66" s="214"/>
      <c r="E66" s="214"/>
      <c r="F66" s="214"/>
      <c r="G66" s="214"/>
      <c r="H66" s="101"/>
      <c r="I66" s="101"/>
      <c r="J66" s="1033"/>
      <c r="K66" s="1033"/>
      <c r="L66" s="1047"/>
      <c r="M66" s="1047"/>
      <c r="N66" s="1033"/>
      <c r="O66" s="1033"/>
      <c r="P66" s="1033"/>
      <c r="Q66" s="1033"/>
      <c r="R66" s="1033"/>
      <c r="S66" s="1033"/>
      <c r="T66" s="1033"/>
      <c r="U66" s="1033"/>
      <c r="V66" s="1042"/>
      <c r="W66" s="1042"/>
      <c r="X66" s="1043"/>
      <c r="Y66" s="1029"/>
      <c r="Z66" s="1029"/>
      <c r="AA66" s="1029"/>
      <c r="AB66" s="1029"/>
      <c r="AC66" s="1029"/>
      <c r="AD66" s="1029"/>
      <c r="AE66" s="1029"/>
      <c r="AF66" s="1029"/>
      <c r="AG66" s="1029"/>
      <c r="AH66" s="1029"/>
      <c r="AI66" s="1029"/>
      <c r="AJ66" s="1029"/>
      <c r="AK66" s="1029"/>
      <c r="AL66" s="1029"/>
      <c r="AM66" s="1029"/>
      <c r="AN66" s="1029"/>
      <c r="AO66" s="1029"/>
      <c r="AP66" s="1030"/>
      <c r="AQ66" s="1030"/>
      <c r="AR66" s="1030"/>
      <c r="CG66" s="41"/>
      <c r="CH66" s="41"/>
      <c r="CI66" s="41"/>
      <c r="CJ66" s="41"/>
    </row>
    <row r="67" spans="1:90" ht="16.149999999999999" customHeight="1" x14ac:dyDescent="0.2">
      <c r="A67" s="1048" t="s">
        <v>72</v>
      </c>
      <c r="B67" s="1049"/>
      <c r="C67" s="213"/>
      <c r="D67" s="214"/>
      <c r="E67" s="214"/>
      <c r="F67" s="214"/>
      <c r="G67" s="214"/>
      <c r="H67" s="7"/>
      <c r="I67" s="141"/>
      <c r="J67" s="1042"/>
      <c r="K67" s="1042"/>
      <c r="L67" s="1050"/>
      <c r="M67" s="1050"/>
      <c r="N67" s="1042"/>
      <c r="O67" s="1042"/>
      <c r="P67" s="1042"/>
      <c r="Q67" s="1042"/>
      <c r="R67" s="1042"/>
      <c r="S67" s="1042"/>
      <c r="T67" s="1042"/>
      <c r="U67" s="1042"/>
      <c r="V67" s="1042"/>
      <c r="W67" s="1042"/>
      <c r="X67" s="1043"/>
      <c r="Y67" s="1029"/>
      <c r="Z67" s="1029"/>
      <c r="AA67" s="1029"/>
      <c r="AB67" s="1029"/>
      <c r="AC67" s="1029"/>
      <c r="AD67" s="1029"/>
      <c r="AE67" s="1029"/>
      <c r="AF67" s="1029"/>
      <c r="AG67" s="1029"/>
      <c r="AH67" s="1029"/>
      <c r="AI67" s="1029"/>
      <c r="AJ67" s="1029"/>
      <c r="AK67" s="1029"/>
      <c r="AL67" s="1029"/>
      <c r="AM67" s="1029"/>
      <c r="AN67" s="1029"/>
      <c r="AO67" s="1029"/>
      <c r="AP67" s="1030"/>
      <c r="AQ67" s="1030"/>
      <c r="AR67" s="1030"/>
      <c r="CG67" s="41"/>
      <c r="CH67" s="41"/>
      <c r="CI67" s="41"/>
      <c r="CJ67" s="41"/>
    </row>
    <row r="68" spans="1:90" ht="16.149999999999999" customHeight="1" x14ac:dyDescent="0.2">
      <c r="A68" s="83" t="s">
        <v>89</v>
      </c>
      <c r="B68" s="219"/>
      <c r="C68" s="140"/>
      <c r="D68" s="220"/>
      <c r="E68" s="140"/>
      <c r="F68" s="1051"/>
      <c r="G68" s="222"/>
      <c r="H68" s="7"/>
      <c r="I68" s="7"/>
      <c r="J68" s="1042"/>
      <c r="K68" s="1042"/>
      <c r="L68" s="1042"/>
      <c r="M68" s="1042"/>
      <c r="N68" s="1042"/>
      <c r="O68" s="1042"/>
      <c r="P68" s="1042"/>
      <c r="Q68" s="1042"/>
      <c r="R68" s="1042"/>
      <c r="S68" s="1042"/>
      <c r="T68" s="1042"/>
      <c r="U68" s="1042"/>
      <c r="V68" s="1042"/>
      <c r="W68" s="1042"/>
      <c r="X68" s="1043"/>
      <c r="Y68" s="1029"/>
      <c r="Z68" s="1029"/>
      <c r="AA68" s="1029"/>
      <c r="AB68" s="1029"/>
      <c r="AC68" s="1029"/>
      <c r="AD68" s="1029"/>
      <c r="AE68" s="1029"/>
      <c r="AF68" s="1029"/>
      <c r="AG68" s="1029"/>
      <c r="AH68" s="1029"/>
      <c r="AI68" s="1029"/>
      <c r="AJ68" s="1029"/>
      <c r="AK68" s="1029"/>
      <c r="AL68" s="1029"/>
      <c r="AM68" s="1029"/>
      <c r="AN68" s="1029"/>
      <c r="AO68" s="1029"/>
      <c r="AP68" s="1030"/>
      <c r="AQ68" s="1030"/>
      <c r="AR68" s="1030"/>
      <c r="CG68" s="41"/>
      <c r="CH68" s="41"/>
      <c r="CI68" s="41"/>
      <c r="CJ68" s="41"/>
    </row>
    <row r="69" spans="1:90" ht="31.15" customHeight="1" x14ac:dyDescent="0.2">
      <c r="A69" s="140" t="s">
        <v>90</v>
      </c>
      <c r="B69" s="140"/>
      <c r="C69" s="1052"/>
      <c r="D69" s="1052"/>
      <c r="E69" s="7"/>
      <c r="F69" s="7"/>
      <c r="G69" s="7"/>
      <c r="H69" s="7"/>
      <c r="I69" s="7"/>
      <c r="J69" s="1042"/>
      <c r="K69" s="1042"/>
      <c r="L69" s="1042"/>
      <c r="M69" s="1042"/>
      <c r="N69" s="1042"/>
      <c r="O69" s="1042"/>
      <c r="P69" s="1042"/>
      <c r="Q69" s="1042"/>
      <c r="R69" s="1042"/>
      <c r="S69" s="1042"/>
      <c r="T69" s="1042"/>
      <c r="U69" s="1042"/>
      <c r="V69" s="1042"/>
      <c r="W69" s="1053"/>
      <c r="X69" s="1043"/>
      <c r="Y69" s="1029"/>
      <c r="Z69" s="1029"/>
      <c r="AA69" s="1029"/>
      <c r="AB69" s="1029"/>
      <c r="AC69" s="1029"/>
      <c r="AD69" s="1029"/>
      <c r="AE69" s="1029"/>
      <c r="AF69" s="1034"/>
      <c r="AG69" s="1029"/>
      <c r="AH69" s="1054"/>
      <c r="AI69" s="1029"/>
      <c r="AJ69" s="1029"/>
      <c r="AK69" s="1029"/>
      <c r="AL69" s="1029"/>
      <c r="AM69" s="1029"/>
      <c r="AN69" s="1029"/>
      <c r="AO69" s="1029"/>
      <c r="AP69" s="1030"/>
      <c r="AQ69" s="1030"/>
      <c r="AR69" s="1030"/>
      <c r="CG69" s="41"/>
      <c r="CH69" s="41"/>
      <c r="CI69" s="41"/>
      <c r="CJ69" s="41"/>
    </row>
    <row r="70" spans="1:90" ht="16.149999999999999" customHeight="1" x14ac:dyDescent="0.2">
      <c r="A70" s="2347" t="s">
        <v>91</v>
      </c>
      <c r="B70" s="2348" t="s">
        <v>32</v>
      </c>
      <c r="C70" s="2349" t="s">
        <v>92</v>
      </c>
      <c r="D70" s="2350" t="s">
        <v>93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1043"/>
      <c r="Y70" s="1029"/>
      <c r="Z70" s="1029"/>
      <c r="AA70" s="1029"/>
      <c r="AB70" s="1029"/>
      <c r="AC70" s="1029"/>
      <c r="AD70" s="1029"/>
      <c r="AE70" s="1029"/>
      <c r="AF70" s="1034"/>
      <c r="AG70" s="1029"/>
      <c r="AH70" s="1029"/>
      <c r="AI70" s="1029"/>
      <c r="AJ70" s="1029"/>
      <c r="AK70" s="1029"/>
      <c r="AL70" s="1029"/>
      <c r="AM70" s="1029"/>
      <c r="AN70" s="1029"/>
      <c r="AO70" s="1029"/>
      <c r="AP70" s="1030"/>
      <c r="AQ70" s="1030"/>
      <c r="AR70" s="1030"/>
      <c r="CG70" s="41"/>
      <c r="CH70" s="41"/>
      <c r="CI70" s="41"/>
      <c r="CJ70" s="41"/>
    </row>
    <row r="71" spans="1:90" ht="16.149999999999999" customHeight="1" x14ac:dyDescent="0.2">
      <c r="A71" s="2243"/>
      <c r="B71" s="2235"/>
      <c r="C71" s="2276"/>
      <c r="D71" s="2278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1043"/>
      <c r="Y71" s="1029"/>
      <c r="Z71" s="1029"/>
      <c r="AA71" s="1029"/>
      <c r="AB71" s="1029"/>
      <c r="AC71" s="1029"/>
      <c r="AD71" s="1029"/>
      <c r="AE71" s="1029"/>
      <c r="AF71" s="1055"/>
      <c r="AG71" s="1056"/>
      <c r="AH71" s="1056"/>
      <c r="AI71" s="1029"/>
      <c r="AJ71" s="1029"/>
      <c r="AK71" s="1029"/>
      <c r="AL71" s="1029"/>
      <c r="AM71" s="1029"/>
      <c r="AN71" s="1029"/>
      <c r="AO71" s="1029"/>
      <c r="AP71" s="1030"/>
      <c r="AQ71" s="1030"/>
      <c r="AR71" s="1030"/>
      <c r="CG71" s="41"/>
      <c r="CH71" s="41"/>
      <c r="CI71" s="41"/>
      <c r="CJ71" s="41"/>
    </row>
    <row r="72" spans="1:90" ht="25.5" customHeight="1" x14ac:dyDescent="0.2">
      <c r="A72" s="1057" t="s">
        <v>94</v>
      </c>
      <c r="B72" s="229">
        <f>SUM(C72:D72)</f>
        <v>0</v>
      </c>
      <c r="C72" s="1058"/>
      <c r="D72" s="1059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6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1042"/>
      <c r="AJ72" s="1042"/>
      <c r="AK72" s="1042"/>
      <c r="AL72" s="1042"/>
      <c r="AM72" s="1042"/>
      <c r="AN72" s="1042"/>
      <c r="AO72" s="1042"/>
      <c r="AP72" s="1030"/>
      <c r="AQ72" s="1030"/>
      <c r="AR72" s="1030"/>
      <c r="CG72" s="41"/>
      <c r="CH72" s="41"/>
      <c r="CI72" s="41"/>
      <c r="CJ72" s="41"/>
    </row>
    <row r="73" spans="1:90" ht="31.15" customHeight="1" x14ac:dyDescent="0.2">
      <c r="A73" s="1962" t="s">
        <v>95</v>
      </c>
      <c r="B73" s="1962"/>
      <c r="C73" s="1962"/>
      <c r="D73" s="1962"/>
      <c r="E73" s="1962"/>
      <c r="F73" s="1962"/>
      <c r="G73" s="1962"/>
      <c r="H73" s="232"/>
      <c r="I73" s="232"/>
      <c r="J73" s="232"/>
      <c r="K73" s="232"/>
      <c r="L73" s="232"/>
      <c r="M73" s="232"/>
      <c r="N73" s="233"/>
      <c r="O73" s="233"/>
      <c r="P73" s="233"/>
      <c r="Q73" s="234"/>
      <c r="R73" s="234"/>
      <c r="S73" s="234"/>
      <c r="T73" s="234"/>
      <c r="U73" s="234"/>
      <c r="V73" s="234"/>
      <c r="W73" s="233"/>
      <c r="X73" s="234"/>
      <c r="Y73" s="234"/>
      <c r="Z73" s="235"/>
      <c r="AA73" s="923"/>
      <c r="AB73" s="923"/>
      <c r="AC73" s="923"/>
      <c r="AD73" s="923"/>
      <c r="AE73" s="924"/>
      <c r="AF73" s="924"/>
      <c r="AG73" s="924"/>
      <c r="AH73" s="1060"/>
      <c r="AI73" s="1061"/>
      <c r="AJ73" s="1030"/>
      <c r="AK73" s="1030"/>
      <c r="AL73" s="1030"/>
      <c r="AM73" s="1030"/>
      <c r="AN73" s="1030"/>
      <c r="AO73" s="1030"/>
      <c r="AP73" s="1030"/>
      <c r="AQ73" s="1030"/>
      <c r="AR73" s="1030"/>
      <c r="CG73" s="41"/>
      <c r="CH73" s="41"/>
      <c r="CI73" s="41"/>
      <c r="CJ73" s="41"/>
    </row>
    <row r="74" spans="1:90" ht="16.149999999999999" customHeight="1" x14ac:dyDescent="0.2">
      <c r="A74" s="2339" t="s">
        <v>49</v>
      </c>
      <c r="B74" s="2340" t="s">
        <v>96</v>
      </c>
      <c r="C74" s="2340" t="s">
        <v>32</v>
      </c>
      <c r="D74" s="2341"/>
      <c r="E74" s="2342"/>
      <c r="F74" s="2343" t="s">
        <v>5</v>
      </c>
      <c r="G74" s="2344"/>
      <c r="H74" s="2344"/>
      <c r="I74" s="2344"/>
      <c r="J74" s="2344"/>
      <c r="K74" s="2344"/>
      <c r="L74" s="2344"/>
      <c r="M74" s="2344"/>
      <c r="N74" s="2344"/>
      <c r="O74" s="2344"/>
      <c r="P74" s="2344"/>
      <c r="Q74" s="2344"/>
      <c r="R74" s="2344"/>
      <c r="S74" s="2344"/>
      <c r="T74" s="2344"/>
      <c r="U74" s="2344"/>
      <c r="V74" s="2344"/>
      <c r="W74" s="2344"/>
      <c r="X74" s="2344"/>
      <c r="Y74" s="2344"/>
      <c r="Z74" s="2344"/>
      <c r="AA74" s="2344"/>
      <c r="AB74" s="2344"/>
      <c r="AC74" s="2344"/>
      <c r="AD74" s="2344"/>
      <c r="AE74" s="2344"/>
      <c r="AF74" s="2344"/>
      <c r="AG74" s="2344"/>
      <c r="AH74" s="2344"/>
      <c r="AI74" s="2345"/>
      <c r="AJ74" s="2346" t="s">
        <v>97</v>
      </c>
      <c r="AK74" s="2342" t="s">
        <v>98</v>
      </c>
      <c r="AL74" s="1029"/>
      <c r="AM74" s="1029"/>
      <c r="AN74" s="1029"/>
      <c r="AO74" s="1029"/>
      <c r="AP74" s="1029"/>
      <c r="AQ74" s="1029"/>
      <c r="AR74" s="1029"/>
      <c r="AS74" s="1030"/>
      <c r="AT74" s="1030"/>
      <c r="BX74" s="2"/>
      <c r="BY74" s="2"/>
      <c r="BZ74" s="3"/>
      <c r="CA74" s="3"/>
      <c r="CB74" s="4"/>
      <c r="CI74" s="41"/>
      <c r="CJ74" s="41"/>
      <c r="CK74" s="41"/>
      <c r="CL74" s="41"/>
    </row>
    <row r="75" spans="1:90" ht="16.149999999999999" customHeight="1" x14ac:dyDescent="0.2">
      <c r="A75" s="1935"/>
      <c r="B75" s="1938"/>
      <c r="C75" s="2263"/>
      <c r="D75" s="2108"/>
      <c r="E75" s="2063"/>
      <c r="F75" s="2334" t="s">
        <v>99</v>
      </c>
      <c r="G75" s="2335"/>
      <c r="H75" s="2334" t="s">
        <v>100</v>
      </c>
      <c r="I75" s="2335"/>
      <c r="J75" s="2334" t="s">
        <v>13</v>
      </c>
      <c r="K75" s="2335"/>
      <c r="L75" s="2334" t="s">
        <v>14</v>
      </c>
      <c r="M75" s="2335"/>
      <c r="N75" s="2334" t="s">
        <v>101</v>
      </c>
      <c r="O75" s="2335"/>
      <c r="P75" s="2334">
        <v>19</v>
      </c>
      <c r="Q75" s="2335"/>
      <c r="R75" s="2334" t="s">
        <v>16</v>
      </c>
      <c r="S75" s="2335"/>
      <c r="T75" s="2334" t="s">
        <v>17</v>
      </c>
      <c r="U75" s="2335"/>
      <c r="V75" s="2334" t="s">
        <v>18</v>
      </c>
      <c r="W75" s="2335"/>
      <c r="X75" s="2334" t="s">
        <v>19</v>
      </c>
      <c r="Y75" s="2335"/>
      <c r="Z75" s="2334" t="s">
        <v>20</v>
      </c>
      <c r="AA75" s="2335"/>
      <c r="AB75" s="2334" t="s">
        <v>21</v>
      </c>
      <c r="AC75" s="2335"/>
      <c r="AD75" s="2334" t="s">
        <v>22</v>
      </c>
      <c r="AE75" s="2335"/>
      <c r="AF75" s="2334" t="s">
        <v>23</v>
      </c>
      <c r="AG75" s="2335"/>
      <c r="AH75" s="2334" t="s">
        <v>24</v>
      </c>
      <c r="AI75" s="2336"/>
      <c r="AJ75" s="1949"/>
      <c r="AK75" s="1944"/>
      <c r="AL75" s="896"/>
      <c r="AM75" s="906"/>
      <c r="AN75" s="896"/>
      <c r="AO75" s="896"/>
      <c r="AP75" s="896"/>
      <c r="AQ75" s="896"/>
      <c r="AR75" s="896"/>
      <c r="AS75" s="897"/>
      <c r="AT75" s="897"/>
      <c r="BX75" s="2"/>
      <c r="BY75" s="2"/>
      <c r="BZ75" s="3"/>
      <c r="CA75" s="3"/>
      <c r="CB75" s="4"/>
      <c r="CI75" s="41"/>
      <c r="CJ75" s="41"/>
      <c r="CK75" s="41"/>
      <c r="CL75" s="41"/>
    </row>
    <row r="76" spans="1:90" ht="16.149999999999999" customHeight="1" x14ac:dyDescent="0.2">
      <c r="A76" s="2261"/>
      <c r="B76" s="2263"/>
      <c r="C76" s="1062" t="s">
        <v>29</v>
      </c>
      <c r="D76" s="1063" t="s">
        <v>30</v>
      </c>
      <c r="E76" s="1064" t="s">
        <v>31</v>
      </c>
      <c r="F76" s="1062" t="s">
        <v>30</v>
      </c>
      <c r="G76" s="1064" t="s">
        <v>31</v>
      </c>
      <c r="H76" s="1065" t="s">
        <v>30</v>
      </c>
      <c r="I76" s="1064" t="s">
        <v>31</v>
      </c>
      <c r="J76" s="1062" t="s">
        <v>30</v>
      </c>
      <c r="K76" s="1064" t="s">
        <v>31</v>
      </c>
      <c r="L76" s="1062" t="s">
        <v>30</v>
      </c>
      <c r="M76" s="1064" t="s">
        <v>31</v>
      </c>
      <c r="N76" s="1062" t="s">
        <v>30</v>
      </c>
      <c r="O76" s="1064" t="s">
        <v>31</v>
      </c>
      <c r="P76" s="1062" t="s">
        <v>30</v>
      </c>
      <c r="Q76" s="1064" t="s">
        <v>31</v>
      </c>
      <c r="R76" s="1062" t="s">
        <v>30</v>
      </c>
      <c r="S76" s="1064" t="s">
        <v>31</v>
      </c>
      <c r="T76" s="1062" t="s">
        <v>30</v>
      </c>
      <c r="U76" s="1064" t="s">
        <v>31</v>
      </c>
      <c r="V76" s="1062" t="s">
        <v>30</v>
      </c>
      <c r="W76" s="1064" t="s">
        <v>31</v>
      </c>
      <c r="X76" s="1062" t="s">
        <v>30</v>
      </c>
      <c r="Y76" s="1064" t="s">
        <v>31</v>
      </c>
      <c r="Z76" s="1062" t="s">
        <v>30</v>
      </c>
      <c r="AA76" s="1064" t="s">
        <v>31</v>
      </c>
      <c r="AB76" s="1062" t="s">
        <v>30</v>
      </c>
      <c r="AC76" s="1064" t="s">
        <v>31</v>
      </c>
      <c r="AD76" s="1062" t="s">
        <v>30</v>
      </c>
      <c r="AE76" s="1064" t="s">
        <v>31</v>
      </c>
      <c r="AF76" s="1062" t="s">
        <v>30</v>
      </c>
      <c r="AG76" s="1064" t="s">
        <v>31</v>
      </c>
      <c r="AH76" s="1062" t="s">
        <v>30</v>
      </c>
      <c r="AI76" s="1066" t="s">
        <v>31</v>
      </c>
      <c r="AJ76" s="2272"/>
      <c r="AK76" s="2063"/>
      <c r="AL76" s="896"/>
      <c r="AM76" s="906"/>
      <c r="AN76" s="896"/>
      <c r="AO76" s="896"/>
      <c r="AP76" s="896"/>
      <c r="AQ76" s="896"/>
      <c r="AR76" s="896"/>
      <c r="AS76" s="897"/>
      <c r="AT76" s="897"/>
      <c r="BX76" s="2"/>
      <c r="BY76" s="2"/>
      <c r="BZ76" s="3"/>
      <c r="CA76" s="3"/>
      <c r="CB76" s="4"/>
      <c r="CI76" s="41"/>
      <c r="CJ76" s="41"/>
      <c r="CK76" s="41"/>
      <c r="CL76" s="41"/>
    </row>
    <row r="77" spans="1:90" ht="16.149999999999999" customHeight="1" x14ac:dyDescent="0.2">
      <c r="A77" s="1067" t="s">
        <v>102</v>
      </c>
      <c r="B77" s="650" t="s">
        <v>103</v>
      </c>
      <c r="C77" s="1068">
        <f>SUM(D77:E77)</f>
        <v>0</v>
      </c>
      <c r="D77" s="1069">
        <f t="shared" ref="D77:E80" si="7">SUM(F77,H77,J77,L77,N77,P77,R77,T77,V77,X77,Z77,AB77,AD77,AF77,AH77)</f>
        <v>0</v>
      </c>
      <c r="E77" s="1070">
        <f t="shared" si="7"/>
        <v>0</v>
      </c>
      <c r="F77" s="935"/>
      <c r="G77" s="652"/>
      <c r="H77" s="937"/>
      <c r="I77" s="652"/>
      <c r="J77" s="935"/>
      <c r="K77" s="938"/>
      <c r="L77" s="935"/>
      <c r="M77" s="938"/>
      <c r="N77" s="935"/>
      <c r="O77" s="938"/>
      <c r="P77" s="935"/>
      <c r="Q77" s="938"/>
      <c r="R77" s="935"/>
      <c r="S77" s="938"/>
      <c r="T77" s="935"/>
      <c r="U77" s="938"/>
      <c r="V77" s="935"/>
      <c r="W77" s="938"/>
      <c r="X77" s="935"/>
      <c r="Y77" s="938"/>
      <c r="Z77" s="935"/>
      <c r="AA77" s="938"/>
      <c r="AB77" s="935"/>
      <c r="AC77" s="938"/>
      <c r="AD77" s="935"/>
      <c r="AE77" s="938"/>
      <c r="AF77" s="935"/>
      <c r="AG77" s="938"/>
      <c r="AH77" s="935"/>
      <c r="AI77" s="939"/>
      <c r="AJ77" s="940"/>
      <c r="AK77" s="653"/>
      <c r="AL77" s="1071"/>
      <c r="AM77" s="906"/>
      <c r="AN77" s="896"/>
      <c r="AO77" s="896"/>
      <c r="AP77" s="896"/>
      <c r="AQ77" s="896"/>
      <c r="AR77" s="896"/>
      <c r="AS77" s="897"/>
      <c r="AT77" s="897"/>
      <c r="BX77" s="2"/>
      <c r="BY77" s="2"/>
      <c r="BZ77" s="3"/>
      <c r="CA77" s="3"/>
      <c r="CB77" s="4"/>
      <c r="CG77" s="5">
        <v>0</v>
      </c>
      <c r="CH77" s="5">
        <v>0</v>
      </c>
      <c r="CI77" s="41"/>
      <c r="CJ77" s="41"/>
      <c r="CK77" s="41"/>
      <c r="CL77" s="41"/>
    </row>
    <row r="78" spans="1:90" ht="16.149999999999999" customHeight="1" x14ac:dyDescent="0.2">
      <c r="A78" s="2337" t="s">
        <v>104</v>
      </c>
      <c r="B78" s="1072" t="s">
        <v>105</v>
      </c>
      <c r="C78" s="262">
        <f>SUM(D78:E78)</f>
        <v>0</v>
      </c>
      <c r="D78" s="263">
        <f t="shared" si="7"/>
        <v>0</v>
      </c>
      <c r="E78" s="263">
        <f t="shared" si="7"/>
        <v>0</v>
      </c>
      <c r="F78" s="264"/>
      <c r="G78" s="265"/>
      <c r="H78" s="266"/>
      <c r="I78" s="265"/>
      <c r="J78" s="264"/>
      <c r="K78" s="267"/>
      <c r="L78" s="264"/>
      <c r="M78" s="267"/>
      <c r="N78" s="264"/>
      <c r="O78" s="267"/>
      <c r="P78" s="264"/>
      <c r="Q78" s="267"/>
      <c r="R78" s="264"/>
      <c r="S78" s="267"/>
      <c r="T78" s="264"/>
      <c r="U78" s="267"/>
      <c r="V78" s="264"/>
      <c r="W78" s="267"/>
      <c r="X78" s="264"/>
      <c r="Y78" s="267"/>
      <c r="Z78" s="264"/>
      <c r="AA78" s="267"/>
      <c r="AB78" s="264"/>
      <c r="AC78" s="267"/>
      <c r="AD78" s="264"/>
      <c r="AE78" s="267"/>
      <c r="AF78" s="264"/>
      <c r="AG78" s="267"/>
      <c r="AH78" s="264"/>
      <c r="AI78" s="268"/>
      <c r="AJ78" s="269"/>
      <c r="AK78" s="270"/>
      <c r="AL78" s="1071"/>
      <c r="AM78" s="906"/>
      <c r="AN78" s="896"/>
      <c r="AO78" s="896"/>
      <c r="AP78" s="896"/>
      <c r="AQ78" s="896"/>
      <c r="AR78" s="896"/>
      <c r="AS78" s="897"/>
      <c r="AT78" s="897"/>
      <c r="BX78" s="2"/>
      <c r="BY78" s="2"/>
      <c r="BZ78" s="3"/>
      <c r="CA78" s="3"/>
      <c r="CB78" s="4"/>
      <c r="CG78" s="5">
        <v>0</v>
      </c>
      <c r="CH78" s="5">
        <v>0</v>
      </c>
      <c r="CI78" s="41"/>
      <c r="CJ78" s="41"/>
      <c r="CK78" s="41"/>
      <c r="CL78" s="41"/>
    </row>
    <row r="79" spans="1:90" ht="25.15" customHeight="1" x14ac:dyDescent="0.2">
      <c r="A79" s="2337"/>
      <c r="B79" s="271" t="s">
        <v>106</v>
      </c>
      <c r="C79" s="272">
        <f>SUM(D79:E79)</f>
        <v>0</v>
      </c>
      <c r="D79" s="263">
        <f t="shared" si="7"/>
        <v>0</v>
      </c>
      <c r="E79" s="263">
        <f t="shared" si="7"/>
        <v>0</v>
      </c>
      <c r="F79" s="273"/>
      <c r="G79" s="274"/>
      <c r="H79" s="275"/>
      <c r="I79" s="274"/>
      <c r="J79" s="273"/>
      <c r="K79" s="276"/>
      <c r="L79" s="273"/>
      <c r="M79" s="276"/>
      <c r="N79" s="273"/>
      <c r="O79" s="276"/>
      <c r="P79" s="273"/>
      <c r="Q79" s="276"/>
      <c r="R79" s="273"/>
      <c r="S79" s="276"/>
      <c r="T79" s="273"/>
      <c r="U79" s="276"/>
      <c r="V79" s="273"/>
      <c r="W79" s="276"/>
      <c r="X79" s="273"/>
      <c r="Y79" s="276"/>
      <c r="Z79" s="273"/>
      <c r="AA79" s="276"/>
      <c r="AB79" s="273"/>
      <c r="AC79" s="276"/>
      <c r="AD79" s="273"/>
      <c r="AE79" s="276"/>
      <c r="AF79" s="273"/>
      <c r="AG79" s="276"/>
      <c r="AH79" s="273"/>
      <c r="AI79" s="277"/>
      <c r="AJ79" s="278"/>
      <c r="AK79" s="279"/>
      <c r="AL79" s="1071"/>
      <c r="AM79" s="906"/>
      <c r="AN79" s="896"/>
      <c r="AO79" s="896"/>
      <c r="AP79" s="896"/>
      <c r="AQ79" s="896"/>
      <c r="AR79" s="896"/>
      <c r="AS79" s="897"/>
      <c r="AT79" s="897"/>
      <c r="BX79" s="2"/>
      <c r="BY79" s="2"/>
      <c r="BZ79" s="3"/>
      <c r="CA79" s="3"/>
      <c r="CB79" s="4"/>
      <c r="CG79" s="5">
        <v>0</v>
      </c>
      <c r="CH79" s="5">
        <v>0</v>
      </c>
      <c r="CI79" s="41"/>
      <c r="CJ79" s="41"/>
      <c r="CK79" s="41"/>
      <c r="CL79" s="41"/>
    </row>
    <row r="80" spans="1:90" ht="16.149999999999999" customHeight="1" x14ac:dyDescent="0.2">
      <c r="A80" s="1073" t="s">
        <v>60</v>
      </c>
      <c r="B80" s="1074" t="s">
        <v>107</v>
      </c>
      <c r="C80" s="1068">
        <f>SUM(D80:E80)</f>
        <v>0</v>
      </c>
      <c r="D80" s="1069">
        <f t="shared" si="7"/>
        <v>0</v>
      </c>
      <c r="E80" s="1070">
        <f t="shared" si="7"/>
        <v>0</v>
      </c>
      <c r="F80" s="1075"/>
      <c r="G80" s="1076"/>
      <c r="H80" s="1077"/>
      <c r="I80" s="1076"/>
      <c r="J80" s="1075"/>
      <c r="K80" s="1078"/>
      <c r="L80" s="1075"/>
      <c r="M80" s="1078"/>
      <c r="N80" s="1075"/>
      <c r="O80" s="1078"/>
      <c r="P80" s="1075"/>
      <c r="Q80" s="1078"/>
      <c r="R80" s="1075"/>
      <c r="S80" s="1078"/>
      <c r="T80" s="1075"/>
      <c r="U80" s="1078"/>
      <c r="V80" s="1075"/>
      <c r="W80" s="1078"/>
      <c r="X80" s="1075"/>
      <c r="Y80" s="1078"/>
      <c r="Z80" s="1075"/>
      <c r="AA80" s="1078"/>
      <c r="AB80" s="1075"/>
      <c r="AC80" s="1078"/>
      <c r="AD80" s="1075"/>
      <c r="AE80" s="1078"/>
      <c r="AF80" s="1075"/>
      <c r="AG80" s="1078"/>
      <c r="AH80" s="1075"/>
      <c r="AI80" s="1079"/>
      <c r="AJ80" s="1080"/>
      <c r="AK80" s="1081"/>
      <c r="AL80" s="1071"/>
      <c r="AM80" s="906"/>
      <c r="AN80" s="896"/>
      <c r="AO80" s="896"/>
      <c r="AP80" s="896"/>
      <c r="AQ80" s="896"/>
      <c r="AR80" s="896"/>
      <c r="AS80" s="897"/>
      <c r="AT80" s="897"/>
      <c r="BX80" s="2"/>
      <c r="BY80" s="2"/>
      <c r="BZ80" s="3"/>
      <c r="CA80" s="3"/>
      <c r="CB80" s="4"/>
      <c r="CG80" s="5">
        <v>0</v>
      </c>
      <c r="CH80" s="5">
        <v>0</v>
      </c>
      <c r="CI80" s="41"/>
      <c r="CJ80" s="41"/>
      <c r="CK80" s="41"/>
      <c r="CL80" s="41"/>
    </row>
    <row r="81" spans="1:104" ht="31.15" customHeight="1" x14ac:dyDescent="0.2">
      <c r="A81" s="10" t="s">
        <v>108</v>
      </c>
      <c r="B81" s="233"/>
      <c r="C81" s="289"/>
      <c r="D81" s="233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290"/>
      <c r="R81" s="290"/>
      <c r="S81" s="290"/>
      <c r="T81" s="290"/>
      <c r="U81" s="290"/>
      <c r="V81" s="290"/>
      <c r="W81" s="7"/>
      <c r="X81" s="291"/>
      <c r="Y81" s="290"/>
      <c r="Z81" s="1082"/>
      <c r="AA81" s="293"/>
      <c r="AB81" s="1083"/>
      <c r="AC81" s="1083"/>
      <c r="AD81" s="1083"/>
      <c r="AE81" s="1083"/>
      <c r="AF81" s="1083"/>
      <c r="AG81" s="897"/>
      <c r="AH81" s="141"/>
      <c r="AI81" s="896"/>
      <c r="AJ81" s="896"/>
      <c r="AK81" s="896"/>
      <c r="AL81" s="896"/>
      <c r="AM81" s="896"/>
      <c r="AN81" s="896"/>
      <c r="AO81" s="896"/>
      <c r="AP81" s="896"/>
      <c r="AQ81" s="897"/>
      <c r="AR81" s="897"/>
      <c r="CG81" s="41"/>
      <c r="CH81" s="41"/>
      <c r="CI81" s="41"/>
      <c r="CJ81" s="41"/>
    </row>
    <row r="82" spans="1:104" ht="16.149999999999999" customHeight="1" x14ac:dyDescent="0.2">
      <c r="A82" s="2337" t="s">
        <v>91</v>
      </c>
      <c r="B82" s="2338" t="s">
        <v>32</v>
      </c>
      <c r="C82" s="2338" t="s">
        <v>109</v>
      </c>
      <c r="D82" s="2338" t="s">
        <v>110</v>
      </c>
      <c r="E82" s="7"/>
      <c r="F82" s="7"/>
      <c r="G82" s="7"/>
      <c r="H82" s="906"/>
      <c r="I82" s="906"/>
      <c r="J82" s="906"/>
      <c r="K82" s="906"/>
      <c r="L82" s="906"/>
      <c r="M82" s="906"/>
      <c r="N82" s="906"/>
      <c r="O82" s="906"/>
      <c r="P82" s="1084"/>
      <c r="Q82" s="1084"/>
      <c r="R82" s="1084"/>
      <c r="S82" s="1084"/>
      <c r="T82" s="1084"/>
      <c r="U82" s="1084"/>
      <c r="V82" s="1084"/>
      <c r="W82" s="906"/>
      <c r="X82" s="1084"/>
      <c r="Y82" s="897"/>
      <c r="Z82" s="897"/>
      <c r="AA82" s="897"/>
      <c r="AB82" s="897"/>
      <c r="AC82" s="897"/>
      <c r="AD82" s="897"/>
      <c r="AE82" s="897"/>
      <c r="AF82" s="897"/>
      <c r="AG82" s="897"/>
      <c r="AH82" s="896"/>
      <c r="AI82" s="896"/>
      <c r="AJ82" s="896"/>
      <c r="AK82" s="896"/>
      <c r="AL82" s="896"/>
      <c r="AM82" s="896"/>
      <c r="AN82" s="896"/>
      <c r="AO82" s="896"/>
      <c r="AP82" s="896"/>
      <c r="AQ82" s="897"/>
      <c r="AR82" s="897"/>
      <c r="CG82" s="41"/>
      <c r="CH82" s="41"/>
      <c r="CI82" s="41"/>
      <c r="CJ82" s="41"/>
    </row>
    <row r="83" spans="1:104" ht="16.149999999999999" customHeight="1" x14ac:dyDescent="0.2">
      <c r="A83" s="2337"/>
      <c r="B83" s="2338"/>
      <c r="C83" s="2338"/>
      <c r="D83" s="2338"/>
      <c r="E83" s="7"/>
      <c r="F83" s="7"/>
      <c r="G83" s="7"/>
      <c r="H83" s="906"/>
      <c r="I83" s="906"/>
      <c r="J83" s="906"/>
      <c r="K83" s="906"/>
      <c r="L83" s="906"/>
      <c r="M83" s="906"/>
      <c r="N83" s="906"/>
      <c r="O83" s="906"/>
      <c r="P83" s="1084"/>
      <c r="Q83" s="1084"/>
      <c r="R83" s="1084"/>
      <c r="S83" s="1084"/>
      <c r="T83" s="1084"/>
      <c r="U83" s="1084"/>
      <c r="V83" s="1084"/>
      <c r="W83" s="906"/>
      <c r="X83" s="1084"/>
      <c r="Y83" s="897"/>
      <c r="Z83" s="897"/>
      <c r="AA83" s="897"/>
      <c r="AB83" s="897"/>
      <c r="AC83" s="897"/>
      <c r="AD83" s="897"/>
      <c r="AE83" s="897"/>
      <c r="AF83" s="897"/>
      <c r="AG83" s="897"/>
      <c r="AH83" s="896"/>
      <c r="AI83" s="896"/>
      <c r="AJ83" s="896"/>
      <c r="AK83" s="896"/>
      <c r="AL83" s="896"/>
      <c r="AM83" s="896"/>
      <c r="AN83" s="896"/>
      <c r="AO83" s="896"/>
      <c r="AP83" s="896"/>
      <c r="AQ83" s="897"/>
      <c r="AR83" s="897"/>
      <c r="CG83" s="41"/>
      <c r="CH83" s="41"/>
      <c r="CI83" s="41"/>
      <c r="CJ83" s="41"/>
    </row>
    <row r="84" spans="1:104" ht="16.149999999999999" customHeight="1" x14ac:dyDescent="0.2">
      <c r="A84" s="2327" t="s">
        <v>111</v>
      </c>
      <c r="B84" s="2328"/>
      <c r="C84" s="2328"/>
      <c r="D84" s="2329"/>
      <c r="E84" s="7"/>
      <c r="F84" s="7"/>
      <c r="G84" s="7"/>
      <c r="H84" s="906"/>
      <c r="I84" s="906"/>
      <c r="J84" s="906"/>
      <c r="K84" s="906"/>
      <c r="L84" s="906"/>
      <c r="M84" s="906"/>
      <c r="N84" s="906"/>
      <c r="O84" s="906"/>
      <c r="P84" s="1084"/>
      <c r="Q84" s="1084"/>
      <c r="R84" s="1084"/>
      <c r="S84" s="1084"/>
      <c r="T84" s="1084"/>
      <c r="U84" s="1084"/>
      <c r="V84" s="1084"/>
      <c r="W84" s="906"/>
      <c r="X84" s="1084"/>
      <c r="Y84" s="897"/>
      <c r="Z84" s="897"/>
      <c r="AA84" s="897"/>
      <c r="AB84" s="897"/>
      <c r="AC84" s="897"/>
      <c r="AD84" s="897"/>
      <c r="AE84" s="897"/>
      <c r="AF84" s="897"/>
      <c r="AG84" s="897"/>
      <c r="AH84" s="896"/>
      <c r="AI84" s="896"/>
      <c r="AJ84" s="896"/>
      <c r="AK84" s="896"/>
      <c r="AL84" s="896"/>
      <c r="AM84" s="896"/>
      <c r="AN84" s="896"/>
      <c r="AO84" s="896"/>
      <c r="AP84" s="896"/>
      <c r="AQ84" s="897"/>
      <c r="AR84" s="897"/>
      <c r="CG84" s="41"/>
      <c r="CH84" s="41"/>
      <c r="CI84" s="41"/>
      <c r="CJ84" s="41"/>
    </row>
    <row r="85" spans="1:104" ht="16.149999999999999" customHeight="1" x14ac:dyDescent="0.2">
      <c r="A85" s="1085" t="s">
        <v>112</v>
      </c>
      <c r="B85" s="1086">
        <f>SUM(C85:D85)</f>
        <v>53</v>
      </c>
      <c r="C85" s="1087">
        <v>53</v>
      </c>
      <c r="D85" s="1087"/>
      <c r="E85" s="7"/>
      <c r="F85" s="7"/>
      <c r="G85" s="7"/>
      <c r="H85" s="906"/>
      <c r="I85" s="906"/>
      <c r="J85" s="906"/>
      <c r="K85" s="906"/>
      <c r="L85" s="906"/>
      <c r="M85" s="906"/>
      <c r="N85" s="906"/>
      <c r="O85" s="906"/>
      <c r="P85" s="1084"/>
      <c r="Q85" s="1084"/>
      <c r="R85" s="1084"/>
      <c r="S85" s="1084"/>
      <c r="T85" s="1084"/>
      <c r="U85" s="1084"/>
      <c r="V85" s="1084"/>
      <c r="W85" s="906"/>
      <c r="X85" s="1084"/>
      <c r="Y85" s="897"/>
      <c r="Z85" s="897"/>
      <c r="AA85" s="897"/>
      <c r="AB85" s="897"/>
      <c r="AC85" s="897"/>
      <c r="AD85" s="897"/>
      <c r="AE85" s="897"/>
      <c r="AF85" s="897"/>
      <c r="AG85" s="897"/>
      <c r="AH85" s="896"/>
      <c r="AI85" s="896"/>
      <c r="AJ85" s="896"/>
      <c r="AK85" s="896"/>
      <c r="AL85" s="896"/>
      <c r="AM85" s="896"/>
      <c r="AN85" s="896"/>
      <c r="AO85" s="896"/>
      <c r="AP85" s="896"/>
      <c r="AQ85" s="897"/>
      <c r="AR85" s="897"/>
      <c r="CG85" s="41"/>
      <c r="CH85" s="41"/>
      <c r="CI85" s="41"/>
      <c r="CJ85" s="41"/>
    </row>
    <row r="86" spans="1:104" ht="16.149999999999999" customHeight="1" x14ac:dyDescent="0.2">
      <c r="A86" s="298" t="s">
        <v>113</v>
      </c>
      <c r="B86" s="271">
        <f t="shared" ref="B86:B89" si="8">SUM(C86:D86)</f>
        <v>0</v>
      </c>
      <c r="C86" s="299"/>
      <c r="D86" s="299"/>
      <c r="E86" s="7"/>
      <c r="F86" s="7"/>
      <c r="G86" s="7"/>
      <c r="H86" s="906"/>
      <c r="I86" s="906"/>
      <c r="J86" s="906"/>
      <c r="K86" s="906"/>
      <c r="L86" s="906"/>
      <c r="M86" s="906"/>
      <c r="N86" s="906"/>
      <c r="O86" s="906"/>
      <c r="P86" s="1084"/>
      <c r="Q86" s="1084"/>
      <c r="R86" s="1084"/>
      <c r="S86" s="1084"/>
      <c r="T86" s="1084"/>
      <c r="U86" s="1084"/>
      <c r="V86" s="1084"/>
      <c r="W86" s="906"/>
      <c r="X86" s="1084"/>
      <c r="Y86" s="897"/>
      <c r="Z86" s="897"/>
      <c r="AA86" s="897"/>
      <c r="AB86" s="897"/>
      <c r="AC86" s="897"/>
      <c r="AD86" s="897"/>
      <c r="AE86" s="897"/>
      <c r="AF86" s="897"/>
      <c r="AG86" s="897"/>
      <c r="AH86" s="896"/>
      <c r="AI86" s="896"/>
      <c r="AJ86" s="896"/>
      <c r="AK86" s="896"/>
      <c r="AL86" s="896"/>
      <c r="AM86" s="896"/>
      <c r="AN86" s="896"/>
      <c r="AO86" s="896"/>
      <c r="AP86" s="896"/>
      <c r="AQ86" s="897"/>
      <c r="AR86" s="897"/>
      <c r="CG86" s="41"/>
      <c r="CH86" s="41"/>
      <c r="CI86" s="41"/>
      <c r="CJ86" s="41"/>
    </row>
    <row r="87" spans="1:104" ht="16.149999999999999" customHeight="1" x14ac:dyDescent="0.2">
      <c r="A87" s="298" t="s">
        <v>114</v>
      </c>
      <c r="B87" s="271">
        <f t="shared" si="8"/>
        <v>0</v>
      </c>
      <c r="C87" s="299"/>
      <c r="D87" s="299"/>
      <c r="E87" s="7"/>
      <c r="F87" s="7"/>
      <c r="G87" s="7"/>
      <c r="H87" s="906"/>
      <c r="I87" s="906"/>
      <c r="J87" s="906"/>
      <c r="K87" s="906"/>
      <c r="L87" s="906"/>
      <c r="M87" s="906"/>
      <c r="N87" s="906"/>
      <c r="O87" s="906"/>
      <c r="P87" s="1084"/>
      <c r="Q87" s="1084"/>
      <c r="R87" s="1084"/>
      <c r="S87" s="1084"/>
      <c r="T87" s="1084"/>
      <c r="U87" s="1084"/>
      <c r="V87" s="1084"/>
      <c r="W87" s="906"/>
      <c r="X87" s="1084"/>
      <c r="Y87" s="897"/>
      <c r="Z87" s="897"/>
      <c r="AA87" s="897"/>
      <c r="AB87" s="897"/>
      <c r="AC87" s="897"/>
      <c r="AD87" s="897"/>
      <c r="AE87" s="897"/>
      <c r="AF87" s="897"/>
      <c r="AG87" s="897"/>
      <c r="AH87" s="896"/>
      <c r="AI87" s="896"/>
      <c r="AJ87" s="896"/>
      <c r="AK87" s="896"/>
      <c r="AL87" s="896"/>
      <c r="AM87" s="896"/>
      <c r="AN87" s="896"/>
      <c r="AO87" s="896"/>
      <c r="AP87" s="896"/>
      <c r="AQ87" s="897"/>
      <c r="AR87" s="897"/>
      <c r="CG87" s="41"/>
      <c r="CH87" s="41"/>
      <c r="CI87" s="41"/>
      <c r="CJ87" s="41"/>
    </row>
    <row r="88" spans="1:104" ht="16.149999999999999" customHeight="1" x14ac:dyDescent="0.2">
      <c r="A88" s="298" t="s">
        <v>115</v>
      </c>
      <c r="B88" s="271">
        <f t="shared" si="8"/>
        <v>0</v>
      </c>
      <c r="C88" s="299"/>
      <c r="D88" s="299"/>
      <c r="E88" s="7"/>
      <c r="F88" s="7"/>
      <c r="G88" s="7"/>
      <c r="H88" s="906"/>
      <c r="I88" s="906"/>
      <c r="J88" s="906"/>
      <c r="K88" s="906"/>
      <c r="L88" s="906"/>
      <c r="M88" s="906"/>
      <c r="N88" s="906"/>
      <c r="O88" s="906"/>
      <c r="P88" s="1084"/>
      <c r="Q88" s="1084"/>
      <c r="R88" s="1084"/>
      <c r="S88" s="1084"/>
      <c r="T88" s="1084"/>
      <c r="U88" s="1084"/>
      <c r="V88" s="1084"/>
      <c r="W88" s="906"/>
      <c r="X88" s="1084"/>
      <c r="Y88" s="897"/>
      <c r="Z88" s="897"/>
      <c r="AA88" s="897"/>
      <c r="AB88" s="897"/>
      <c r="AC88" s="897"/>
      <c r="AD88" s="897"/>
      <c r="AE88" s="897"/>
      <c r="AF88" s="897"/>
      <c r="AG88" s="897"/>
      <c r="AH88" s="896"/>
      <c r="AI88" s="896"/>
      <c r="AJ88" s="896"/>
      <c r="AK88" s="896"/>
      <c r="AL88" s="896"/>
      <c r="AM88" s="896"/>
      <c r="AN88" s="896"/>
      <c r="AO88" s="896"/>
      <c r="AP88" s="896"/>
      <c r="AQ88" s="897"/>
      <c r="AR88" s="897"/>
      <c r="CG88" s="41"/>
      <c r="CH88" s="41"/>
      <c r="CI88" s="41"/>
      <c r="CJ88" s="41"/>
    </row>
    <row r="89" spans="1:104" ht="16.149999999999999" customHeight="1" x14ac:dyDescent="0.2">
      <c r="A89" s="300" t="s">
        <v>116</v>
      </c>
      <c r="B89" s="301">
        <f t="shared" si="8"/>
        <v>0</v>
      </c>
      <c r="C89" s="302"/>
      <c r="D89" s="302"/>
      <c r="E89" s="7"/>
      <c r="F89" s="7"/>
      <c r="G89" s="7"/>
      <c r="H89" s="906"/>
      <c r="I89" s="906"/>
      <c r="J89" s="906"/>
      <c r="K89" s="906"/>
      <c r="L89" s="906"/>
      <c r="M89" s="906"/>
      <c r="N89" s="906"/>
      <c r="O89" s="906"/>
      <c r="P89" s="1084"/>
      <c r="Q89" s="1084"/>
      <c r="R89" s="1084"/>
      <c r="S89" s="1084"/>
      <c r="T89" s="1084"/>
      <c r="U89" s="1084"/>
      <c r="V89" s="1084"/>
      <c r="W89" s="906"/>
      <c r="X89" s="1084"/>
      <c r="Y89" s="897"/>
      <c r="Z89" s="897"/>
      <c r="AA89" s="897"/>
      <c r="AB89" s="897"/>
      <c r="AC89" s="897"/>
      <c r="AD89" s="897"/>
      <c r="AE89" s="897"/>
      <c r="AF89" s="897"/>
      <c r="AG89" s="897"/>
      <c r="AH89" s="896"/>
      <c r="AI89" s="896"/>
      <c r="AJ89" s="896"/>
      <c r="AK89" s="896"/>
      <c r="AL89" s="896"/>
      <c r="AM89" s="896"/>
      <c r="AN89" s="896"/>
      <c r="AO89" s="896"/>
      <c r="AP89" s="896"/>
      <c r="AQ89" s="897"/>
      <c r="AR89" s="897"/>
      <c r="CG89" s="41"/>
      <c r="CH89" s="41"/>
      <c r="CI89" s="41"/>
      <c r="CJ89" s="41"/>
    </row>
    <row r="90" spans="1:104" ht="16.149999999999999" customHeight="1" x14ac:dyDescent="0.2">
      <c r="A90" s="2327" t="s">
        <v>117</v>
      </c>
      <c r="B90" s="2328"/>
      <c r="C90" s="2328"/>
      <c r="D90" s="2329"/>
      <c r="E90" s="7"/>
      <c r="F90" s="7"/>
      <c r="G90" s="7"/>
      <c r="H90" s="906"/>
      <c r="I90" s="906"/>
      <c r="J90" s="906"/>
      <c r="K90" s="906"/>
      <c r="L90" s="906"/>
      <c r="M90" s="906"/>
      <c r="N90" s="906"/>
      <c r="O90" s="906"/>
      <c r="P90" s="1084"/>
      <c r="Q90" s="1084"/>
      <c r="R90" s="1084"/>
      <c r="S90" s="1084"/>
      <c r="T90" s="1084"/>
      <c r="U90" s="1084"/>
      <c r="V90" s="1084"/>
      <c r="W90" s="906"/>
      <c r="X90" s="1084"/>
      <c r="Y90" s="897"/>
      <c r="Z90" s="897"/>
      <c r="AA90" s="897"/>
      <c r="AB90" s="897"/>
      <c r="AC90" s="897"/>
      <c r="AD90" s="897"/>
      <c r="AE90" s="897"/>
      <c r="AF90" s="897"/>
      <c r="AG90" s="897"/>
      <c r="AH90" s="896"/>
      <c r="AI90" s="896"/>
      <c r="AJ90" s="896"/>
      <c r="AK90" s="896"/>
      <c r="AL90" s="896"/>
      <c r="AM90" s="896"/>
      <c r="AN90" s="896"/>
      <c r="AO90" s="896"/>
      <c r="AP90" s="896"/>
      <c r="AQ90" s="897"/>
      <c r="AR90" s="897"/>
      <c r="CG90" s="41"/>
      <c r="CH90" s="41"/>
      <c r="CI90" s="41"/>
      <c r="CJ90" s="41"/>
    </row>
    <row r="91" spans="1:104" ht="16.149999999999999" customHeight="1" x14ac:dyDescent="0.2">
      <c r="A91" s="1088" t="s">
        <v>118</v>
      </c>
      <c r="B91" s="1089">
        <f>SUM(C91:D91)</f>
        <v>0</v>
      </c>
      <c r="C91" s="1090"/>
      <c r="D91" s="1090"/>
      <c r="E91" s="7"/>
      <c r="F91" s="7"/>
      <c r="G91" s="7"/>
      <c r="H91" s="906"/>
      <c r="I91" s="906"/>
      <c r="J91" s="906"/>
      <c r="K91" s="906"/>
      <c r="L91" s="906"/>
      <c r="M91" s="906"/>
      <c r="N91" s="906"/>
      <c r="O91" s="906"/>
      <c r="P91" s="1084"/>
      <c r="Q91" s="1084"/>
      <c r="R91" s="1084"/>
      <c r="S91" s="1084"/>
      <c r="T91" s="1084"/>
      <c r="U91" s="1084"/>
      <c r="V91" s="1084"/>
      <c r="W91" s="906"/>
      <c r="X91" s="1084"/>
      <c r="Y91" s="897"/>
      <c r="Z91" s="897"/>
      <c r="AA91" s="897"/>
      <c r="AB91" s="897"/>
      <c r="AC91" s="897"/>
      <c r="AD91" s="897"/>
      <c r="AE91" s="897"/>
      <c r="AF91" s="897"/>
      <c r="AG91" s="897"/>
      <c r="AH91" s="897"/>
      <c r="AI91" s="897"/>
      <c r="AJ91" s="897"/>
      <c r="AK91" s="897"/>
      <c r="AL91" s="897"/>
      <c r="AM91" s="897"/>
      <c r="AN91" s="897"/>
      <c r="AO91" s="897"/>
      <c r="AP91" s="897"/>
      <c r="AQ91" s="897"/>
      <c r="AR91" s="897"/>
      <c r="CG91" s="41"/>
      <c r="CH91" s="41"/>
      <c r="CI91" s="41"/>
      <c r="CJ91" s="41"/>
    </row>
    <row r="92" spans="1:104" ht="16.149999999999999" customHeight="1" x14ac:dyDescent="0.2">
      <c r="A92" s="305" t="s">
        <v>119</v>
      </c>
      <c r="B92" s="306">
        <f t="shared" ref="B92:B93" si="9">SUM(C92:D92)</f>
        <v>0</v>
      </c>
      <c r="C92" s="299"/>
      <c r="D92" s="299"/>
      <c r="E92" s="7"/>
      <c r="F92" s="7"/>
      <c r="G92" s="7"/>
      <c r="H92" s="906"/>
      <c r="I92" s="906"/>
      <c r="J92" s="906"/>
      <c r="K92" s="906"/>
      <c r="L92" s="906"/>
      <c r="M92" s="906"/>
      <c r="N92" s="906"/>
      <c r="O92" s="906"/>
      <c r="P92" s="1084"/>
      <c r="Q92" s="1084"/>
      <c r="R92" s="1084"/>
      <c r="S92" s="1084"/>
      <c r="T92" s="1084"/>
      <c r="U92" s="1084"/>
      <c r="V92" s="1084"/>
      <c r="W92" s="906"/>
      <c r="X92" s="1084"/>
      <c r="Y92" s="897"/>
      <c r="Z92" s="897"/>
      <c r="AA92" s="897"/>
      <c r="AB92" s="897"/>
      <c r="AC92" s="897"/>
      <c r="AD92" s="897"/>
      <c r="AE92" s="897"/>
      <c r="AF92" s="897"/>
      <c r="AG92" s="897"/>
      <c r="AH92" s="897"/>
      <c r="AI92" s="897"/>
      <c r="AJ92" s="897"/>
      <c r="AK92" s="897"/>
      <c r="AL92" s="897"/>
      <c r="AM92" s="897"/>
      <c r="AN92" s="897"/>
      <c r="AO92" s="897"/>
      <c r="AP92" s="897"/>
      <c r="AQ92" s="897"/>
      <c r="AR92" s="897"/>
      <c r="CG92" s="41"/>
      <c r="CH92" s="41"/>
      <c r="CI92" s="41"/>
      <c r="CJ92" s="41"/>
    </row>
    <row r="93" spans="1:104" ht="24.75" customHeight="1" x14ac:dyDescent="0.2">
      <c r="A93" s="954" t="s">
        <v>120</v>
      </c>
      <c r="B93" s="955">
        <f t="shared" si="9"/>
        <v>0</v>
      </c>
      <c r="C93" s="956"/>
      <c r="D93" s="956"/>
      <c r="E93" s="7"/>
      <c r="F93" s="7"/>
      <c r="G93" s="7"/>
      <c r="H93" s="906"/>
      <c r="I93" s="906"/>
      <c r="J93" s="906"/>
      <c r="K93" s="906"/>
      <c r="L93" s="906"/>
      <c r="M93" s="906"/>
      <c r="N93" s="906"/>
      <c r="O93" s="906"/>
      <c r="P93" s="1084"/>
      <c r="Q93" s="1084"/>
      <c r="R93" s="1084"/>
      <c r="S93" s="1084"/>
      <c r="T93" s="1084"/>
      <c r="U93" s="1084"/>
      <c r="V93" s="1084"/>
      <c r="W93" s="906"/>
      <c r="X93" s="1084"/>
      <c r="Y93" s="897"/>
      <c r="Z93" s="897"/>
      <c r="AA93" s="897"/>
      <c r="AB93" s="897"/>
      <c r="AC93" s="897"/>
      <c r="AD93" s="897"/>
      <c r="AE93" s="897"/>
      <c r="AF93" s="897"/>
      <c r="AG93" s="897"/>
      <c r="AH93" s="897"/>
      <c r="AI93" s="897"/>
      <c r="AJ93" s="897"/>
      <c r="AK93" s="897"/>
      <c r="AL93" s="897"/>
      <c r="AM93" s="897"/>
      <c r="AN93" s="897"/>
      <c r="AO93" s="897"/>
      <c r="AP93" s="897"/>
      <c r="AQ93" s="897"/>
      <c r="AR93" s="897"/>
      <c r="CG93" s="41"/>
      <c r="CH93" s="41"/>
      <c r="CI93" s="41"/>
      <c r="CJ93" s="41"/>
    </row>
    <row r="94" spans="1:104" s="9" customFormat="1" ht="31.15" customHeight="1" x14ac:dyDescent="0.2">
      <c r="A94" s="2095" t="s">
        <v>121</v>
      </c>
      <c r="B94" s="2095"/>
      <c r="C94" s="2095"/>
      <c r="D94" s="2095"/>
      <c r="E94" s="2095"/>
      <c r="F94" s="2095"/>
      <c r="G94" s="900"/>
      <c r="H94" s="900"/>
      <c r="I94" s="900"/>
      <c r="J94" s="900"/>
      <c r="K94" s="900"/>
      <c r="L94" s="900"/>
      <c r="M94" s="900"/>
      <c r="N94" s="900"/>
      <c r="O94" s="900"/>
      <c r="P94" s="900"/>
      <c r="Q94" s="1013"/>
      <c r="R94" s="1013"/>
      <c r="S94" s="1013"/>
      <c r="T94" s="1013"/>
      <c r="U94" s="1013"/>
      <c r="V94" s="1013"/>
      <c r="W94" s="900"/>
      <c r="X94" s="1091"/>
      <c r="Y94" s="1013"/>
      <c r="Z94" s="1013"/>
      <c r="AA94" s="1013"/>
      <c r="AB94" s="1013"/>
      <c r="AC94" s="1013"/>
      <c r="AD94" s="1013"/>
      <c r="AE94" s="1013"/>
      <c r="AF94" s="1013"/>
      <c r="AG94" s="1013"/>
      <c r="AH94" s="1013"/>
      <c r="AI94" s="1013"/>
      <c r="AJ94" s="1013"/>
      <c r="AK94" s="1013"/>
      <c r="AL94" s="1013"/>
      <c r="AM94" s="1013"/>
      <c r="AN94" s="1013"/>
      <c r="AO94" s="1013"/>
      <c r="AP94" s="1013"/>
      <c r="AQ94" s="1013"/>
      <c r="AR94" s="1013"/>
      <c r="BX94" s="4"/>
      <c r="BY94" s="4"/>
      <c r="BZ94" s="4"/>
      <c r="CA94" s="4"/>
      <c r="CB94" s="4"/>
      <c r="CC94" s="4"/>
      <c r="CD94" s="4"/>
      <c r="CE94" s="4"/>
      <c r="CF94" s="4"/>
      <c r="CG94" s="41"/>
      <c r="CH94" s="41"/>
      <c r="CI94" s="41"/>
      <c r="CJ94" s="41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</row>
    <row r="95" spans="1:104" ht="16.149999999999999" customHeight="1" x14ac:dyDescent="0.2">
      <c r="A95" s="2330" t="s">
        <v>122</v>
      </c>
      <c r="B95" s="2331" t="s">
        <v>123</v>
      </c>
      <c r="C95" s="2332"/>
      <c r="D95" s="2331" t="s">
        <v>124</v>
      </c>
      <c r="E95" s="2332"/>
      <c r="F95" s="2333" t="s">
        <v>125</v>
      </c>
      <c r="G95" s="312"/>
      <c r="H95" s="313"/>
      <c r="I95" s="313"/>
      <c r="J95" s="7"/>
      <c r="K95" s="7"/>
      <c r="L95" s="7"/>
      <c r="M95" s="7"/>
      <c r="N95" s="7"/>
      <c r="O95" s="7"/>
      <c r="P95" s="290"/>
      <c r="Q95" s="290"/>
      <c r="R95" s="290"/>
      <c r="S95" s="290"/>
      <c r="T95" s="290"/>
      <c r="U95" s="290"/>
      <c r="V95" s="7"/>
      <c r="W95" s="291"/>
      <c r="X95" s="1092"/>
      <c r="Y95" s="1093"/>
      <c r="Z95" s="1093"/>
      <c r="AA95" s="1093"/>
      <c r="AB95" s="1093"/>
      <c r="AC95" s="1093"/>
      <c r="AD95" s="1093"/>
      <c r="AE95" s="1093"/>
      <c r="AF95" s="1093"/>
      <c r="AG95" s="1093"/>
      <c r="AH95" s="1093"/>
      <c r="AI95" s="897"/>
      <c r="AJ95" s="897"/>
      <c r="AK95" s="897"/>
      <c r="AL95" s="897"/>
      <c r="AM95" s="897"/>
      <c r="AN95" s="897"/>
      <c r="AO95" s="897"/>
      <c r="AP95" s="897"/>
      <c r="AQ95" s="897"/>
      <c r="AR95" s="897"/>
      <c r="CG95" s="41"/>
      <c r="CH95" s="41"/>
      <c r="CI95" s="41"/>
      <c r="CJ95" s="41"/>
    </row>
    <row r="96" spans="1:104" ht="16.149999999999999" customHeight="1" x14ac:dyDescent="0.2">
      <c r="A96" s="1920"/>
      <c r="B96" s="2253"/>
      <c r="C96" s="2099"/>
      <c r="D96" s="2253"/>
      <c r="E96" s="2099"/>
      <c r="F96" s="1927"/>
      <c r="G96" s="312"/>
      <c r="H96" s="313"/>
      <c r="I96" s="313"/>
      <c r="J96" s="7"/>
      <c r="K96" s="7"/>
      <c r="L96" s="7"/>
      <c r="M96" s="7"/>
      <c r="N96" s="7"/>
      <c r="O96" s="7"/>
      <c r="P96" s="290"/>
      <c r="Q96" s="290"/>
      <c r="R96" s="290"/>
      <c r="S96" s="290"/>
      <c r="T96" s="290"/>
      <c r="U96" s="290"/>
      <c r="V96" s="7"/>
      <c r="W96" s="291"/>
      <c r="X96" s="1084"/>
      <c r="Y96" s="897"/>
      <c r="Z96" s="897"/>
      <c r="AA96" s="897"/>
      <c r="AB96" s="897"/>
      <c r="AC96" s="897"/>
      <c r="AD96" s="897"/>
      <c r="AE96" s="897"/>
      <c r="AF96" s="897"/>
      <c r="AG96" s="897"/>
      <c r="AH96" s="897"/>
      <c r="AI96" s="897"/>
      <c r="AJ96" s="897"/>
      <c r="AK96" s="897"/>
      <c r="AL96" s="897"/>
      <c r="AM96" s="897"/>
      <c r="AN96" s="897"/>
      <c r="AO96" s="897"/>
      <c r="AP96" s="897"/>
      <c r="AQ96" s="897"/>
      <c r="AR96" s="897"/>
      <c r="CG96" s="41"/>
      <c r="CH96" s="41"/>
      <c r="CI96" s="41"/>
      <c r="CJ96" s="41"/>
    </row>
    <row r="97" spans="1:88" ht="40.5" customHeight="1" x14ac:dyDescent="0.2">
      <c r="A97" s="2250"/>
      <c r="B97" s="1094" t="s">
        <v>126</v>
      </c>
      <c r="C97" s="1095" t="s">
        <v>127</v>
      </c>
      <c r="D97" s="1094" t="s">
        <v>128</v>
      </c>
      <c r="E97" s="1095" t="s">
        <v>129</v>
      </c>
      <c r="F97" s="2256"/>
      <c r="G97" s="312"/>
      <c r="H97" s="313"/>
      <c r="I97" s="313"/>
      <c r="J97" s="7"/>
      <c r="K97" s="7"/>
      <c r="L97" s="7"/>
      <c r="M97" s="7"/>
      <c r="N97" s="7"/>
      <c r="O97" s="7"/>
      <c r="P97" s="290"/>
      <c r="Q97" s="290"/>
      <c r="R97" s="290"/>
      <c r="S97" s="290"/>
      <c r="T97" s="290"/>
      <c r="U97" s="290"/>
      <c r="V97" s="7"/>
      <c r="W97" s="291"/>
      <c r="X97" s="1084"/>
      <c r="Y97" s="897"/>
      <c r="Z97" s="897"/>
      <c r="AA97" s="897"/>
      <c r="AB97" s="897"/>
      <c r="AC97" s="897"/>
      <c r="AD97" s="897"/>
      <c r="AE97" s="897"/>
      <c r="AF97" s="897"/>
      <c r="AG97" s="897"/>
      <c r="AH97" s="897"/>
      <c r="AI97" s="897"/>
      <c r="AJ97" s="897"/>
      <c r="AK97" s="897"/>
      <c r="AL97" s="897"/>
      <c r="AM97" s="897"/>
      <c r="AN97" s="897"/>
      <c r="AO97" s="897"/>
      <c r="AP97" s="897"/>
      <c r="AQ97" s="897"/>
      <c r="AR97" s="897"/>
      <c r="CG97" s="41"/>
      <c r="CH97" s="41"/>
      <c r="CI97" s="41"/>
      <c r="CJ97" s="41"/>
    </row>
    <row r="98" spans="1:88" ht="16.149999999999999" customHeight="1" x14ac:dyDescent="0.2">
      <c r="A98" s="1096" t="s">
        <v>130</v>
      </c>
      <c r="B98" s="319">
        <v>6427</v>
      </c>
      <c r="C98" s="320">
        <v>22</v>
      </c>
      <c r="D98" s="319">
        <v>16819</v>
      </c>
      <c r="E98" s="320">
        <v>21</v>
      </c>
      <c r="F98" s="320">
        <v>6405</v>
      </c>
      <c r="G98" s="312"/>
      <c r="H98" s="313"/>
      <c r="I98" s="313"/>
      <c r="J98" s="7"/>
      <c r="K98" s="7"/>
      <c r="L98" s="7"/>
      <c r="M98" s="7"/>
      <c r="N98" s="7"/>
      <c r="O98" s="7"/>
      <c r="P98" s="290"/>
      <c r="Q98" s="290"/>
      <c r="R98" s="290"/>
      <c r="S98" s="290"/>
      <c r="T98" s="290"/>
      <c r="U98" s="290"/>
      <c r="V98" s="7"/>
      <c r="W98" s="291"/>
      <c r="X98" s="1084"/>
      <c r="Y98" s="897"/>
      <c r="Z98" s="897"/>
      <c r="AA98" s="897"/>
      <c r="AB98" s="897"/>
      <c r="AC98" s="897"/>
      <c r="AD98" s="897"/>
      <c r="AE98" s="897"/>
      <c r="AF98" s="897"/>
      <c r="AG98" s="897"/>
      <c r="AH98" s="897"/>
      <c r="AI98" s="897"/>
      <c r="AJ98" s="897"/>
      <c r="AK98" s="897"/>
      <c r="AL98" s="897"/>
      <c r="AM98" s="897"/>
      <c r="AN98" s="897"/>
      <c r="AO98" s="897"/>
      <c r="AP98" s="897"/>
      <c r="AQ98" s="897"/>
      <c r="AR98" s="897"/>
      <c r="CG98" s="41"/>
      <c r="CH98" s="41"/>
      <c r="CI98" s="41"/>
      <c r="CJ98" s="41"/>
    </row>
    <row r="99" spans="1:88" ht="16.149999999999999" customHeight="1" x14ac:dyDescent="0.2">
      <c r="A99" s="321" t="s">
        <v>131</v>
      </c>
      <c r="B99" s="322">
        <v>2434</v>
      </c>
      <c r="C99" s="323">
        <v>35</v>
      </c>
      <c r="D99" s="322">
        <v>5809</v>
      </c>
      <c r="E99" s="323">
        <v>35</v>
      </c>
      <c r="F99" s="323">
        <v>2399</v>
      </c>
      <c r="G99" s="312"/>
      <c r="H99" s="313"/>
      <c r="I99" s="313"/>
      <c r="J99" s="7"/>
      <c r="K99" s="7"/>
      <c r="L99" s="7"/>
      <c r="M99" s="7"/>
      <c r="N99" s="7"/>
      <c r="O99" s="7"/>
      <c r="P99" s="290"/>
      <c r="Q99" s="290"/>
      <c r="R99" s="290"/>
      <c r="S99" s="290"/>
      <c r="T99" s="290"/>
      <c r="U99" s="290"/>
      <c r="V99" s="7"/>
      <c r="W99" s="291"/>
      <c r="X99" s="1084"/>
      <c r="Y99" s="897"/>
      <c r="Z99" s="897"/>
      <c r="AA99" s="897"/>
      <c r="AB99" s="897"/>
      <c r="AC99" s="897"/>
      <c r="AD99" s="897"/>
      <c r="AE99" s="897"/>
      <c r="AF99" s="897"/>
      <c r="AG99" s="897"/>
      <c r="AH99" s="897"/>
      <c r="AI99" s="897"/>
      <c r="AJ99" s="897"/>
      <c r="AK99" s="897"/>
      <c r="AL99" s="897"/>
      <c r="AM99" s="897"/>
      <c r="AN99" s="897"/>
      <c r="AO99" s="897"/>
      <c r="AP99" s="897"/>
      <c r="AQ99" s="897"/>
      <c r="AR99" s="897"/>
      <c r="CG99" s="41"/>
      <c r="CH99" s="41"/>
      <c r="CI99" s="41"/>
      <c r="CJ99" s="41"/>
    </row>
    <row r="100" spans="1:88" ht="16.149999999999999" customHeight="1" x14ac:dyDescent="0.2">
      <c r="A100" s="961" t="s">
        <v>132</v>
      </c>
      <c r="B100" s="325">
        <v>1252</v>
      </c>
      <c r="C100" s="326">
        <v>0</v>
      </c>
      <c r="D100" s="325">
        <v>1252</v>
      </c>
      <c r="E100" s="326">
        <v>0</v>
      </c>
      <c r="F100" s="326">
        <v>1252</v>
      </c>
      <c r="G100" s="312"/>
      <c r="H100" s="313"/>
      <c r="I100" s="313"/>
      <c r="J100" s="7"/>
      <c r="K100" s="7"/>
      <c r="L100" s="7"/>
      <c r="M100" s="7"/>
      <c r="N100" s="7"/>
      <c r="O100" s="7"/>
      <c r="P100" s="290"/>
      <c r="Q100" s="290"/>
      <c r="R100" s="290"/>
      <c r="S100" s="290"/>
      <c r="T100" s="290"/>
      <c r="U100" s="290"/>
      <c r="V100" s="7"/>
      <c r="W100" s="291"/>
      <c r="X100" s="1084"/>
      <c r="Y100" s="897"/>
      <c r="Z100" s="897"/>
      <c r="AA100" s="897"/>
      <c r="AB100" s="897"/>
      <c r="AC100" s="897"/>
      <c r="AD100" s="897"/>
      <c r="AE100" s="897"/>
      <c r="AF100" s="897"/>
      <c r="AG100" s="897"/>
      <c r="AH100" s="897"/>
      <c r="AI100" s="897"/>
      <c r="AJ100" s="897"/>
      <c r="AK100" s="897"/>
      <c r="AL100" s="897"/>
      <c r="AM100" s="897"/>
      <c r="AN100" s="897"/>
      <c r="AO100" s="897"/>
      <c r="AP100" s="897"/>
      <c r="AQ100" s="897"/>
      <c r="AR100" s="897"/>
      <c r="CG100" s="41">
        <v>0</v>
      </c>
      <c r="CH100" s="41">
        <v>0</v>
      </c>
      <c r="CI100" s="41">
        <v>0</v>
      </c>
      <c r="CJ100" s="41"/>
    </row>
    <row r="101" spans="1:88" ht="16.149999999999999" customHeight="1" x14ac:dyDescent="0.2">
      <c r="A101" s="1097" t="s">
        <v>32</v>
      </c>
      <c r="B101" s="1098">
        <f>SUM(B98:B100)</f>
        <v>10113</v>
      </c>
      <c r="C101" s="1099">
        <f>SUM(C98:C100)</f>
        <v>57</v>
      </c>
      <c r="D101" s="1098">
        <f>SUM(D98:D100)</f>
        <v>23880</v>
      </c>
      <c r="E101" s="1099">
        <f>SUM(E98:E100)</f>
        <v>56</v>
      </c>
      <c r="F101" s="1099">
        <f>SUM(F98:F100)</f>
        <v>10056</v>
      </c>
      <c r="G101" s="312"/>
      <c r="H101" s="313"/>
      <c r="I101" s="313"/>
      <c r="J101" s="7"/>
      <c r="K101" s="7"/>
      <c r="L101" s="7"/>
      <c r="M101" s="7"/>
      <c r="N101" s="7"/>
      <c r="O101" s="7"/>
      <c r="P101" s="290"/>
      <c r="Q101" s="290"/>
      <c r="R101" s="290"/>
      <c r="S101" s="290"/>
      <c r="T101" s="290"/>
      <c r="U101" s="290"/>
      <c r="V101" s="7"/>
      <c r="W101" s="291"/>
      <c r="X101" s="1084"/>
      <c r="Y101" s="897"/>
      <c r="Z101" s="897"/>
      <c r="AA101" s="897"/>
      <c r="AB101" s="897"/>
      <c r="AC101" s="897"/>
      <c r="AD101" s="897"/>
      <c r="AE101" s="897"/>
      <c r="AF101" s="897"/>
      <c r="AG101" s="897"/>
      <c r="AH101" s="897"/>
      <c r="AI101" s="897"/>
      <c r="AJ101" s="897"/>
      <c r="AK101" s="897"/>
      <c r="AL101" s="897"/>
      <c r="AM101" s="897"/>
      <c r="AN101" s="897"/>
      <c r="AO101" s="897"/>
      <c r="AP101" s="897"/>
      <c r="AQ101" s="897"/>
      <c r="AR101" s="897"/>
      <c r="CG101" s="41">
        <v>0</v>
      </c>
      <c r="CH101" s="41">
        <v>0</v>
      </c>
      <c r="CI101" s="41">
        <v>0</v>
      </c>
      <c r="CJ101" s="41"/>
    </row>
    <row r="102" spans="1:88" ht="31.15" customHeight="1" x14ac:dyDescent="0.2">
      <c r="A102" s="330" t="s">
        <v>133</v>
      </c>
      <c r="B102" s="1100"/>
      <c r="C102" s="964"/>
      <c r="D102" s="965"/>
      <c r="E102" s="1101"/>
      <c r="F102" s="1101"/>
      <c r="G102" s="967"/>
      <c r="H102" s="967"/>
      <c r="I102" s="968"/>
      <c r="J102" s="331"/>
      <c r="K102" s="968"/>
      <c r="L102" s="331"/>
      <c r="M102" s="7"/>
      <c r="N102" s="7"/>
      <c r="O102" s="7"/>
      <c r="P102" s="7"/>
      <c r="Q102" s="290"/>
      <c r="R102" s="290"/>
      <c r="S102" s="290"/>
      <c r="T102" s="290"/>
      <c r="U102" s="290"/>
      <c r="V102" s="290"/>
      <c r="W102" s="7"/>
      <c r="X102" s="1102"/>
      <c r="Y102" s="1084"/>
      <c r="Z102" s="897"/>
      <c r="AA102" s="897"/>
      <c r="AB102" s="897"/>
      <c r="AC102" s="897"/>
      <c r="AD102" s="897"/>
      <c r="AE102" s="897"/>
      <c r="AF102" s="897"/>
      <c r="AG102" s="897"/>
      <c r="AH102" s="897"/>
      <c r="AI102" s="897"/>
      <c r="AJ102" s="897"/>
      <c r="AK102" s="897"/>
      <c r="AL102" s="897"/>
      <c r="AM102" s="897"/>
      <c r="AN102" s="897"/>
      <c r="AO102" s="897"/>
      <c r="AP102" s="897"/>
      <c r="AQ102" s="897"/>
      <c r="AR102" s="897"/>
      <c r="CG102" s="41">
        <v>0</v>
      </c>
      <c r="CH102" s="41">
        <v>0</v>
      </c>
      <c r="CI102" s="41">
        <v>0</v>
      </c>
      <c r="CJ102" s="41"/>
    </row>
    <row r="103" spans="1:88" ht="31.15" customHeight="1" x14ac:dyDescent="0.2">
      <c r="A103" s="2322" t="s">
        <v>134</v>
      </c>
      <c r="B103" s="2323" t="s">
        <v>135</v>
      </c>
      <c r="C103" s="2322" t="s">
        <v>136</v>
      </c>
      <c r="D103" s="2324"/>
      <c r="E103" s="2324"/>
      <c r="F103" s="2324"/>
      <c r="G103" s="2324"/>
      <c r="H103" s="2324"/>
      <c r="I103" s="2324"/>
      <c r="J103" s="2324"/>
      <c r="K103" s="2325"/>
      <c r="L103" s="2323" t="s">
        <v>137</v>
      </c>
      <c r="M103" s="7"/>
      <c r="N103" s="313"/>
      <c r="O103" s="313"/>
      <c r="P103" s="313"/>
      <c r="Q103" s="290"/>
      <c r="R103" s="290"/>
      <c r="S103" s="290"/>
      <c r="T103" s="290"/>
      <c r="U103" s="290"/>
      <c r="V103" s="290"/>
      <c r="W103" s="290"/>
      <c r="X103" s="291"/>
      <c r="Y103" s="1084"/>
      <c r="Z103" s="897"/>
      <c r="AA103" s="897"/>
      <c r="AB103" s="897"/>
      <c r="AC103" s="897"/>
      <c r="AD103" s="897"/>
      <c r="AE103" s="897"/>
      <c r="AF103" s="897"/>
      <c r="AG103" s="897"/>
      <c r="AH103" s="897"/>
      <c r="AI103" s="897"/>
      <c r="AJ103" s="897"/>
      <c r="AK103" s="897"/>
      <c r="AL103" s="897"/>
      <c r="AM103" s="897"/>
      <c r="AN103" s="897"/>
      <c r="AO103" s="897"/>
      <c r="AP103" s="897"/>
      <c r="AQ103" s="897"/>
      <c r="AR103" s="897"/>
      <c r="AS103" s="897"/>
      <c r="CG103" s="41"/>
      <c r="CH103" s="41"/>
      <c r="CI103" s="41"/>
      <c r="CJ103" s="41"/>
    </row>
    <row r="104" spans="1:88" ht="28.5" customHeight="1" x14ac:dyDescent="0.2">
      <c r="A104" s="2237"/>
      <c r="B104" s="2239"/>
      <c r="C104" s="1103" t="s">
        <v>138</v>
      </c>
      <c r="D104" s="1103" t="s">
        <v>139</v>
      </c>
      <c r="E104" s="1103" t="s">
        <v>140</v>
      </c>
      <c r="F104" s="1103" t="s">
        <v>141</v>
      </c>
      <c r="G104" s="1103" t="s">
        <v>142</v>
      </c>
      <c r="H104" s="1103" t="s">
        <v>143</v>
      </c>
      <c r="I104" s="1103" t="s">
        <v>144</v>
      </c>
      <c r="J104" s="1104" t="s">
        <v>145</v>
      </c>
      <c r="K104" s="1103" t="s">
        <v>146</v>
      </c>
      <c r="L104" s="2239"/>
      <c r="M104" s="7"/>
      <c r="N104" s="313"/>
      <c r="O104" s="313"/>
      <c r="P104" s="313"/>
      <c r="Q104" s="290"/>
      <c r="R104" s="290"/>
      <c r="S104" s="290"/>
      <c r="T104" s="290"/>
      <c r="U104" s="290"/>
      <c r="V104" s="290"/>
      <c r="W104" s="290"/>
      <c r="X104" s="291"/>
      <c r="Y104" s="1084"/>
      <c r="Z104" s="897"/>
      <c r="AA104" s="897"/>
      <c r="AB104" s="897"/>
      <c r="AC104" s="897"/>
      <c r="AD104" s="897"/>
      <c r="AE104" s="897"/>
      <c r="AF104" s="897"/>
      <c r="AG104" s="897"/>
      <c r="AH104" s="897"/>
      <c r="AI104" s="897"/>
      <c r="AJ104" s="897"/>
      <c r="AK104" s="897"/>
      <c r="AL104" s="897"/>
      <c r="AM104" s="897"/>
      <c r="AN104" s="897"/>
      <c r="AO104" s="897"/>
      <c r="AP104" s="897"/>
      <c r="AQ104" s="897"/>
      <c r="AR104" s="897"/>
      <c r="AS104" s="897"/>
      <c r="CG104" s="41"/>
      <c r="CH104" s="41"/>
      <c r="CI104" s="41"/>
      <c r="CJ104" s="41"/>
    </row>
    <row r="105" spans="1:88" ht="16.149999999999999" customHeight="1" x14ac:dyDescent="0.2">
      <c r="A105" s="1105" t="s">
        <v>147</v>
      </c>
      <c r="B105" s="1106"/>
      <c r="C105" s="1106"/>
      <c r="D105" s="1106"/>
      <c r="E105" s="1106"/>
      <c r="F105" s="1106"/>
      <c r="G105" s="1106"/>
      <c r="H105" s="1106"/>
      <c r="I105" s="1106"/>
      <c r="J105" s="1106"/>
      <c r="K105" s="1106"/>
      <c r="L105" s="1107"/>
      <c r="M105" s="7"/>
      <c r="N105" s="313"/>
      <c r="O105" s="313"/>
      <c r="P105" s="313"/>
      <c r="Q105" s="290"/>
      <c r="R105" s="290"/>
      <c r="S105" s="290"/>
      <c r="T105" s="290"/>
      <c r="U105" s="290"/>
      <c r="V105" s="290"/>
      <c r="W105" s="290"/>
      <c r="X105" s="291"/>
      <c r="Y105" s="1084"/>
      <c r="Z105" s="897"/>
      <c r="AA105" s="897"/>
      <c r="AB105" s="897"/>
      <c r="AC105" s="897"/>
      <c r="AD105" s="897"/>
      <c r="AE105" s="897"/>
      <c r="AF105" s="897"/>
      <c r="AG105" s="897"/>
      <c r="AH105" s="897"/>
      <c r="AI105" s="897"/>
      <c r="AJ105" s="897"/>
      <c r="AK105" s="897"/>
      <c r="AL105" s="897"/>
      <c r="AM105" s="897"/>
      <c r="AN105" s="897"/>
      <c r="AO105" s="897"/>
      <c r="AP105" s="897"/>
      <c r="AQ105" s="897"/>
      <c r="AR105" s="897"/>
      <c r="AS105" s="897"/>
      <c r="CG105" s="41"/>
      <c r="CH105" s="41"/>
      <c r="CI105" s="41"/>
      <c r="CJ105" s="41"/>
    </row>
    <row r="106" spans="1:88" ht="16.149999999999999" customHeight="1" x14ac:dyDescent="0.2">
      <c r="A106" s="342" t="s">
        <v>148</v>
      </c>
      <c r="B106" s="343"/>
      <c r="C106" s="343"/>
      <c r="D106" s="343"/>
      <c r="E106" s="343"/>
      <c r="F106" s="343"/>
      <c r="G106" s="343"/>
      <c r="H106" s="343"/>
      <c r="I106" s="343"/>
      <c r="J106" s="343"/>
      <c r="K106" s="343"/>
      <c r="L106" s="344"/>
      <c r="M106" s="345"/>
      <c r="N106" s="313"/>
      <c r="O106" s="313"/>
      <c r="P106" s="313"/>
      <c r="Q106" s="290"/>
      <c r="R106" s="290"/>
      <c r="S106" s="290"/>
      <c r="T106" s="290"/>
      <c r="U106" s="290"/>
      <c r="V106" s="290"/>
      <c r="W106" s="290"/>
      <c r="X106" s="291"/>
      <c r="Y106" s="1084"/>
      <c r="Z106" s="897"/>
      <c r="AA106" s="897"/>
      <c r="AB106" s="897"/>
      <c r="AC106" s="897"/>
      <c r="AD106" s="897"/>
      <c r="AE106" s="897"/>
      <c r="AF106" s="897"/>
      <c r="AG106" s="897"/>
      <c r="AH106" s="897"/>
      <c r="AI106" s="897"/>
      <c r="AJ106" s="897"/>
      <c r="AK106" s="897"/>
      <c r="AL106" s="897"/>
      <c r="AM106" s="897"/>
      <c r="AN106" s="897"/>
      <c r="AO106" s="897"/>
      <c r="AP106" s="897"/>
      <c r="AQ106" s="897"/>
      <c r="AR106" s="897"/>
      <c r="AS106" s="897"/>
      <c r="CG106" s="41"/>
      <c r="CH106" s="41"/>
      <c r="CI106" s="41"/>
      <c r="CJ106" s="41"/>
    </row>
    <row r="107" spans="1:88" ht="16.149999999999999" customHeight="1" x14ac:dyDescent="0.2">
      <c r="A107" s="346" t="s">
        <v>149</v>
      </c>
      <c r="B107" s="347"/>
      <c r="C107" s="347"/>
      <c r="D107" s="347"/>
      <c r="E107" s="347"/>
      <c r="F107" s="347"/>
      <c r="G107" s="347"/>
      <c r="H107" s="347"/>
      <c r="I107" s="347"/>
      <c r="J107" s="347"/>
      <c r="K107" s="347"/>
      <c r="L107" s="348"/>
      <c r="M107" s="974"/>
      <c r="N107" s="313"/>
      <c r="O107" s="313"/>
      <c r="P107" s="313"/>
      <c r="Q107" s="290"/>
      <c r="R107" s="290"/>
      <c r="S107" s="290"/>
      <c r="T107" s="290"/>
      <c r="U107" s="290"/>
      <c r="V107" s="290"/>
      <c r="W107" s="290"/>
      <c r="X107" s="291"/>
      <c r="Y107" s="1084"/>
      <c r="Z107" s="897"/>
      <c r="AA107" s="897"/>
      <c r="AB107" s="897"/>
      <c r="AC107" s="897"/>
      <c r="AD107" s="897"/>
      <c r="AE107" s="897"/>
      <c r="AF107" s="897"/>
      <c r="AG107" s="897"/>
      <c r="AH107" s="897"/>
      <c r="AI107" s="897"/>
      <c r="AJ107" s="897"/>
      <c r="AK107" s="897"/>
      <c r="AL107" s="897"/>
      <c r="AM107" s="897"/>
      <c r="AN107" s="897"/>
      <c r="AO107" s="897"/>
      <c r="AP107" s="897"/>
      <c r="AQ107" s="897"/>
      <c r="AR107" s="897"/>
      <c r="AS107" s="897"/>
      <c r="CG107" s="41"/>
      <c r="CH107" s="41"/>
      <c r="CI107" s="41"/>
      <c r="CJ107" s="41"/>
    </row>
    <row r="108" spans="1:88" ht="31.15" customHeight="1" x14ac:dyDescent="0.2">
      <c r="A108" s="232" t="s">
        <v>172</v>
      </c>
      <c r="B108" s="672"/>
      <c r="C108" s="672"/>
      <c r="D108" s="672"/>
      <c r="E108" s="672"/>
      <c r="F108" s="672"/>
      <c r="G108" s="672"/>
      <c r="H108" s="672"/>
      <c r="I108" s="672"/>
      <c r="J108" s="672"/>
      <c r="K108" s="672"/>
      <c r="L108" s="672"/>
      <c r="M108" s="672"/>
      <c r="N108" s="672"/>
      <c r="O108" s="672"/>
      <c r="P108" s="672"/>
      <c r="Q108" s="672"/>
      <c r="R108" s="672"/>
      <c r="S108" s="672"/>
      <c r="T108" s="672"/>
      <c r="U108" s="672"/>
      <c r="V108" s="672"/>
      <c r="W108" s="672"/>
      <c r="X108" s="672"/>
      <c r="Y108" s="672"/>
      <c r="Z108" s="672"/>
      <c r="AA108" s="672"/>
      <c r="AB108" s="672"/>
      <c r="AC108" s="672"/>
      <c r="AD108" s="672"/>
      <c r="AE108" s="672"/>
      <c r="AF108" s="672"/>
      <c r="AG108" s="672"/>
      <c r="AH108" s="672"/>
      <c r="AI108" s="672"/>
      <c r="AJ108" s="672"/>
      <c r="AK108" s="672"/>
      <c r="AL108" s="672"/>
      <c r="AM108" s="672"/>
      <c r="AN108" s="672"/>
      <c r="AO108" s="976"/>
      <c r="AP108" s="976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CG108" s="41"/>
      <c r="CH108" s="41"/>
      <c r="CI108" s="41"/>
      <c r="CJ108" s="41"/>
    </row>
    <row r="109" spans="1:88" ht="16.149999999999999" customHeight="1" x14ac:dyDescent="0.2">
      <c r="A109" s="2326" t="s">
        <v>151</v>
      </c>
      <c r="B109" s="1911" t="s">
        <v>4</v>
      </c>
      <c r="C109" s="1912"/>
      <c r="D109" s="1898"/>
      <c r="E109" s="2320" t="s">
        <v>5</v>
      </c>
      <c r="F109" s="2222"/>
      <c r="G109" s="2222"/>
      <c r="H109" s="2222"/>
      <c r="I109" s="2222"/>
      <c r="J109" s="2222"/>
      <c r="K109" s="2222"/>
      <c r="L109" s="2222"/>
      <c r="M109" s="2222"/>
      <c r="N109" s="2222"/>
      <c r="O109" s="2222"/>
      <c r="P109" s="2222"/>
      <c r="Q109" s="2222"/>
      <c r="R109" s="2222"/>
      <c r="S109" s="2222"/>
      <c r="T109" s="2222"/>
      <c r="U109" s="2222"/>
      <c r="V109" s="2222"/>
      <c r="W109" s="2222"/>
      <c r="X109" s="2222"/>
      <c r="Y109" s="2222"/>
      <c r="Z109" s="2222"/>
      <c r="AA109" s="2222"/>
      <c r="AB109" s="2222"/>
      <c r="AC109" s="2222"/>
      <c r="AD109" s="2222"/>
      <c r="AE109" s="2222"/>
      <c r="AF109" s="2222"/>
      <c r="AG109" s="2222"/>
      <c r="AH109" s="2222"/>
      <c r="AI109" s="2222"/>
      <c r="AJ109" s="2222"/>
      <c r="AK109" s="2222"/>
      <c r="AL109" s="2222"/>
      <c r="AM109" s="2222"/>
      <c r="AN109" s="2319"/>
      <c r="AO109" s="1898" t="s">
        <v>6</v>
      </c>
      <c r="AP109" s="1900" t="s">
        <v>152</v>
      </c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CG109" s="41"/>
      <c r="CH109" s="41"/>
      <c r="CI109" s="41"/>
      <c r="CJ109" s="41"/>
    </row>
    <row r="110" spans="1:88" ht="16.149999999999999" customHeight="1" x14ac:dyDescent="0.2">
      <c r="A110" s="1909"/>
      <c r="B110" s="2244"/>
      <c r="C110" s="2091"/>
      <c r="D110" s="2067"/>
      <c r="E110" s="2320" t="s">
        <v>11</v>
      </c>
      <c r="F110" s="2321"/>
      <c r="G110" s="2320" t="s">
        <v>12</v>
      </c>
      <c r="H110" s="2321"/>
      <c r="I110" s="2320" t="s">
        <v>13</v>
      </c>
      <c r="J110" s="2321"/>
      <c r="K110" s="2320" t="s">
        <v>14</v>
      </c>
      <c r="L110" s="2321"/>
      <c r="M110" s="2320" t="s">
        <v>15</v>
      </c>
      <c r="N110" s="2321"/>
      <c r="O110" s="2320" t="s">
        <v>16</v>
      </c>
      <c r="P110" s="2321"/>
      <c r="Q110" s="2222" t="s">
        <v>17</v>
      </c>
      <c r="R110" s="2321"/>
      <c r="S110" s="2320" t="s">
        <v>18</v>
      </c>
      <c r="T110" s="2321"/>
      <c r="U110" s="2320" t="s">
        <v>19</v>
      </c>
      <c r="V110" s="2321"/>
      <c r="W110" s="2320" t="s">
        <v>20</v>
      </c>
      <c r="X110" s="2321"/>
      <c r="Y110" s="2320" t="s">
        <v>21</v>
      </c>
      <c r="Z110" s="2321"/>
      <c r="AA110" s="2320" t="s">
        <v>22</v>
      </c>
      <c r="AB110" s="2321"/>
      <c r="AC110" s="2320" t="s">
        <v>23</v>
      </c>
      <c r="AD110" s="2321"/>
      <c r="AE110" s="2320" t="s">
        <v>24</v>
      </c>
      <c r="AF110" s="2321"/>
      <c r="AG110" s="2320" t="s">
        <v>25</v>
      </c>
      <c r="AH110" s="2321"/>
      <c r="AI110" s="2320" t="s">
        <v>26</v>
      </c>
      <c r="AJ110" s="2321"/>
      <c r="AK110" s="2320" t="s">
        <v>27</v>
      </c>
      <c r="AL110" s="2321"/>
      <c r="AM110" s="2222" t="s">
        <v>28</v>
      </c>
      <c r="AN110" s="2319"/>
      <c r="AO110" s="1898"/>
      <c r="AP110" s="1900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CG110" s="41"/>
      <c r="CH110" s="41"/>
      <c r="CI110" s="41"/>
      <c r="CJ110" s="41"/>
    </row>
    <row r="111" spans="1:88" ht="16.149999999999999" customHeight="1" x14ac:dyDescent="0.2">
      <c r="A111" s="2243"/>
      <c r="B111" s="1036" t="s">
        <v>29</v>
      </c>
      <c r="C111" s="1108" t="s">
        <v>30</v>
      </c>
      <c r="D111" s="839" t="s">
        <v>31</v>
      </c>
      <c r="E111" s="1036" t="s">
        <v>30</v>
      </c>
      <c r="F111" s="979" t="s">
        <v>31</v>
      </c>
      <c r="G111" s="1036" t="s">
        <v>30</v>
      </c>
      <c r="H111" s="979" t="s">
        <v>31</v>
      </c>
      <c r="I111" s="1036" t="s">
        <v>30</v>
      </c>
      <c r="J111" s="979" t="s">
        <v>31</v>
      </c>
      <c r="K111" s="1036" t="s">
        <v>30</v>
      </c>
      <c r="L111" s="979" t="s">
        <v>31</v>
      </c>
      <c r="M111" s="1036" t="s">
        <v>30</v>
      </c>
      <c r="N111" s="979" t="s">
        <v>31</v>
      </c>
      <c r="O111" s="1036" t="s">
        <v>30</v>
      </c>
      <c r="P111" s="979" t="s">
        <v>31</v>
      </c>
      <c r="Q111" s="1036" t="s">
        <v>30</v>
      </c>
      <c r="R111" s="979" t="s">
        <v>31</v>
      </c>
      <c r="S111" s="1036" t="s">
        <v>30</v>
      </c>
      <c r="T111" s="979" t="s">
        <v>31</v>
      </c>
      <c r="U111" s="1036" t="s">
        <v>30</v>
      </c>
      <c r="V111" s="979" t="s">
        <v>31</v>
      </c>
      <c r="W111" s="1036" t="s">
        <v>30</v>
      </c>
      <c r="X111" s="979" t="s">
        <v>31</v>
      </c>
      <c r="Y111" s="1036" t="s">
        <v>30</v>
      </c>
      <c r="Z111" s="979" t="s">
        <v>31</v>
      </c>
      <c r="AA111" s="1036" t="s">
        <v>30</v>
      </c>
      <c r="AB111" s="979" t="s">
        <v>31</v>
      </c>
      <c r="AC111" s="1036" t="s">
        <v>30</v>
      </c>
      <c r="AD111" s="979" t="s">
        <v>31</v>
      </c>
      <c r="AE111" s="1036" t="s">
        <v>30</v>
      </c>
      <c r="AF111" s="979" t="s">
        <v>31</v>
      </c>
      <c r="AG111" s="1036" t="s">
        <v>30</v>
      </c>
      <c r="AH111" s="979" t="s">
        <v>31</v>
      </c>
      <c r="AI111" s="1036" t="s">
        <v>30</v>
      </c>
      <c r="AJ111" s="979" t="s">
        <v>31</v>
      </c>
      <c r="AK111" s="1036" t="s">
        <v>30</v>
      </c>
      <c r="AL111" s="979" t="s">
        <v>31</v>
      </c>
      <c r="AM111" s="1036" t="s">
        <v>30</v>
      </c>
      <c r="AN111" s="1109" t="s">
        <v>31</v>
      </c>
      <c r="AO111" s="2067"/>
      <c r="AP111" s="2235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CG111" s="41"/>
      <c r="CH111" s="41"/>
      <c r="CI111" s="41"/>
      <c r="CJ111" s="41"/>
    </row>
    <row r="112" spans="1:88" ht="16.149999999999999" customHeight="1" x14ac:dyDescent="0.2">
      <c r="A112" s="354" t="s">
        <v>153</v>
      </c>
      <c r="B112" s="355">
        <f>SUM(C112:D112)</f>
        <v>0</v>
      </c>
      <c r="C112" s="356">
        <f t="shared" ref="C112:D114" si="10">SUM(E112+G112+I112+K112+M112+O112+Q112+S112+U112+W112+Y112+AA112+AC112+AE112+AG112+AI112+AK112+AM112)</f>
        <v>0</v>
      </c>
      <c r="D112" s="357">
        <f t="shared" si="10"/>
        <v>0</v>
      </c>
      <c r="E112" s="65"/>
      <c r="F112" s="206"/>
      <c r="G112" s="65"/>
      <c r="H112" s="358"/>
      <c r="I112" s="65"/>
      <c r="J112" s="358"/>
      <c r="K112" s="65"/>
      <c r="L112" s="358"/>
      <c r="M112" s="65"/>
      <c r="N112" s="358"/>
      <c r="O112" s="65"/>
      <c r="P112" s="358"/>
      <c r="Q112" s="359"/>
      <c r="R112" s="358"/>
      <c r="S112" s="65"/>
      <c r="T112" s="358"/>
      <c r="U112" s="65"/>
      <c r="V112" s="358"/>
      <c r="W112" s="65"/>
      <c r="X112" s="358"/>
      <c r="Y112" s="65"/>
      <c r="Z112" s="358"/>
      <c r="AA112" s="65"/>
      <c r="AB112" s="358"/>
      <c r="AC112" s="65"/>
      <c r="AD112" s="358"/>
      <c r="AE112" s="65"/>
      <c r="AF112" s="358"/>
      <c r="AG112" s="65"/>
      <c r="AH112" s="358"/>
      <c r="AI112" s="65"/>
      <c r="AJ112" s="358"/>
      <c r="AK112" s="65"/>
      <c r="AL112" s="358"/>
      <c r="AM112" s="360"/>
      <c r="AN112" s="361"/>
      <c r="AO112" s="119"/>
      <c r="AP112" s="119"/>
      <c r="AQ112" s="176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9"/>
      <c r="BD112" s="9"/>
      <c r="BE112" s="9"/>
      <c r="BF112" s="9"/>
      <c r="CA112" s="40"/>
      <c r="CB112" s="40"/>
      <c r="CC112" s="40"/>
      <c r="CG112" s="41">
        <v>0</v>
      </c>
      <c r="CH112" s="41">
        <v>0</v>
      </c>
      <c r="CI112" s="41">
        <v>0</v>
      </c>
      <c r="CJ112" s="41"/>
    </row>
    <row r="113" spans="1:88" ht="16.149999999999999" customHeight="1" x14ac:dyDescent="0.2">
      <c r="A113" s="354" t="s">
        <v>154</v>
      </c>
      <c r="B113" s="355">
        <f>SUM(C113:D113)</f>
        <v>0</v>
      </c>
      <c r="C113" s="356">
        <f t="shared" si="10"/>
        <v>0</v>
      </c>
      <c r="D113" s="357">
        <f t="shared" si="10"/>
        <v>0</v>
      </c>
      <c r="E113" s="46"/>
      <c r="F113" s="47"/>
      <c r="G113" s="46"/>
      <c r="H113" s="48"/>
      <c r="I113" s="46"/>
      <c r="J113" s="48"/>
      <c r="K113" s="46"/>
      <c r="L113" s="48"/>
      <c r="M113" s="46"/>
      <c r="N113" s="48"/>
      <c r="O113" s="46"/>
      <c r="P113" s="48"/>
      <c r="Q113" s="114"/>
      <c r="R113" s="48"/>
      <c r="S113" s="46"/>
      <c r="T113" s="48"/>
      <c r="U113" s="46"/>
      <c r="V113" s="48"/>
      <c r="W113" s="46"/>
      <c r="X113" s="48"/>
      <c r="Y113" s="46"/>
      <c r="Z113" s="48"/>
      <c r="AA113" s="46"/>
      <c r="AB113" s="48"/>
      <c r="AC113" s="46"/>
      <c r="AD113" s="48"/>
      <c r="AE113" s="46"/>
      <c r="AF113" s="48"/>
      <c r="AG113" s="46"/>
      <c r="AH113" s="48"/>
      <c r="AI113" s="46"/>
      <c r="AJ113" s="48"/>
      <c r="AK113" s="46"/>
      <c r="AL113" s="48"/>
      <c r="AM113" s="175"/>
      <c r="AN113" s="362"/>
      <c r="AO113" s="53"/>
      <c r="AP113" s="53"/>
      <c r="AQ113" s="176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9"/>
      <c r="BD113" s="9"/>
      <c r="BE113" s="9"/>
      <c r="BF113" s="9"/>
      <c r="CG113" s="41">
        <v>0</v>
      </c>
      <c r="CH113" s="41">
        <v>0</v>
      </c>
      <c r="CI113" s="41">
        <v>0</v>
      </c>
      <c r="CJ113" s="41"/>
    </row>
    <row r="114" spans="1:88" ht="16.149999999999999" customHeight="1" x14ac:dyDescent="0.2">
      <c r="A114" s="676" t="s">
        <v>155</v>
      </c>
      <c r="B114" s="364">
        <f>SUM(C114:D114)</f>
        <v>0</v>
      </c>
      <c r="C114" s="365">
        <f t="shared" si="10"/>
        <v>0</v>
      </c>
      <c r="D114" s="366">
        <f t="shared" si="10"/>
        <v>0</v>
      </c>
      <c r="E114" s="89"/>
      <c r="F114" s="90"/>
      <c r="G114" s="89"/>
      <c r="H114" s="88"/>
      <c r="I114" s="89"/>
      <c r="J114" s="88"/>
      <c r="K114" s="89"/>
      <c r="L114" s="88"/>
      <c r="M114" s="89"/>
      <c r="N114" s="88"/>
      <c r="O114" s="89"/>
      <c r="P114" s="88"/>
      <c r="Q114" s="136"/>
      <c r="R114" s="88"/>
      <c r="S114" s="89"/>
      <c r="T114" s="88"/>
      <c r="U114" s="89"/>
      <c r="V114" s="88"/>
      <c r="W114" s="89"/>
      <c r="X114" s="88"/>
      <c r="Y114" s="89"/>
      <c r="Z114" s="88"/>
      <c r="AA114" s="89"/>
      <c r="AB114" s="88"/>
      <c r="AC114" s="89"/>
      <c r="AD114" s="88"/>
      <c r="AE114" s="89"/>
      <c r="AF114" s="88"/>
      <c r="AG114" s="89"/>
      <c r="AH114" s="88"/>
      <c r="AI114" s="89"/>
      <c r="AJ114" s="88"/>
      <c r="AK114" s="89"/>
      <c r="AL114" s="88"/>
      <c r="AM114" s="182"/>
      <c r="AN114" s="367"/>
      <c r="AO114" s="95"/>
      <c r="AP114" s="95"/>
      <c r="AQ114" s="176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9"/>
      <c r="BD114" s="9"/>
      <c r="BE114" s="9"/>
      <c r="BF114" s="9"/>
      <c r="CG114" s="41">
        <v>0</v>
      </c>
      <c r="CH114" s="41">
        <v>0</v>
      </c>
      <c r="CI114" s="41">
        <v>0</v>
      </c>
      <c r="CJ114" s="41"/>
    </row>
    <row r="115" spans="1:88" ht="31.15" customHeight="1" x14ac:dyDescent="0.2">
      <c r="A115" s="608" t="s">
        <v>156</v>
      </c>
      <c r="B115" s="368"/>
      <c r="C115" s="368"/>
      <c r="D115" s="368"/>
      <c r="E115" s="368"/>
      <c r="F115" s="7"/>
      <c r="G115" s="7"/>
      <c r="H115" s="7"/>
      <c r="I115" s="7"/>
      <c r="J115" s="7"/>
      <c r="K115" s="7"/>
      <c r="L115" s="369"/>
      <c r="M115" s="369"/>
      <c r="N115" s="369"/>
      <c r="O115" s="36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CG115" s="41"/>
      <c r="CH115" s="41"/>
      <c r="CI115" s="41"/>
      <c r="CJ115" s="41"/>
    </row>
    <row r="116" spans="1:88" ht="16.149999999999999" customHeight="1" x14ac:dyDescent="0.2">
      <c r="A116" s="2224" t="s">
        <v>157</v>
      </c>
      <c r="B116" s="2225"/>
      <c r="C116" s="2224" t="s">
        <v>158</v>
      </c>
      <c r="D116" s="2228"/>
      <c r="E116" s="2225"/>
      <c r="F116" s="2224" t="s">
        <v>159</v>
      </c>
      <c r="G116" s="2228"/>
      <c r="H116" s="2228"/>
      <c r="I116" s="2228"/>
      <c r="J116" s="2228"/>
      <c r="K116" s="2228"/>
      <c r="L116" s="2228"/>
      <c r="M116" s="2228"/>
      <c r="N116" s="2228"/>
      <c r="O116" s="2225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CG116" s="41"/>
      <c r="CH116" s="41"/>
      <c r="CI116" s="41"/>
      <c r="CJ116" s="41"/>
    </row>
    <row r="117" spans="1:88" ht="16.149999999999999" customHeight="1" x14ac:dyDescent="0.2">
      <c r="A117" s="1887"/>
      <c r="B117" s="1888"/>
      <c r="C117" s="1887"/>
      <c r="D117" s="1892"/>
      <c r="E117" s="1888"/>
      <c r="F117" s="2226"/>
      <c r="G117" s="2082"/>
      <c r="H117" s="2082"/>
      <c r="I117" s="2082"/>
      <c r="J117" s="2082"/>
      <c r="K117" s="2082"/>
      <c r="L117" s="2082"/>
      <c r="M117" s="2082"/>
      <c r="N117" s="2082"/>
      <c r="O117" s="2080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CG117" s="41"/>
      <c r="CH117" s="41"/>
      <c r="CI117" s="41"/>
      <c r="CJ117" s="41"/>
    </row>
    <row r="118" spans="1:88" ht="24" customHeight="1" x14ac:dyDescent="0.2">
      <c r="A118" s="1887"/>
      <c r="B118" s="1888"/>
      <c r="C118" s="2226"/>
      <c r="D118" s="2082"/>
      <c r="E118" s="2080"/>
      <c r="F118" s="2230" t="s">
        <v>160</v>
      </c>
      <c r="G118" s="2231"/>
      <c r="H118" s="2230" t="s">
        <v>161</v>
      </c>
      <c r="I118" s="2231"/>
      <c r="J118" s="2230" t="s">
        <v>162</v>
      </c>
      <c r="K118" s="2231"/>
      <c r="L118" s="2230" t="s">
        <v>163</v>
      </c>
      <c r="M118" s="2231"/>
      <c r="N118" s="2230" t="s">
        <v>164</v>
      </c>
      <c r="O118" s="2231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CG118" s="41"/>
      <c r="CH118" s="41"/>
      <c r="CI118" s="41"/>
      <c r="CJ118" s="41"/>
    </row>
    <row r="119" spans="1:88" ht="22.5" customHeight="1" x14ac:dyDescent="0.2">
      <c r="A119" s="2226"/>
      <c r="B119" s="2080"/>
      <c r="C119" s="1110" t="s">
        <v>29</v>
      </c>
      <c r="D119" s="1111" t="s">
        <v>30</v>
      </c>
      <c r="E119" s="1104" t="s">
        <v>31</v>
      </c>
      <c r="F119" s="1110" t="s">
        <v>30</v>
      </c>
      <c r="G119" s="1104" t="s">
        <v>31</v>
      </c>
      <c r="H119" s="1110" t="s">
        <v>30</v>
      </c>
      <c r="I119" s="1104" t="s">
        <v>31</v>
      </c>
      <c r="J119" s="1110" t="s">
        <v>30</v>
      </c>
      <c r="K119" s="1104" t="s">
        <v>31</v>
      </c>
      <c r="L119" s="1110" t="s">
        <v>30</v>
      </c>
      <c r="M119" s="1104" t="s">
        <v>31</v>
      </c>
      <c r="N119" s="1110" t="s">
        <v>30</v>
      </c>
      <c r="O119" s="1104" t="s">
        <v>31</v>
      </c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CG119" s="41"/>
      <c r="CH119" s="41"/>
      <c r="CI119" s="41"/>
      <c r="CJ119" s="41"/>
    </row>
    <row r="120" spans="1:88" ht="16.149999999999999" customHeight="1" x14ac:dyDescent="0.2">
      <c r="A120" s="2220" t="s">
        <v>165</v>
      </c>
      <c r="B120" s="985" t="s">
        <v>166</v>
      </c>
      <c r="C120" s="373">
        <f t="shared" ref="C120:C126" si="11">SUM(D120:E120)</f>
        <v>0</v>
      </c>
      <c r="D120" s="374">
        <f t="shared" ref="D120:E126" si="12">SUM(F120+H120+J120+L120+N120)</f>
        <v>0</v>
      </c>
      <c r="E120" s="375">
        <f t="shared" si="12"/>
        <v>0</v>
      </c>
      <c r="F120" s="1112"/>
      <c r="G120" s="1113"/>
      <c r="H120" s="1112"/>
      <c r="I120" s="1113"/>
      <c r="J120" s="1112"/>
      <c r="K120" s="1113"/>
      <c r="L120" s="1112"/>
      <c r="M120" s="1113"/>
      <c r="N120" s="1112"/>
      <c r="O120" s="1113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CG120" s="41"/>
      <c r="CH120" s="41"/>
      <c r="CI120" s="41"/>
      <c r="CJ120" s="41"/>
    </row>
    <row r="121" spans="1:88" ht="16.149999999999999" customHeight="1" x14ac:dyDescent="0.2">
      <c r="A121" s="1878"/>
      <c r="B121" s="378" t="s">
        <v>167</v>
      </c>
      <c r="C121" s="379">
        <f t="shared" si="11"/>
        <v>0</v>
      </c>
      <c r="D121" s="380">
        <f t="shared" si="12"/>
        <v>0</v>
      </c>
      <c r="E121" s="381">
        <f t="shared" si="12"/>
        <v>0</v>
      </c>
      <c r="F121" s="986"/>
      <c r="G121" s="987"/>
      <c r="H121" s="986"/>
      <c r="I121" s="987"/>
      <c r="J121" s="986"/>
      <c r="K121" s="987"/>
      <c r="L121" s="986"/>
      <c r="M121" s="987"/>
      <c r="N121" s="986"/>
      <c r="O121" s="987"/>
      <c r="CG121" s="41"/>
      <c r="CH121" s="41"/>
      <c r="CI121" s="41"/>
      <c r="CJ121" s="41"/>
    </row>
    <row r="122" spans="1:88" ht="16.149999999999999" customHeight="1" thickBot="1" x14ac:dyDescent="0.3">
      <c r="A122" s="1879"/>
      <c r="B122" s="384" t="s">
        <v>168</v>
      </c>
      <c r="C122" s="385">
        <f t="shared" si="11"/>
        <v>0</v>
      </c>
      <c r="D122" s="386">
        <f t="shared" si="12"/>
        <v>0</v>
      </c>
      <c r="E122" s="387">
        <f t="shared" si="12"/>
        <v>0</v>
      </c>
      <c r="F122" s="988"/>
      <c r="G122" s="989"/>
      <c r="H122" s="988"/>
      <c r="I122" s="989"/>
      <c r="J122" s="988"/>
      <c r="K122" s="989"/>
      <c r="L122" s="988"/>
      <c r="M122" s="989"/>
      <c r="N122" s="988"/>
      <c r="O122" s="989"/>
      <c r="CG122" s="41"/>
      <c r="CH122" s="41"/>
      <c r="CI122" s="41"/>
      <c r="CJ122" s="41"/>
    </row>
    <row r="123" spans="1:88" ht="16.149999999999999" customHeight="1" thickTop="1" x14ac:dyDescent="0.2">
      <c r="A123" s="1880" t="s">
        <v>169</v>
      </c>
      <c r="B123" s="390" t="s">
        <v>72</v>
      </c>
      <c r="C123" s="391">
        <f t="shared" si="11"/>
        <v>0</v>
      </c>
      <c r="D123" s="392">
        <f t="shared" si="12"/>
        <v>0</v>
      </c>
      <c r="E123" s="375">
        <f t="shared" si="12"/>
        <v>0</v>
      </c>
      <c r="F123" s="1112"/>
      <c r="G123" s="1113"/>
      <c r="H123" s="1112"/>
      <c r="I123" s="1113"/>
      <c r="J123" s="1112"/>
      <c r="K123" s="1113"/>
      <c r="L123" s="1112"/>
      <c r="M123" s="1113"/>
      <c r="N123" s="1112"/>
      <c r="O123" s="1113"/>
      <c r="CG123" s="41"/>
      <c r="CH123" s="41"/>
      <c r="CI123" s="41"/>
      <c r="CJ123" s="41"/>
    </row>
    <row r="124" spans="1:88" ht="16.149999999999999" customHeight="1" x14ac:dyDescent="0.2">
      <c r="A124" s="1881"/>
      <c r="B124" s="390" t="s">
        <v>170</v>
      </c>
      <c r="C124" s="391">
        <f t="shared" si="11"/>
        <v>0</v>
      </c>
      <c r="D124" s="392">
        <f t="shared" si="12"/>
        <v>0</v>
      </c>
      <c r="E124" s="375">
        <f t="shared" si="12"/>
        <v>0</v>
      </c>
      <c r="F124" s="1112"/>
      <c r="G124" s="1113"/>
      <c r="H124" s="1112"/>
      <c r="I124" s="1113"/>
      <c r="J124" s="1112"/>
      <c r="K124" s="1113"/>
      <c r="L124" s="1112"/>
      <c r="M124" s="1113"/>
      <c r="N124" s="1112"/>
      <c r="O124" s="1113"/>
      <c r="CG124" s="41"/>
      <c r="CH124" s="41"/>
      <c r="CI124" s="41"/>
      <c r="CJ124" s="41"/>
    </row>
    <row r="125" spans="1:88" ht="16.149999999999999" customHeight="1" x14ac:dyDescent="0.2">
      <c r="A125" s="1881"/>
      <c r="B125" s="393" t="s">
        <v>171</v>
      </c>
      <c r="C125" s="379">
        <f t="shared" si="11"/>
        <v>0</v>
      </c>
      <c r="D125" s="380">
        <f t="shared" si="12"/>
        <v>0</v>
      </c>
      <c r="E125" s="381">
        <f t="shared" si="12"/>
        <v>0</v>
      </c>
      <c r="F125" s="986"/>
      <c r="G125" s="987"/>
      <c r="H125" s="986"/>
      <c r="I125" s="987"/>
      <c r="J125" s="986"/>
      <c r="K125" s="987"/>
      <c r="L125" s="986"/>
      <c r="M125" s="987"/>
      <c r="N125" s="986"/>
      <c r="O125" s="987"/>
      <c r="CG125" s="41"/>
      <c r="CH125" s="41"/>
      <c r="CI125" s="41"/>
      <c r="CJ125" s="41"/>
    </row>
    <row r="126" spans="1:88" ht="16.149999999999999" customHeight="1" x14ac:dyDescent="0.2">
      <c r="A126" s="2221"/>
      <c r="B126" s="394" t="s">
        <v>104</v>
      </c>
      <c r="C126" s="395">
        <f t="shared" si="11"/>
        <v>0</v>
      </c>
      <c r="D126" s="396">
        <f t="shared" si="12"/>
        <v>0</v>
      </c>
      <c r="E126" s="397">
        <f t="shared" si="12"/>
        <v>0</v>
      </c>
      <c r="F126" s="990"/>
      <c r="G126" s="991"/>
      <c r="H126" s="990"/>
      <c r="I126" s="991"/>
      <c r="J126" s="990"/>
      <c r="K126" s="991"/>
      <c r="L126" s="990"/>
      <c r="M126" s="991"/>
      <c r="N126" s="990"/>
      <c r="O126" s="991"/>
      <c r="CG126" s="41"/>
      <c r="CH126" s="41"/>
      <c r="CI126" s="41"/>
      <c r="CJ126" s="41"/>
    </row>
    <row r="127" spans="1:88" x14ac:dyDescent="0.2">
      <c r="CG127" s="41"/>
      <c r="CH127" s="41"/>
      <c r="CI127" s="41"/>
      <c r="CJ127" s="41"/>
    </row>
    <row r="128" spans="1:88" x14ac:dyDescent="0.2">
      <c r="CG128" s="41"/>
      <c r="CH128" s="41"/>
      <c r="CI128" s="41"/>
      <c r="CJ128" s="41"/>
    </row>
    <row r="129" spans="85:88" x14ac:dyDescent="0.2">
      <c r="CG129" s="41"/>
      <c r="CH129" s="41"/>
      <c r="CI129" s="41"/>
      <c r="CJ129" s="41"/>
    </row>
    <row r="207" spans="1:104" ht="16.5" customHeight="1" x14ac:dyDescent="0.2"/>
    <row r="208" spans="1:104" s="400" customFormat="1" ht="18.75" hidden="1" customHeight="1" x14ac:dyDescent="0.2">
      <c r="A208" s="400">
        <f>SUM(B12:D12,B31:B44,B48:B49,B54,B57,C77:E77,B91:B93,B101:F101,B105:B107,B112:B114,C120:C126,C78:C80,B72,B67:B68,B63:G64)</f>
        <v>44162</v>
      </c>
      <c r="B208" s="400">
        <f>SUM(CG13:CJ129)</f>
        <v>0</v>
      </c>
      <c r="BX208" s="401"/>
      <c r="BY208" s="401"/>
      <c r="BZ208" s="401"/>
      <c r="CA208" s="401"/>
      <c r="CB208" s="401"/>
      <c r="CC208" s="401"/>
      <c r="CD208" s="401"/>
      <c r="CE208" s="401"/>
      <c r="CF208" s="401"/>
      <c r="CG208" s="401"/>
      <c r="CH208" s="401"/>
      <c r="CI208" s="401"/>
      <c r="CJ208" s="401"/>
      <c r="CK208" s="401"/>
      <c r="CL208" s="401"/>
      <c r="CM208" s="401"/>
      <c r="CN208" s="401"/>
      <c r="CO208" s="401"/>
      <c r="CP208" s="401"/>
      <c r="CQ208" s="401"/>
      <c r="CR208" s="401"/>
      <c r="CS208" s="401"/>
      <c r="CT208" s="401"/>
      <c r="CU208" s="401"/>
      <c r="CV208" s="401"/>
      <c r="CW208" s="401"/>
      <c r="CX208" s="401"/>
      <c r="CY208" s="401"/>
      <c r="CZ208" s="401"/>
    </row>
    <row r="209" ht="18.75" customHeight="1" x14ac:dyDescent="0.2"/>
  </sheetData>
  <mergeCells count="159"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28:A30"/>
    <mergeCell ref="B28:D29"/>
    <mergeCell ref="E28:AN28"/>
    <mergeCell ref="AO28:AO30"/>
    <mergeCell ref="AP28:AP30"/>
    <mergeCell ref="S29:T29"/>
    <mergeCell ref="U29:V29"/>
    <mergeCell ref="W29:X29"/>
    <mergeCell ref="Y29:Z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R52:R53"/>
    <mergeCell ref="S52:S53"/>
    <mergeCell ref="T52:T53"/>
    <mergeCell ref="U52:U53"/>
    <mergeCell ref="V52:V53"/>
    <mergeCell ref="A70:A71"/>
    <mergeCell ref="B70:B71"/>
    <mergeCell ref="C70:C71"/>
    <mergeCell ref="D70:D71"/>
    <mergeCell ref="Q52:Q53"/>
    <mergeCell ref="A51:A53"/>
    <mergeCell ref="B51:D52"/>
    <mergeCell ref="E51:V51"/>
    <mergeCell ref="A73:G73"/>
    <mergeCell ref="K52:K53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AK74:AK76"/>
    <mergeCell ref="F75:G75"/>
    <mergeCell ref="H75:I75"/>
    <mergeCell ref="J75:K75"/>
    <mergeCell ref="L75:M75"/>
    <mergeCell ref="N75:O75"/>
    <mergeCell ref="P75:Q75"/>
    <mergeCell ref="R75:S75"/>
    <mergeCell ref="T75:U75"/>
    <mergeCell ref="V75:W75"/>
    <mergeCell ref="F74:AI74"/>
    <mergeCell ref="AJ74:AJ76"/>
    <mergeCell ref="X75:Y75"/>
    <mergeCell ref="Z75:AA75"/>
    <mergeCell ref="AB75:AC75"/>
    <mergeCell ref="AD75:AE75"/>
    <mergeCell ref="A84:D84"/>
    <mergeCell ref="A90:D90"/>
    <mergeCell ref="A94:F94"/>
    <mergeCell ref="A95:A97"/>
    <mergeCell ref="B95:C96"/>
    <mergeCell ref="D95:E96"/>
    <mergeCell ref="F95:F97"/>
    <mergeCell ref="AF75:AG75"/>
    <mergeCell ref="AH75:AI75"/>
    <mergeCell ref="A78:A79"/>
    <mergeCell ref="A82:A83"/>
    <mergeCell ref="B82:B83"/>
    <mergeCell ref="C82:C83"/>
    <mergeCell ref="D82:D83"/>
    <mergeCell ref="A74:A76"/>
    <mergeCell ref="B74:B76"/>
    <mergeCell ref="C74:E75"/>
    <mergeCell ref="A103:A104"/>
    <mergeCell ref="B103:B104"/>
    <mergeCell ref="C103:K103"/>
    <mergeCell ref="L103:L104"/>
    <mergeCell ref="A109:A111"/>
    <mergeCell ref="B109:D110"/>
    <mergeCell ref="E109:AN109"/>
    <mergeCell ref="U110:V110"/>
    <mergeCell ref="W110:X110"/>
    <mergeCell ref="Y110:Z110"/>
    <mergeCell ref="AO109:AO111"/>
    <mergeCell ref="AP109:AP111"/>
    <mergeCell ref="E110:F110"/>
    <mergeCell ref="G110:H110"/>
    <mergeCell ref="I110:J110"/>
    <mergeCell ref="K110:L110"/>
    <mergeCell ref="M110:N110"/>
    <mergeCell ref="O110:P110"/>
    <mergeCell ref="Q110:R110"/>
    <mergeCell ref="S110:T110"/>
    <mergeCell ref="A120:A122"/>
    <mergeCell ref="A123:A126"/>
    <mergeCell ref="AM110:AN110"/>
    <mergeCell ref="A116:B119"/>
    <mergeCell ref="C116:E118"/>
    <mergeCell ref="F116:O117"/>
    <mergeCell ref="F118:G118"/>
    <mergeCell ref="H118:I118"/>
    <mergeCell ref="J118:K118"/>
    <mergeCell ref="L118:M118"/>
    <mergeCell ref="N118:O118"/>
    <mergeCell ref="AA110:AB110"/>
    <mergeCell ref="AC110:AD110"/>
    <mergeCell ref="AE110:AF110"/>
    <mergeCell ref="AG110:AH110"/>
    <mergeCell ref="AI110:AJ110"/>
    <mergeCell ref="AK110:AL110"/>
  </mergeCells>
  <dataValidations count="2">
    <dataValidation allowBlank="1" showInputMessage="1" showErrorMessage="1" errorTitle="Error de ingreso" error="Debe ingresar sólo números enteros positivos." sqref="AJ74:AK74 G75:AI76 AT1:XFD1048576 E1:AS12 E27:AS30 G65:G73 C1:D47 E45:J47 X45:AK73 K45:W54 C50:J54 H60:W73 A1:A1048576 B1:B62 C60:G62 B65:B66 C65:D71 F65:F76 C73:D84 C90:D90 C94:D97 E65:E97 F81:F97 B69:B97 B101:F104 G81:L104 B108:D1048576 E108:L111 M81:AK111 AQ45:AS1048576 AL45:AP111 E115:E1048576 P115:AP1048576 F115:O119 F127:O1048576" xr:uid="{E05B64A8-9C3F-41CB-A9F7-6B1BBEF16696}"/>
    <dataValidation type="whole" operator="greaterThanOrEqual" allowBlank="1" showInputMessage="1" showErrorMessage="1" error="Valor no Permitido" sqref="E13:AS26 E31:AS44 C48:J49 C55:W59 B63:G64 B67:B68 C72:D72 F77:AK80 C85:D89 C91:D93 B98:F100 B105:L107 E112:AP114 F120:O126" xr:uid="{BFA23A4E-9796-43F0-99B3-FBEBEB5A0417}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60A91-E8D2-42BA-AA9E-B82A37690A12}">
  <dimension ref="A1:CZ209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6.140625" style="2" customWidth="1"/>
    <col min="2" max="2" width="23.85546875" style="2" customWidth="1"/>
    <col min="3" max="3" width="15.7109375" style="2" customWidth="1"/>
    <col min="4" max="4" width="14.42578125" style="2" customWidth="1"/>
    <col min="5" max="5" width="14.85546875" style="2" customWidth="1"/>
    <col min="6" max="6" width="16.7109375" style="2" customWidth="1"/>
    <col min="7" max="7" width="14" style="2" customWidth="1"/>
    <col min="8" max="8" width="13.140625" style="2" customWidth="1"/>
    <col min="9" max="9" width="11.85546875" style="2" customWidth="1"/>
    <col min="10" max="10" width="12.140625" style="2" customWidth="1"/>
    <col min="11" max="11" width="13.85546875" style="2" customWidth="1"/>
    <col min="12" max="12" width="15" style="2" customWidth="1"/>
    <col min="13" max="13" width="11.85546875" style="2" customWidth="1"/>
    <col min="14" max="40" width="11.42578125" style="2"/>
    <col min="41" max="41" width="12.8554687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customWidth="1"/>
    <col min="79" max="103" width="10.85546875" style="5" hidden="1" customWidth="1"/>
    <col min="104" max="104" width="0.140625" style="5" customWidth="1"/>
    <col min="105" max="105" width="10.85546875" style="2" customWidth="1"/>
    <col min="106" max="16384" width="11.42578125" style="2"/>
  </cols>
  <sheetData>
    <row r="1" spans="1:104" ht="16.149999999999999" customHeight="1" x14ac:dyDescent="0.2">
      <c r="A1" s="1" t="s">
        <v>0</v>
      </c>
    </row>
    <row r="2" spans="1:104" ht="16.149999999999999" customHeight="1" x14ac:dyDescent="0.2">
      <c r="A2" s="1" t="str">
        <f>CONCATENATE("COMUNA: ",[7]NOMBRE!B2," - ","( ",[7]NOMBRE!C2,[7]NOMBRE!D2,[7]NOMBRE!E2,[7]NOMBRE!F2,[7]NOMBRE!G2," )")</f>
        <v>COMUNA: LINARES - ( 07401 )</v>
      </c>
    </row>
    <row r="3" spans="1:104" ht="16.149999999999999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104" ht="16.149999999999999" customHeight="1" x14ac:dyDescent="0.2">
      <c r="A4" s="1" t="str">
        <f>CONCATENATE("MES: ",[7]NOMBRE!B6," - ","( ",[7]NOMBRE!C6,[7]NOMBRE!D6," )")</f>
        <v>MES: JUNIO - ( 06 )</v>
      </c>
    </row>
    <row r="5" spans="1:104" ht="16.149999999999999" customHeight="1" x14ac:dyDescent="0.2">
      <c r="A5" s="1" t="str">
        <f>CONCATENATE("AÑO: ",[7]NOMBRE!B7)</f>
        <v>AÑO: 2019</v>
      </c>
    </row>
    <row r="6" spans="1:104" ht="15" x14ac:dyDescent="0.2">
      <c r="A6" s="1982" t="s">
        <v>1</v>
      </c>
      <c r="B6" s="1982"/>
      <c r="C6" s="1982"/>
      <c r="D6" s="1982"/>
      <c r="E6" s="1982"/>
      <c r="F6" s="1982"/>
      <c r="G6" s="1982"/>
      <c r="H6" s="1982"/>
      <c r="I6" s="1982"/>
      <c r="J6" s="1982"/>
      <c r="K6" s="1982"/>
      <c r="L6" s="1982"/>
      <c r="M6" s="1982"/>
      <c r="N6" s="1982"/>
      <c r="O6" s="1982"/>
      <c r="P6" s="1982"/>
      <c r="Q6" s="1982"/>
      <c r="R6" s="1982"/>
      <c r="S6" s="1982"/>
      <c r="T6" s="1982"/>
      <c r="U6" s="1982"/>
      <c r="V6" s="1982"/>
      <c r="W6" s="1982"/>
      <c r="X6" s="6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104" ht="1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6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</row>
    <row r="8" spans="1:104" ht="31.15" customHeight="1" x14ac:dyDescent="0.2">
      <c r="A8" s="10" t="s">
        <v>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6"/>
      <c r="AQ8" s="7"/>
      <c r="AR8" s="7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</row>
    <row r="9" spans="1:104" ht="19.899999999999999" customHeight="1" x14ac:dyDescent="0.2">
      <c r="A9" s="2347" t="s">
        <v>3</v>
      </c>
      <c r="B9" s="2443" t="s">
        <v>4</v>
      </c>
      <c r="C9" s="2444"/>
      <c r="D9" s="2445"/>
      <c r="E9" s="2441" t="s">
        <v>5</v>
      </c>
      <c r="F9" s="2436"/>
      <c r="G9" s="2436"/>
      <c r="H9" s="2436"/>
      <c r="I9" s="2436"/>
      <c r="J9" s="2436"/>
      <c r="K9" s="2436"/>
      <c r="L9" s="2436"/>
      <c r="M9" s="2436"/>
      <c r="N9" s="2436"/>
      <c r="O9" s="2436"/>
      <c r="P9" s="2436"/>
      <c r="Q9" s="2436"/>
      <c r="R9" s="2436"/>
      <c r="S9" s="2436"/>
      <c r="T9" s="2436"/>
      <c r="U9" s="2436"/>
      <c r="V9" s="2436"/>
      <c r="W9" s="2436"/>
      <c r="X9" s="2436"/>
      <c r="Y9" s="2436"/>
      <c r="Z9" s="2436"/>
      <c r="AA9" s="2436"/>
      <c r="AB9" s="2436"/>
      <c r="AC9" s="2436"/>
      <c r="AD9" s="2436"/>
      <c r="AE9" s="2436"/>
      <c r="AF9" s="2436"/>
      <c r="AG9" s="2436"/>
      <c r="AH9" s="2436"/>
      <c r="AI9" s="2436"/>
      <c r="AJ9" s="2436"/>
      <c r="AK9" s="2436"/>
      <c r="AL9" s="2436"/>
      <c r="AM9" s="2436"/>
      <c r="AN9" s="2437"/>
      <c r="AO9" s="2303" t="s">
        <v>6</v>
      </c>
      <c r="AP9" s="2365" t="s">
        <v>7</v>
      </c>
      <c r="AQ9" s="2365" t="s">
        <v>8</v>
      </c>
      <c r="AR9" s="2342" t="s">
        <v>9</v>
      </c>
      <c r="AS9" s="2342" t="s">
        <v>10</v>
      </c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W9" s="3"/>
      <c r="BY9" s="4"/>
      <c r="CZ9" s="2"/>
    </row>
    <row r="10" spans="1:104" ht="19.899999999999999" customHeight="1" x14ac:dyDescent="0.2">
      <c r="A10" s="1909"/>
      <c r="B10" s="2389"/>
      <c r="C10" s="2390"/>
      <c r="D10" s="2379"/>
      <c r="E10" s="2441" t="s">
        <v>11</v>
      </c>
      <c r="F10" s="2437"/>
      <c r="G10" s="2438" t="s">
        <v>12</v>
      </c>
      <c r="H10" s="2440"/>
      <c r="I10" s="2438" t="s">
        <v>13</v>
      </c>
      <c r="J10" s="2440"/>
      <c r="K10" s="2438" t="s">
        <v>14</v>
      </c>
      <c r="L10" s="2440"/>
      <c r="M10" s="2438" t="s">
        <v>15</v>
      </c>
      <c r="N10" s="2440"/>
      <c r="O10" s="2438" t="s">
        <v>16</v>
      </c>
      <c r="P10" s="2440"/>
      <c r="Q10" s="2438" t="s">
        <v>17</v>
      </c>
      <c r="R10" s="2440"/>
      <c r="S10" s="2438" t="s">
        <v>18</v>
      </c>
      <c r="T10" s="2440"/>
      <c r="U10" s="2438" t="s">
        <v>19</v>
      </c>
      <c r="V10" s="2440"/>
      <c r="W10" s="2438" t="s">
        <v>20</v>
      </c>
      <c r="X10" s="2440"/>
      <c r="Y10" s="2438" t="s">
        <v>21</v>
      </c>
      <c r="Z10" s="2440"/>
      <c r="AA10" s="2438" t="s">
        <v>22</v>
      </c>
      <c r="AB10" s="2440"/>
      <c r="AC10" s="2438" t="s">
        <v>23</v>
      </c>
      <c r="AD10" s="2440"/>
      <c r="AE10" s="2438" t="s">
        <v>24</v>
      </c>
      <c r="AF10" s="2440"/>
      <c r="AG10" s="2438" t="s">
        <v>25</v>
      </c>
      <c r="AH10" s="2440"/>
      <c r="AI10" s="2438" t="s">
        <v>26</v>
      </c>
      <c r="AJ10" s="2440"/>
      <c r="AK10" s="2438" t="s">
        <v>27</v>
      </c>
      <c r="AL10" s="2440"/>
      <c r="AM10" s="2441" t="s">
        <v>28</v>
      </c>
      <c r="AN10" s="2437"/>
      <c r="AO10" s="1975"/>
      <c r="AP10" s="1980"/>
      <c r="AQ10" s="1980"/>
      <c r="AR10" s="1944"/>
      <c r="AS10" s="1944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W10" s="3"/>
      <c r="BY10" s="4"/>
      <c r="CZ10" s="2"/>
    </row>
    <row r="11" spans="1:104" ht="19.899999999999999" customHeight="1" x14ac:dyDescent="0.2">
      <c r="A11" s="2388"/>
      <c r="B11" s="1036" t="s">
        <v>29</v>
      </c>
      <c r="C11" s="1108" t="s">
        <v>30</v>
      </c>
      <c r="D11" s="1114" t="s">
        <v>31</v>
      </c>
      <c r="E11" s="1115" t="s">
        <v>30</v>
      </c>
      <c r="F11" s="1116" t="s">
        <v>31</v>
      </c>
      <c r="G11" s="1115" t="s">
        <v>30</v>
      </c>
      <c r="H11" s="1116" t="s">
        <v>31</v>
      </c>
      <c r="I11" s="1115" t="s">
        <v>30</v>
      </c>
      <c r="J11" s="1116" t="s">
        <v>31</v>
      </c>
      <c r="K11" s="1115" t="s">
        <v>30</v>
      </c>
      <c r="L11" s="1116" t="s">
        <v>31</v>
      </c>
      <c r="M11" s="1115" t="s">
        <v>30</v>
      </c>
      <c r="N11" s="1116" t="s">
        <v>31</v>
      </c>
      <c r="O11" s="1115" t="s">
        <v>30</v>
      </c>
      <c r="P11" s="1116" t="s">
        <v>31</v>
      </c>
      <c r="Q11" s="1115" t="s">
        <v>30</v>
      </c>
      <c r="R11" s="1116" t="s">
        <v>31</v>
      </c>
      <c r="S11" s="1115" t="s">
        <v>30</v>
      </c>
      <c r="T11" s="1116" t="s">
        <v>31</v>
      </c>
      <c r="U11" s="1115" t="s">
        <v>30</v>
      </c>
      <c r="V11" s="1116" t="s">
        <v>31</v>
      </c>
      <c r="W11" s="1115" t="s">
        <v>30</v>
      </c>
      <c r="X11" s="1116" t="s">
        <v>31</v>
      </c>
      <c r="Y11" s="1115" t="s">
        <v>30</v>
      </c>
      <c r="Z11" s="1116" t="s">
        <v>31</v>
      </c>
      <c r="AA11" s="1115" t="s">
        <v>30</v>
      </c>
      <c r="AB11" s="1116" t="s">
        <v>31</v>
      </c>
      <c r="AC11" s="1115" t="s">
        <v>30</v>
      </c>
      <c r="AD11" s="1116" t="s">
        <v>31</v>
      </c>
      <c r="AE11" s="1115" t="s">
        <v>30</v>
      </c>
      <c r="AF11" s="1116" t="s">
        <v>31</v>
      </c>
      <c r="AG11" s="1115" t="s">
        <v>30</v>
      </c>
      <c r="AH11" s="1116" t="s">
        <v>31</v>
      </c>
      <c r="AI11" s="1115" t="s">
        <v>30</v>
      </c>
      <c r="AJ11" s="1116" t="s">
        <v>31</v>
      </c>
      <c r="AK11" s="1115" t="s">
        <v>30</v>
      </c>
      <c r="AL11" s="1116" t="s">
        <v>31</v>
      </c>
      <c r="AM11" s="1115" t="s">
        <v>30</v>
      </c>
      <c r="AN11" s="1116" t="s">
        <v>31</v>
      </c>
      <c r="AO11" s="2446"/>
      <c r="AP11" s="2449"/>
      <c r="AQ11" s="2449"/>
      <c r="AR11" s="2412"/>
      <c r="AS11" s="2412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W11" s="3"/>
      <c r="BY11" s="4"/>
      <c r="CZ11" s="2"/>
    </row>
    <row r="12" spans="1:104" ht="16.149999999999999" customHeight="1" x14ac:dyDescent="0.2">
      <c r="A12" s="1117" t="s">
        <v>32</v>
      </c>
      <c r="B12" s="1118">
        <f>SUM(B13:B26)</f>
        <v>0</v>
      </c>
      <c r="C12" s="1119">
        <f>SUM(C13:C26)</f>
        <v>0</v>
      </c>
      <c r="D12" s="21">
        <f>SUM(D13:D26)</f>
        <v>0</v>
      </c>
      <c r="E12" s="1115">
        <f>SUM(E13:E26)</f>
        <v>0</v>
      </c>
      <c r="F12" s="22">
        <f t="shared" ref="F12:AO12" si="0">SUM(F13:F26)</f>
        <v>0</v>
      </c>
      <c r="G12" s="23">
        <f>SUM(G13:G26)</f>
        <v>0</v>
      </c>
      <c r="H12" s="22">
        <f t="shared" si="0"/>
        <v>0</v>
      </c>
      <c r="I12" s="1115">
        <f t="shared" si="0"/>
        <v>0</v>
      </c>
      <c r="J12" s="22">
        <f t="shared" si="0"/>
        <v>0</v>
      </c>
      <c r="K12" s="1115">
        <f t="shared" si="0"/>
        <v>0</v>
      </c>
      <c r="L12" s="22">
        <f t="shared" si="0"/>
        <v>0</v>
      </c>
      <c r="M12" s="1115">
        <f t="shared" si="0"/>
        <v>0</v>
      </c>
      <c r="N12" s="22">
        <f t="shared" si="0"/>
        <v>0</v>
      </c>
      <c r="O12" s="1115">
        <f t="shared" si="0"/>
        <v>0</v>
      </c>
      <c r="P12" s="22">
        <f t="shared" si="0"/>
        <v>0</v>
      </c>
      <c r="Q12" s="1115">
        <f t="shared" si="0"/>
        <v>0</v>
      </c>
      <c r="R12" s="22">
        <f t="shared" si="0"/>
        <v>0</v>
      </c>
      <c r="S12" s="1115">
        <f t="shared" si="0"/>
        <v>0</v>
      </c>
      <c r="T12" s="22">
        <f t="shared" si="0"/>
        <v>0</v>
      </c>
      <c r="U12" s="1115">
        <f>SUM(U13:U26)</f>
        <v>0</v>
      </c>
      <c r="V12" s="22">
        <f>SUM(V13:V26)</f>
        <v>0</v>
      </c>
      <c r="W12" s="1115">
        <f t="shared" si="0"/>
        <v>0</v>
      </c>
      <c r="X12" s="22">
        <f t="shared" si="0"/>
        <v>0</v>
      </c>
      <c r="Y12" s="1115">
        <f t="shared" si="0"/>
        <v>0</v>
      </c>
      <c r="Z12" s="22">
        <f t="shared" si="0"/>
        <v>0</v>
      </c>
      <c r="AA12" s="1115">
        <f t="shared" si="0"/>
        <v>0</v>
      </c>
      <c r="AB12" s="22">
        <f t="shared" si="0"/>
        <v>0</v>
      </c>
      <c r="AC12" s="1115">
        <f t="shared" si="0"/>
        <v>0</v>
      </c>
      <c r="AD12" s="22">
        <f t="shared" si="0"/>
        <v>0</v>
      </c>
      <c r="AE12" s="1115">
        <f t="shared" si="0"/>
        <v>0</v>
      </c>
      <c r="AF12" s="22">
        <f t="shared" si="0"/>
        <v>0</v>
      </c>
      <c r="AG12" s="23">
        <f t="shared" si="0"/>
        <v>0</v>
      </c>
      <c r="AH12" s="23">
        <f t="shared" si="0"/>
        <v>0</v>
      </c>
      <c r="AI12" s="23">
        <f t="shared" si="0"/>
        <v>0</v>
      </c>
      <c r="AJ12" s="23">
        <f t="shared" si="0"/>
        <v>0</v>
      </c>
      <c r="AK12" s="23">
        <f t="shared" si="0"/>
        <v>0</v>
      </c>
      <c r="AL12" s="23">
        <f t="shared" si="0"/>
        <v>0</v>
      </c>
      <c r="AM12" s="23">
        <f t="shared" si="0"/>
        <v>0</v>
      </c>
      <c r="AN12" s="23">
        <f t="shared" si="0"/>
        <v>0</v>
      </c>
      <c r="AO12" s="580">
        <f t="shared" si="0"/>
        <v>0</v>
      </c>
      <c r="AP12" s="25">
        <f>SUM(AP13:AP26)</f>
        <v>0</v>
      </c>
      <c r="AQ12" s="581">
        <f>SUM(AQ13:AQ26)</f>
        <v>0</v>
      </c>
      <c r="AR12" s="1116">
        <f>SUM(AR13:AR26)</f>
        <v>0</v>
      </c>
      <c r="AS12" s="1116">
        <f>SUM(AS13:AS26)</f>
        <v>0</v>
      </c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W12" s="3"/>
      <c r="BY12" s="4"/>
      <c r="CZ12" s="2"/>
    </row>
    <row r="13" spans="1:104" ht="16.149999999999999" customHeight="1" x14ac:dyDescent="0.2">
      <c r="A13" s="27" t="s">
        <v>33</v>
      </c>
      <c r="B13" s="28">
        <f>SUM(C13:D13)</f>
        <v>0</v>
      </c>
      <c r="C13" s="29">
        <f>SUM(E13+G13+I13+K13+M13+O13+Q13+S13+U13+W13+Y13+AA13+AC13+AE13+AG13+AI13+AK13+AM13)</f>
        <v>0</v>
      </c>
      <c r="D13" s="1120">
        <f>SUM(F13+H13+J13+L13+N13+P13+R13+T13+V13+X13+Z13+AB13+AD13+AF13+AH13+AJ13+AL13+AN13)</f>
        <v>0</v>
      </c>
      <c r="E13" s="31"/>
      <c r="F13" s="1121"/>
      <c r="G13" s="31"/>
      <c r="H13" s="1121"/>
      <c r="I13" s="31"/>
      <c r="J13" s="33"/>
      <c r="K13" s="31"/>
      <c r="L13" s="33"/>
      <c r="M13" s="31"/>
      <c r="N13" s="33"/>
      <c r="O13" s="31"/>
      <c r="P13" s="33"/>
      <c r="Q13" s="31"/>
      <c r="R13" s="33"/>
      <c r="S13" s="31"/>
      <c r="T13" s="33"/>
      <c r="U13" s="31"/>
      <c r="V13" s="33"/>
      <c r="W13" s="31"/>
      <c r="X13" s="33"/>
      <c r="Y13" s="31"/>
      <c r="Z13" s="33"/>
      <c r="AA13" s="31"/>
      <c r="AB13" s="33"/>
      <c r="AC13" s="31"/>
      <c r="AD13" s="33"/>
      <c r="AE13" s="31"/>
      <c r="AF13" s="33"/>
      <c r="AG13" s="31"/>
      <c r="AH13" s="33"/>
      <c r="AI13" s="31"/>
      <c r="AJ13" s="33"/>
      <c r="AK13" s="31"/>
      <c r="AL13" s="33"/>
      <c r="AM13" s="1122"/>
      <c r="AN13" s="33"/>
      <c r="AO13" s="35"/>
      <c r="AP13" s="36"/>
      <c r="AQ13" s="36"/>
      <c r="AR13" s="1123"/>
      <c r="AS13" s="1123"/>
      <c r="AT13" s="38"/>
      <c r="AU13" s="39"/>
      <c r="AV13" s="39"/>
      <c r="AW13" s="39"/>
      <c r="AX13" s="39"/>
      <c r="AY13" s="39"/>
      <c r="AZ13" s="39"/>
      <c r="BA13" s="39"/>
      <c r="BB13" s="39"/>
      <c r="BC13" s="39"/>
      <c r="BD13" s="9"/>
      <c r="BE13" s="9"/>
      <c r="BF13" s="9"/>
      <c r="BW13" s="3"/>
      <c r="BY13" s="4"/>
      <c r="CA13" s="40"/>
      <c r="CF13" s="41">
        <v>0</v>
      </c>
      <c r="CG13" s="41">
        <v>0</v>
      </c>
      <c r="CH13" s="41">
        <v>0</v>
      </c>
      <c r="CI13" s="41">
        <v>0</v>
      </c>
      <c r="CJ13" s="5">
        <v>0</v>
      </c>
      <c r="CZ13" s="2"/>
    </row>
    <row r="14" spans="1:104" ht="16.149999999999999" customHeight="1" x14ac:dyDescent="0.2">
      <c r="A14" s="42" t="s">
        <v>34</v>
      </c>
      <c r="B14" s="43">
        <f t="shared" ref="B14:B26" si="1">SUM(C14:D14)</f>
        <v>0</v>
      </c>
      <c r="C14" s="44">
        <f>SUM(E14+G14+I14)</f>
        <v>0</v>
      </c>
      <c r="D14" s="45">
        <f>SUM(F14+H14+J14)</f>
        <v>0</v>
      </c>
      <c r="E14" s="46"/>
      <c r="F14" s="47"/>
      <c r="G14" s="46"/>
      <c r="H14" s="47"/>
      <c r="I14" s="46"/>
      <c r="J14" s="48"/>
      <c r="K14" s="49"/>
      <c r="L14" s="50"/>
      <c r="M14" s="49"/>
      <c r="N14" s="50"/>
      <c r="O14" s="49"/>
      <c r="P14" s="50"/>
      <c r="Q14" s="49"/>
      <c r="R14" s="50"/>
      <c r="S14" s="49"/>
      <c r="T14" s="50"/>
      <c r="U14" s="49"/>
      <c r="V14" s="50"/>
      <c r="W14" s="49"/>
      <c r="X14" s="50"/>
      <c r="Y14" s="49"/>
      <c r="Z14" s="50"/>
      <c r="AA14" s="49"/>
      <c r="AB14" s="50"/>
      <c r="AC14" s="49"/>
      <c r="AD14" s="50"/>
      <c r="AE14" s="49"/>
      <c r="AF14" s="50"/>
      <c r="AG14" s="49"/>
      <c r="AH14" s="50"/>
      <c r="AI14" s="49"/>
      <c r="AJ14" s="50"/>
      <c r="AK14" s="49"/>
      <c r="AL14" s="50"/>
      <c r="AM14" s="49"/>
      <c r="AN14" s="50"/>
      <c r="AO14" s="51"/>
      <c r="AP14" s="52"/>
      <c r="AQ14" s="52"/>
      <c r="AR14" s="53"/>
      <c r="AS14" s="53"/>
      <c r="AT14" s="38"/>
      <c r="AU14" s="39"/>
      <c r="AV14" s="39"/>
      <c r="AW14" s="39"/>
      <c r="AX14" s="39"/>
      <c r="AY14" s="39"/>
      <c r="AZ14" s="39"/>
      <c r="BA14" s="39"/>
      <c r="BB14" s="39"/>
      <c r="BC14" s="39"/>
      <c r="BD14" s="9"/>
      <c r="BE14" s="9"/>
      <c r="BF14" s="9"/>
      <c r="BW14" s="3"/>
      <c r="BY14" s="4"/>
      <c r="CA14" s="40"/>
      <c r="CF14" s="41">
        <v>0</v>
      </c>
      <c r="CG14" s="41">
        <v>0</v>
      </c>
      <c r="CH14" s="41">
        <v>0</v>
      </c>
      <c r="CI14" s="41">
        <v>0</v>
      </c>
      <c r="CJ14" s="5">
        <v>0</v>
      </c>
      <c r="CZ14" s="2"/>
    </row>
    <row r="15" spans="1:104" ht="16.149999999999999" customHeight="1" x14ac:dyDescent="0.2">
      <c r="A15" s="54" t="s">
        <v>35</v>
      </c>
      <c r="B15" s="43">
        <f t="shared" si="1"/>
        <v>0</v>
      </c>
      <c r="C15" s="44">
        <f>SUM(E15+G15+I15+K15+M15+O15+Q15+S15+U15+W15+Y15+AA15+AC15+AE15+AG15+AI15+AK15+AM15)</f>
        <v>0</v>
      </c>
      <c r="D15" s="45">
        <f>SUM(F15+H15+J15+L15+N15+P15+R15+T15+V15+X15+Z15+AB15+AD15+AF15+AH15+AJ15+AL15+AN15)</f>
        <v>0</v>
      </c>
      <c r="E15" s="46"/>
      <c r="F15" s="47"/>
      <c r="G15" s="46"/>
      <c r="H15" s="47"/>
      <c r="I15" s="46"/>
      <c r="J15" s="48"/>
      <c r="K15" s="46"/>
      <c r="L15" s="48"/>
      <c r="M15" s="46"/>
      <c r="N15" s="48"/>
      <c r="O15" s="46"/>
      <c r="P15" s="48"/>
      <c r="Q15" s="46"/>
      <c r="R15" s="48"/>
      <c r="S15" s="46"/>
      <c r="T15" s="48"/>
      <c r="U15" s="46"/>
      <c r="V15" s="48"/>
      <c r="W15" s="46"/>
      <c r="X15" s="48"/>
      <c r="Y15" s="46"/>
      <c r="Z15" s="48"/>
      <c r="AA15" s="46"/>
      <c r="AB15" s="48"/>
      <c r="AC15" s="46"/>
      <c r="AD15" s="48"/>
      <c r="AE15" s="46"/>
      <c r="AF15" s="48"/>
      <c r="AG15" s="46"/>
      <c r="AH15" s="48"/>
      <c r="AI15" s="46"/>
      <c r="AJ15" s="48"/>
      <c r="AK15" s="46"/>
      <c r="AL15" s="48"/>
      <c r="AM15" s="55"/>
      <c r="AN15" s="48"/>
      <c r="AO15" s="51"/>
      <c r="AP15" s="52"/>
      <c r="AQ15" s="52"/>
      <c r="AR15" s="53"/>
      <c r="AS15" s="53"/>
      <c r="AT15" s="38"/>
      <c r="AU15" s="39"/>
      <c r="AV15" s="39"/>
      <c r="AW15" s="39"/>
      <c r="AX15" s="39"/>
      <c r="AY15" s="39"/>
      <c r="AZ15" s="39"/>
      <c r="BA15" s="39"/>
      <c r="BB15" s="39"/>
      <c r="BC15" s="39"/>
      <c r="BD15" s="9"/>
      <c r="BE15" s="9"/>
      <c r="BF15" s="9"/>
      <c r="BW15" s="3"/>
      <c r="BY15" s="4"/>
      <c r="CA15" s="40"/>
      <c r="CF15" s="41">
        <v>0</v>
      </c>
      <c r="CG15" s="41">
        <v>0</v>
      </c>
      <c r="CH15" s="41">
        <v>0</v>
      </c>
      <c r="CI15" s="41">
        <v>0</v>
      </c>
      <c r="CJ15" s="5">
        <v>0</v>
      </c>
      <c r="CZ15" s="2"/>
    </row>
    <row r="16" spans="1:104" ht="16.149999999999999" customHeight="1" x14ac:dyDescent="0.2">
      <c r="A16" s="56" t="s">
        <v>36</v>
      </c>
      <c r="B16" s="57">
        <f t="shared" si="1"/>
        <v>0</v>
      </c>
      <c r="C16" s="58">
        <f>SUM(I16+K16+M16+O16+Q16+S16+U16+W16+Y16+AA16+AC16+AE16+AG16+AI16+AK16+AM16)</f>
        <v>0</v>
      </c>
      <c r="D16" s="59">
        <f>SUM(J16+L16+N16+P16+R16+T16+V16+X16+Z16+AB16+AD16+AF16+AH16+AJ16+AL16+AN16)</f>
        <v>0</v>
      </c>
      <c r="E16" s="49"/>
      <c r="F16" s="50"/>
      <c r="G16" s="60"/>
      <c r="H16" s="61"/>
      <c r="I16" s="46"/>
      <c r="J16" s="48"/>
      <c r="K16" s="46"/>
      <c r="L16" s="48"/>
      <c r="M16" s="46"/>
      <c r="N16" s="48"/>
      <c r="O16" s="46"/>
      <c r="P16" s="48"/>
      <c r="Q16" s="46"/>
      <c r="R16" s="48"/>
      <c r="S16" s="46"/>
      <c r="T16" s="48"/>
      <c r="U16" s="46"/>
      <c r="V16" s="48"/>
      <c r="W16" s="46"/>
      <c r="X16" s="48"/>
      <c r="Y16" s="46"/>
      <c r="Z16" s="48"/>
      <c r="AA16" s="46"/>
      <c r="AB16" s="48"/>
      <c r="AC16" s="46"/>
      <c r="AD16" s="48"/>
      <c r="AE16" s="46"/>
      <c r="AF16" s="48"/>
      <c r="AG16" s="46"/>
      <c r="AH16" s="48"/>
      <c r="AI16" s="46"/>
      <c r="AJ16" s="48"/>
      <c r="AK16" s="46"/>
      <c r="AL16" s="48"/>
      <c r="AM16" s="55"/>
      <c r="AN16" s="48"/>
      <c r="AO16" s="51"/>
      <c r="AP16" s="52"/>
      <c r="AQ16" s="52"/>
      <c r="AR16" s="53"/>
      <c r="AS16" s="53"/>
      <c r="AT16" s="38"/>
      <c r="AU16" s="39"/>
      <c r="AV16" s="39"/>
      <c r="AW16" s="39"/>
      <c r="AX16" s="39"/>
      <c r="AY16" s="39"/>
      <c r="AZ16" s="39"/>
      <c r="BA16" s="39"/>
      <c r="BB16" s="39"/>
      <c r="BC16" s="39"/>
      <c r="BD16" s="9"/>
      <c r="BE16" s="9"/>
      <c r="BF16" s="9"/>
      <c r="BW16" s="3"/>
      <c r="BY16" s="4"/>
      <c r="CA16" s="40"/>
      <c r="CF16" s="41">
        <v>0</v>
      </c>
      <c r="CG16" s="41">
        <v>0</v>
      </c>
      <c r="CH16" s="41">
        <v>0</v>
      </c>
      <c r="CI16" s="41">
        <v>0</v>
      </c>
      <c r="CJ16" s="5">
        <v>0</v>
      </c>
      <c r="CZ16" s="2"/>
    </row>
    <row r="17" spans="1:104" ht="16.149999999999999" customHeight="1" x14ac:dyDescent="0.2">
      <c r="A17" s="62" t="s">
        <v>37</v>
      </c>
      <c r="B17" s="43">
        <f t="shared" si="1"/>
        <v>0</v>
      </c>
      <c r="C17" s="44">
        <f>SUM(U17+W17+Y17+AA17+AC17+AE17+AG17+AI17+AK17+AM17)</f>
        <v>0</v>
      </c>
      <c r="D17" s="45">
        <f>SUM(V17+X17+Z17+AB17+AD17+AF17+AH17+AJ17+AL17+AN17)</f>
        <v>0</v>
      </c>
      <c r="E17" s="49"/>
      <c r="F17" s="63"/>
      <c r="G17" s="49"/>
      <c r="H17" s="63"/>
      <c r="I17" s="49"/>
      <c r="J17" s="50"/>
      <c r="K17" s="49"/>
      <c r="L17" s="50"/>
      <c r="M17" s="49"/>
      <c r="N17" s="50"/>
      <c r="O17" s="49"/>
      <c r="P17" s="50"/>
      <c r="Q17" s="49"/>
      <c r="R17" s="50"/>
      <c r="S17" s="49"/>
      <c r="T17" s="50"/>
      <c r="U17" s="46"/>
      <c r="V17" s="48"/>
      <c r="W17" s="46"/>
      <c r="X17" s="48"/>
      <c r="Y17" s="46"/>
      <c r="Z17" s="48"/>
      <c r="AA17" s="46"/>
      <c r="AB17" s="48"/>
      <c r="AC17" s="46"/>
      <c r="AD17" s="48"/>
      <c r="AE17" s="46"/>
      <c r="AF17" s="48"/>
      <c r="AG17" s="46"/>
      <c r="AH17" s="48"/>
      <c r="AI17" s="46"/>
      <c r="AJ17" s="48"/>
      <c r="AK17" s="46"/>
      <c r="AL17" s="48"/>
      <c r="AM17" s="55"/>
      <c r="AN17" s="48"/>
      <c r="AO17" s="51"/>
      <c r="AP17" s="52"/>
      <c r="AQ17" s="52"/>
      <c r="AR17" s="53"/>
      <c r="AS17" s="53"/>
      <c r="AT17" s="38"/>
      <c r="AU17" s="39"/>
      <c r="AV17" s="39"/>
      <c r="AW17" s="39"/>
      <c r="AX17" s="39"/>
      <c r="AY17" s="39"/>
      <c r="AZ17" s="39"/>
      <c r="BA17" s="39"/>
      <c r="BB17" s="39"/>
      <c r="BC17" s="39"/>
      <c r="BD17" s="9"/>
      <c r="BE17" s="9"/>
      <c r="BF17" s="9"/>
      <c r="BW17" s="3"/>
      <c r="BY17" s="4"/>
      <c r="CA17" s="40"/>
      <c r="CF17" s="41">
        <v>0</v>
      </c>
      <c r="CG17" s="41">
        <v>0</v>
      </c>
      <c r="CH17" s="41">
        <v>0</v>
      </c>
      <c r="CI17" s="41">
        <v>0</v>
      </c>
      <c r="CJ17" s="5">
        <v>0</v>
      </c>
      <c r="CZ17" s="2"/>
    </row>
    <row r="18" spans="1:104" ht="16.149999999999999" customHeight="1" x14ac:dyDescent="0.2">
      <c r="A18" s="64" t="s">
        <v>38</v>
      </c>
      <c r="B18" s="43">
        <f t="shared" si="1"/>
        <v>0</v>
      </c>
      <c r="C18" s="44">
        <f>SUM(E18+G18+I18+K18+M18+O18+Q18+S18+U18+W18+Y18+AA18+AC18+AE18+AG18+AI18+AK18+AM18)</f>
        <v>0</v>
      </c>
      <c r="D18" s="45">
        <f>SUM(F18+H18+J18+L18+N18+P18+R18+T18+V18+X18+Z18+AB18+AD18+AF18+AH18+AJ18+AL18+AN18)</f>
        <v>0</v>
      </c>
      <c r="E18" s="46"/>
      <c r="F18" s="47"/>
      <c r="G18" s="46"/>
      <c r="H18" s="47"/>
      <c r="I18" s="46"/>
      <c r="J18" s="48"/>
      <c r="K18" s="65"/>
      <c r="L18" s="48"/>
      <c r="M18" s="46"/>
      <c r="N18" s="48"/>
      <c r="O18" s="46"/>
      <c r="P18" s="48"/>
      <c r="Q18" s="46"/>
      <c r="R18" s="48"/>
      <c r="S18" s="46"/>
      <c r="T18" s="48"/>
      <c r="U18" s="46"/>
      <c r="V18" s="48"/>
      <c r="W18" s="46"/>
      <c r="X18" s="48"/>
      <c r="Y18" s="46"/>
      <c r="Z18" s="48"/>
      <c r="AA18" s="46"/>
      <c r="AB18" s="48"/>
      <c r="AC18" s="46"/>
      <c r="AD18" s="48"/>
      <c r="AE18" s="46"/>
      <c r="AF18" s="48"/>
      <c r="AG18" s="46"/>
      <c r="AH18" s="48"/>
      <c r="AI18" s="46"/>
      <c r="AJ18" s="48"/>
      <c r="AK18" s="46"/>
      <c r="AL18" s="48"/>
      <c r="AM18" s="55"/>
      <c r="AN18" s="48"/>
      <c r="AO18" s="51"/>
      <c r="AP18" s="52"/>
      <c r="AQ18" s="52"/>
      <c r="AR18" s="53"/>
      <c r="AS18" s="53"/>
      <c r="AT18" s="38"/>
      <c r="AU18" s="39"/>
      <c r="AV18" s="39"/>
      <c r="AW18" s="39"/>
      <c r="AX18" s="39"/>
      <c r="AY18" s="39"/>
      <c r="AZ18" s="39"/>
      <c r="BA18" s="39"/>
      <c r="BB18" s="39"/>
      <c r="BC18" s="39"/>
      <c r="BD18" s="9"/>
      <c r="BE18" s="9"/>
      <c r="BF18" s="9"/>
      <c r="BW18" s="3"/>
      <c r="BY18" s="4"/>
      <c r="CA18" s="40"/>
      <c r="CF18" s="41">
        <v>0</v>
      </c>
      <c r="CG18" s="41">
        <v>0</v>
      </c>
      <c r="CH18" s="41">
        <v>0</v>
      </c>
      <c r="CI18" s="41">
        <v>0</v>
      </c>
      <c r="CJ18" s="5">
        <v>0</v>
      </c>
      <c r="CZ18" s="2"/>
    </row>
    <row r="19" spans="1:104" ht="16.149999999999999" customHeight="1" x14ac:dyDescent="0.2">
      <c r="A19" s="66" t="s">
        <v>39</v>
      </c>
      <c r="B19" s="43">
        <f>SUM(C19:D19)</f>
        <v>0</v>
      </c>
      <c r="C19" s="68"/>
      <c r="D19" s="69">
        <f>SUM(L19+N19+P19+R19+T19+V19+X19+Z19+AB19+AD19+AF19)</f>
        <v>0</v>
      </c>
      <c r="E19" s="60"/>
      <c r="F19" s="61"/>
      <c r="G19" s="60"/>
      <c r="H19" s="61"/>
      <c r="I19" s="60"/>
      <c r="J19" s="70"/>
      <c r="K19" s="49"/>
      <c r="L19" s="71"/>
      <c r="M19" s="72"/>
      <c r="N19" s="71"/>
      <c r="O19" s="72"/>
      <c r="P19" s="71"/>
      <c r="Q19" s="72"/>
      <c r="R19" s="71"/>
      <c r="S19" s="72"/>
      <c r="T19" s="71"/>
      <c r="U19" s="72"/>
      <c r="V19" s="71"/>
      <c r="W19" s="72"/>
      <c r="X19" s="71"/>
      <c r="Y19" s="72"/>
      <c r="Z19" s="71"/>
      <c r="AA19" s="72"/>
      <c r="AB19" s="71"/>
      <c r="AC19" s="72"/>
      <c r="AD19" s="71"/>
      <c r="AE19" s="72"/>
      <c r="AF19" s="71"/>
      <c r="AG19" s="60"/>
      <c r="AH19" s="70"/>
      <c r="AI19" s="60"/>
      <c r="AJ19" s="70"/>
      <c r="AK19" s="60"/>
      <c r="AL19" s="70"/>
      <c r="AM19" s="73"/>
      <c r="AN19" s="50"/>
      <c r="AO19" s="74"/>
      <c r="AP19" s="75"/>
      <c r="AQ19" s="75"/>
      <c r="AR19" s="76"/>
      <c r="AS19" s="76"/>
      <c r="AT19" s="38"/>
      <c r="AU19" s="39"/>
      <c r="AV19" s="39"/>
      <c r="AW19" s="39"/>
      <c r="AX19" s="39"/>
      <c r="AY19" s="39"/>
      <c r="AZ19" s="39"/>
      <c r="BA19" s="39"/>
      <c r="BB19" s="39"/>
      <c r="BC19" s="39"/>
      <c r="BD19" s="9"/>
      <c r="BE19" s="9"/>
      <c r="BF19" s="9"/>
      <c r="BW19" s="3"/>
      <c r="BY19" s="4"/>
      <c r="CA19" s="40"/>
      <c r="CF19" s="41">
        <v>0</v>
      </c>
      <c r="CG19" s="41">
        <v>0</v>
      </c>
      <c r="CH19" s="41">
        <v>0</v>
      </c>
      <c r="CI19" s="41">
        <v>0</v>
      </c>
      <c r="CJ19" s="5">
        <v>0</v>
      </c>
      <c r="CZ19" s="2"/>
    </row>
    <row r="20" spans="1:104" ht="16.149999999999999" customHeight="1" x14ac:dyDescent="0.2">
      <c r="A20" s="66" t="s">
        <v>40</v>
      </c>
      <c r="B20" s="43">
        <f>SUM(C20:D20)</f>
        <v>0</v>
      </c>
      <c r="C20" s="68"/>
      <c r="D20" s="45">
        <f>SUM(F20+H20+J20+L20+N20+P20+R20+T20+V20+X20+Z20+AB20+AD20+AF20+AH20+AJ20+AL20+AN20)</f>
        <v>0</v>
      </c>
      <c r="E20" s="60"/>
      <c r="F20" s="47"/>
      <c r="G20" s="60"/>
      <c r="H20" s="47"/>
      <c r="I20" s="60"/>
      <c r="J20" s="71"/>
      <c r="K20" s="60"/>
      <c r="L20" s="71"/>
      <c r="M20" s="72"/>
      <c r="N20" s="71"/>
      <c r="O20" s="72"/>
      <c r="P20" s="71"/>
      <c r="Q20" s="72"/>
      <c r="R20" s="71"/>
      <c r="S20" s="72"/>
      <c r="T20" s="71"/>
      <c r="U20" s="72"/>
      <c r="V20" s="71"/>
      <c r="W20" s="72"/>
      <c r="X20" s="71"/>
      <c r="Y20" s="72"/>
      <c r="Z20" s="71"/>
      <c r="AA20" s="72"/>
      <c r="AB20" s="71"/>
      <c r="AC20" s="72"/>
      <c r="AD20" s="71"/>
      <c r="AE20" s="72"/>
      <c r="AF20" s="71"/>
      <c r="AG20" s="72"/>
      <c r="AH20" s="71"/>
      <c r="AI20" s="72"/>
      <c r="AJ20" s="71"/>
      <c r="AK20" s="72"/>
      <c r="AL20" s="71"/>
      <c r="AM20" s="72"/>
      <c r="AN20" s="71"/>
      <c r="AO20" s="74"/>
      <c r="AP20" s="75"/>
      <c r="AQ20" s="75"/>
      <c r="AR20" s="76"/>
      <c r="AS20" s="76"/>
      <c r="AT20" s="38"/>
      <c r="AU20" s="39"/>
      <c r="AV20" s="39"/>
      <c r="AW20" s="39"/>
      <c r="AX20" s="39"/>
      <c r="AY20" s="39"/>
      <c r="AZ20" s="39"/>
      <c r="BA20" s="39"/>
      <c r="BB20" s="39"/>
      <c r="BC20" s="39"/>
      <c r="BD20" s="9"/>
      <c r="BE20" s="9"/>
      <c r="BF20" s="9"/>
      <c r="BW20" s="3"/>
      <c r="BY20" s="4"/>
      <c r="CA20" s="40"/>
      <c r="CF20" s="41">
        <v>0</v>
      </c>
      <c r="CG20" s="41">
        <v>0</v>
      </c>
      <c r="CH20" s="41">
        <v>0</v>
      </c>
      <c r="CI20" s="41">
        <v>0</v>
      </c>
      <c r="CJ20" s="5">
        <v>0</v>
      </c>
      <c r="CZ20" s="2"/>
    </row>
    <row r="21" spans="1:104" ht="16.149999999999999" customHeight="1" x14ac:dyDescent="0.2">
      <c r="A21" s="66" t="s">
        <v>41</v>
      </c>
      <c r="B21" s="77">
        <f t="shared" si="1"/>
        <v>0</v>
      </c>
      <c r="C21" s="78">
        <f>SUM(O21+Q21+S21+U21+W21+Y21+AA21)</f>
        <v>0</v>
      </c>
      <c r="D21" s="45">
        <f>SUM(P21+R21+T21+V21+X21+Z21+AB21)</f>
        <v>0</v>
      </c>
      <c r="E21" s="60"/>
      <c r="F21" s="61"/>
      <c r="G21" s="60"/>
      <c r="H21" s="61"/>
      <c r="I21" s="60"/>
      <c r="J21" s="70"/>
      <c r="K21" s="49"/>
      <c r="L21" s="70"/>
      <c r="M21" s="60"/>
      <c r="N21" s="70"/>
      <c r="O21" s="79"/>
      <c r="P21" s="71"/>
      <c r="Q21" s="79"/>
      <c r="R21" s="71"/>
      <c r="S21" s="79"/>
      <c r="T21" s="71"/>
      <c r="U21" s="79"/>
      <c r="V21" s="71"/>
      <c r="W21" s="79"/>
      <c r="X21" s="71"/>
      <c r="Y21" s="79"/>
      <c r="Z21" s="71"/>
      <c r="AA21" s="79"/>
      <c r="AB21" s="71"/>
      <c r="AC21" s="60"/>
      <c r="AD21" s="70"/>
      <c r="AE21" s="60"/>
      <c r="AF21" s="70"/>
      <c r="AG21" s="72"/>
      <c r="AH21" s="70"/>
      <c r="AI21" s="60"/>
      <c r="AJ21" s="70"/>
      <c r="AK21" s="60"/>
      <c r="AL21" s="70"/>
      <c r="AM21" s="73"/>
      <c r="AN21" s="50"/>
      <c r="AO21" s="74"/>
      <c r="AP21" s="75"/>
      <c r="AQ21" s="75"/>
      <c r="AR21" s="76"/>
      <c r="AS21" s="76"/>
      <c r="AT21" s="38"/>
      <c r="AU21" s="39"/>
      <c r="AV21" s="39"/>
      <c r="AW21" s="39"/>
      <c r="AX21" s="39"/>
      <c r="AY21" s="39"/>
      <c r="AZ21" s="39"/>
      <c r="BA21" s="39"/>
      <c r="BB21" s="39"/>
      <c r="BC21" s="39"/>
      <c r="BD21" s="9"/>
      <c r="BE21" s="9"/>
      <c r="BF21" s="9"/>
      <c r="BW21" s="3"/>
      <c r="BY21" s="4"/>
      <c r="CA21" s="40"/>
      <c r="CF21" s="41">
        <v>0</v>
      </c>
      <c r="CG21" s="41">
        <v>0</v>
      </c>
      <c r="CH21" s="41">
        <v>0</v>
      </c>
      <c r="CI21" s="41">
        <v>0</v>
      </c>
      <c r="CJ21" s="5">
        <v>0</v>
      </c>
      <c r="CZ21" s="2"/>
    </row>
    <row r="22" spans="1:104" ht="16.149999999999999" customHeight="1" x14ac:dyDescent="0.2">
      <c r="A22" s="66" t="s">
        <v>42</v>
      </c>
      <c r="B22" s="77">
        <f t="shared" si="1"/>
        <v>0</v>
      </c>
      <c r="C22" s="78">
        <f>SUM(E22+G22+I22+K22+M22+O22+Q22+S22+U22+W22+Y22+AA22+AC22+AE22+AG22+AI22+AK22+AM22)</f>
        <v>0</v>
      </c>
      <c r="D22" s="69">
        <f>SUM(F22+H22+J22+L22+N22+P22+R22+T22+V22+X22+Z22+AB22+AD22+AF22+AH22+AJ22+AL22+AN22)</f>
        <v>0</v>
      </c>
      <c r="E22" s="79"/>
      <c r="F22" s="80"/>
      <c r="G22" s="79"/>
      <c r="H22" s="80"/>
      <c r="I22" s="79"/>
      <c r="J22" s="71"/>
      <c r="K22" s="65"/>
      <c r="L22" s="71"/>
      <c r="M22" s="79"/>
      <c r="N22" s="71"/>
      <c r="O22" s="79"/>
      <c r="P22" s="71"/>
      <c r="Q22" s="79"/>
      <c r="R22" s="71"/>
      <c r="S22" s="79"/>
      <c r="T22" s="71"/>
      <c r="U22" s="79"/>
      <c r="V22" s="71"/>
      <c r="W22" s="79"/>
      <c r="X22" s="71"/>
      <c r="Y22" s="79"/>
      <c r="Z22" s="71"/>
      <c r="AA22" s="79"/>
      <c r="AB22" s="71"/>
      <c r="AC22" s="79"/>
      <c r="AD22" s="71"/>
      <c r="AE22" s="79"/>
      <c r="AF22" s="71"/>
      <c r="AG22" s="79"/>
      <c r="AH22" s="71"/>
      <c r="AI22" s="79"/>
      <c r="AJ22" s="71"/>
      <c r="AK22" s="79"/>
      <c r="AL22" s="71"/>
      <c r="AM22" s="81"/>
      <c r="AN22" s="71"/>
      <c r="AO22" s="74"/>
      <c r="AP22" s="75"/>
      <c r="AQ22" s="75"/>
      <c r="AR22" s="76"/>
      <c r="AS22" s="76"/>
      <c r="AT22" s="38"/>
      <c r="AU22" s="39"/>
      <c r="AV22" s="39"/>
      <c r="AW22" s="39"/>
      <c r="AX22" s="39"/>
      <c r="AY22" s="39"/>
      <c r="AZ22" s="39"/>
      <c r="BA22" s="39"/>
      <c r="BB22" s="39"/>
      <c r="BC22" s="39"/>
      <c r="BD22" s="9"/>
      <c r="BE22" s="9"/>
      <c r="BF22" s="9"/>
      <c r="BW22" s="3"/>
      <c r="BY22" s="4"/>
      <c r="CF22" s="41">
        <v>0</v>
      </c>
      <c r="CG22" s="41">
        <v>0</v>
      </c>
      <c r="CH22" s="41">
        <v>0</v>
      </c>
      <c r="CI22" s="41">
        <v>0</v>
      </c>
      <c r="CJ22" s="5">
        <v>0</v>
      </c>
      <c r="CZ22" s="2"/>
    </row>
    <row r="23" spans="1:104" ht="16.149999999999999" customHeight="1" x14ac:dyDescent="0.2">
      <c r="A23" s="62" t="s">
        <v>43</v>
      </c>
      <c r="B23" s="77">
        <f t="shared" si="1"/>
        <v>0</v>
      </c>
      <c r="C23" s="78">
        <f>SUM(E23+G23+I23+K23+M23+O23+Q23+S23+U23+W23+Y23+AA23+AC23+AE23+AG23+AI23+AK23+AM23)</f>
        <v>0</v>
      </c>
      <c r="D23" s="69">
        <f>SUM(F23+H23+J23+L23+N23+P23+R23+T23+V23+X23+Z23+AB23+AD23+AF23+AH23+AJ23+AL23+AN23)</f>
        <v>0</v>
      </c>
      <c r="E23" s="79"/>
      <c r="F23" s="80"/>
      <c r="G23" s="79"/>
      <c r="H23" s="80"/>
      <c r="I23" s="79"/>
      <c r="J23" s="71"/>
      <c r="K23" s="65"/>
      <c r="L23" s="71"/>
      <c r="M23" s="79"/>
      <c r="N23" s="71"/>
      <c r="O23" s="79"/>
      <c r="P23" s="71"/>
      <c r="Q23" s="79"/>
      <c r="R23" s="71"/>
      <c r="S23" s="79"/>
      <c r="T23" s="71"/>
      <c r="U23" s="79"/>
      <c r="V23" s="71"/>
      <c r="W23" s="79"/>
      <c r="X23" s="71"/>
      <c r="Y23" s="79"/>
      <c r="Z23" s="71"/>
      <c r="AA23" s="79"/>
      <c r="AB23" s="71"/>
      <c r="AC23" s="79"/>
      <c r="AD23" s="71"/>
      <c r="AE23" s="79"/>
      <c r="AF23" s="71"/>
      <c r="AG23" s="79"/>
      <c r="AH23" s="71"/>
      <c r="AI23" s="79"/>
      <c r="AJ23" s="71"/>
      <c r="AK23" s="79"/>
      <c r="AL23" s="71"/>
      <c r="AM23" s="81"/>
      <c r="AN23" s="71"/>
      <c r="AO23" s="74"/>
      <c r="AP23" s="75"/>
      <c r="AQ23" s="75"/>
      <c r="AR23" s="76"/>
      <c r="AS23" s="76"/>
      <c r="AT23" s="38"/>
      <c r="AU23" s="39"/>
      <c r="AV23" s="39"/>
      <c r="AW23" s="39"/>
      <c r="AX23" s="39"/>
      <c r="AY23" s="39"/>
      <c r="AZ23" s="39"/>
      <c r="BA23" s="39"/>
      <c r="BB23" s="39"/>
      <c r="BC23" s="39"/>
      <c r="BD23" s="9"/>
      <c r="BE23" s="9"/>
      <c r="BF23" s="9"/>
      <c r="BW23" s="3"/>
      <c r="BY23" s="4"/>
      <c r="CF23" s="41">
        <v>0</v>
      </c>
      <c r="CG23" s="41">
        <v>0</v>
      </c>
      <c r="CH23" s="41">
        <v>0</v>
      </c>
      <c r="CI23" s="41">
        <v>0</v>
      </c>
      <c r="CJ23" s="5">
        <v>0</v>
      </c>
      <c r="CZ23" s="2"/>
    </row>
    <row r="24" spans="1:104" ht="16.149999999999999" customHeight="1" x14ac:dyDescent="0.2">
      <c r="A24" s="62" t="s">
        <v>44</v>
      </c>
      <c r="B24" s="43">
        <f t="shared" si="1"/>
        <v>0</v>
      </c>
      <c r="C24" s="44">
        <f>SUM(G24+I24+K24+M24+O24+Q24+S24+U24+W24+Y24+AA24+AC24+AE24+AG24+AI24+AK24+AM24)</f>
        <v>0</v>
      </c>
      <c r="D24" s="45">
        <f>SUM(H24+J24+L24+N24+P24+R24+T24+V24+X24+Z24+AB24+AD24+AF24+AH24+AJ24+AL24+AN24)</f>
        <v>0</v>
      </c>
      <c r="E24" s="49"/>
      <c r="F24" s="50"/>
      <c r="G24" s="79"/>
      <c r="H24" s="80"/>
      <c r="I24" s="79"/>
      <c r="J24" s="71"/>
      <c r="K24" s="65"/>
      <c r="L24" s="71"/>
      <c r="M24" s="79"/>
      <c r="N24" s="71"/>
      <c r="O24" s="79"/>
      <c r="P24" s="71"/>
      <c r="Q24" s="79"/>
      <c r="R24" s="71"/>
      <c r="S24" s="79"/>
      <c r="T24" s="71"/>
      <c r="U24" s="79"/>
      <c r="V24" s="71"/>
      <c r="W24" s="79"/>
      <c r="X24" s="71"/>
      <c r="Y24" s="79"/>
      <c r="Z24" s="71"/>
      <c r="AA24" s="79"/>
      <c r="AB24" s="71"/>
      <c r="AC24" s="79"/>
      <c r="AD24" s="71"/>
      <c r="AE24" s="79"/>
      <c r="AF24" s="71"/>
      <c r="AG24" s="79"/>
      <c r="AH24" s="71"/>
      <c r="AI24" s="79"/>
      <c r="AJ24" s="71"/>
      <c r="AK24" s="79"/>
      <c r="AL24" s="71"/>
      <c r="AM24" s="81"/>
      <c r="AN24" s="71"/>
      <c r="AO24" s="74"/>
      <c r="AP24" s="75"/>
      <c r="AQ24" s="75"/>
      <c r="AR24" s="76"/>
      <c r="AS24" s="76"/>
      <c r="AT24" s="38"/>
      <c r="AU24" s="39"/>
      <c r="AV24" s="39"/>
      <c r="AW24" s="39"/>
      <c r="AX24" s="39"/>
      <c r="AY24" s="39"/>
      <c r="AZ24" s="39"/>
      <c r="BA24" s="39"/>
      <c r="BB24" s="39"/>
      <c r="BC24" s="39"/>
      <c r="BD24" s="9"/>
      <c r="BE24" s="9"/>
      <c r="BF24" s="9"/>
      <c r="BW24" s="3"/>
      <c r="BY24" s="4"/>
      <c r="CF24" s="41">
        <v>0</v>
      </c>
      <c r="CG24" s="41">
        <v>0</v>
      </c>
      <c r="CH24" s="41">
        <v>0</v>
      </c>
      <c r="CI24" s="41">
        <v>0</v>
      </c>
      <c r="CJ24" s="5">
        <v>0</v>
      </c>
      <c r="CZ24" s="2"/>
    </row>
    <row r="25" spans="1:104" ht="16.149999999999999" customHeight="1" x14ac:dyDescent="0.2">
      <c r="A25" s="62" t="s">
        <v>45</v>
      </c>
      <c r="B25" s="43">
        <f t="shared" si="1"/>
        <v>0</v>
      </c>
      <c r="C25" s="44">
        <f>SUM(M25+O25+Q25+S25+U25+W25+Y25+AA25+AC25+AE25+AG25+AI25+AK25+AM25)</f>
        <v>0</v>
      </c>
      <c r="D25" s="45">
        <f>SUM(N25+P25+R25+T25+V25+X25+Z25+AB25+AD25+AF25+AH25+AJ25+AL25+AN25)</f>
        <v>0</v>
      </c>
      <c r="E25" s="82"/>
      <c r="F25" s="70"/>
      <c r="G25" s="60"/>
      <c r="H25" s="61"/>
      <c r="I25" s="60"/>
      <c r="J25" s="61"/>
      <c r="K25" s="60"/>
      <c r="L25" s="61"/>
      <c r="M25" s="79"/>
      <c r="N25" s="71"/>
      <c r="O25" s="79"/>
      <c r="P25" s="71"/>
      <c r="Q25" s="79"/>
      <c r="R25" s="71"/>
      <c r="S25" s="79"/>
      <c r="T25" s="71"/>
      <c r="U25" s="79"/>
      <c r="V25" s="71"/>
      <c r="W25" s="79"/>
      <c r="X25" s="71"/>
      <c r="Y25" s="79"/>
      <c r="Z25" s="71"/>
      <c r="AA25" s="79"/>
      <c r="AB25" s="71"/>
      <c r="AC25" s="79"/>
      <c r="AD25" s="71"/>
      <c r="AE25" s="79"/>
      <c r="AF25" s="71"/>
      <c r="AG25" s="79"/>
      <c r="AH25" s="71"/>
      <c r="AI25" s="79"/>
      <c r="AJ25" s="71"/>
      <c r="AK25" s="79"/>
      <c r="AL25" s="71"/>
      <c r="AM25" s="81"/>
      <c r="AN25" s="71"/>
      <c r="AO25" s="74"/>
      <c r="AP25" s="75"/>
      <c r="AQ25" s="75"/>
      <c r="AR25" s="76"/>
      <c r="AS25" s="76"/>
      <c r="AT25" s="38"/>
      <c r="AU25" s="39"/>
      <c r="AV25" s="39"/>
      <c r="AW25" s="39"/>
      <c r="AX25" s="39"/>
      <c r="AY25" s="39"/>
      <c r="AZ25" s="39"/>
      <c r="BA25" s="39"/>
      <c r="BB25" s="39"/>
      <c r="BC25" s="39"/>
      <c r="BD25" s="9"/>
      <c r="BE25" s="9"/>
      <c r="BF25" s="9"/>
      <c r="BW25" s="3"/>
      <c r="BY25" s="4"/>
      <c r="CF25" s="41">
        <v>0</v>
      </c>
      <c r="CG25" s="41">
        <v>0</v>
      </c>
      <c r="CH25" s="41">
        <v>0</v>
      </c>
      <c r="CI25" s="41">
        <v>0</v>
      </c>
      <c r="CJ25" s="5">
        <v>0</v>
      </c>
      <c r="CZ25" s="2"/>
    </row>
    <row r="26" spans="1:104" ht="16.149999999999999" customHeight="1" x14ac:dyDescent="0.2">
      <c r="A26" s="83" t="s">
        <v>46</v>
      </c>
      <c r="B26" s="1124">
        <f t="shared" si="1"/>
        <v>0</v>
      </c>
      <c r="C26" s="85">
        <f>SUM(E26+G26+I26+K26+M26+O26+Q26+S26+U26+W26+Y26+AA26+AC26+AE26+AG26+AI26+AK26+AM26)</f>
        <v>0</v>
      </c>
      <c r="D26" s="1125">
        <f>SUM(F26+H26+J26+L26+N26+P26+R26+T26+V26+X26+Z26+AB26+AD26+AF26+AH26+AJ26+AL26+AN26)</f>
        <v>0</v>
      </c>
      <c r="E26" s="1126"/>
      <c r="F26" s="88"/>
      <c r="G26" s="89"/>
      <c r="H26" s="90"/>
      <c r="I26" s="89"/>
      <c r="J26" s="88"/>
      <c r="K26" s="1127"/>
      <c r="L26" s="88"/>
      <c r="M26" s="89"/>
      <c r="N26" s="88"/>
      <c r="O26" s="89"/>
      <c r="P26" s="88"/>
      <c r="Q26" s="89"/>
      <c r="R26" s="88"/>
      <c r="S26" s="89"/>
      <c r="T26" s="88"/>
      <c r="U26" s="89"/>
      <c r="V26" s="88"/>
      <c r="W26" s="89"/>
      <c r="X26" s="88"/>
      <c r="Y26" s="89"/>
      <c r="Z26" s="88"/>
      <c r="AA26" s="89"/>
      <c r="AB26" s="88"/>
      <c r="AC26" s="89"/>
      <c r="AD26" s="88"/>
      <c r="AE26" s="89"/>
      <c r="AF26" s="88"/>
      <c r="AG26" s="89"/>
      <c r="AH26" s="88"/>
      <c r="AI26" s="89"/>
      <c r="AJ26" s="88"/>
      <c r="AK26" s="89"/>
      <c r="AL26" s="88"/>
      <c r="AM26" s="92"/>
      <c r="AN26" s="88"/>
      <c r="AO26" s="93"/>
      <c r="AP26" s="94"/>
      <c r="AQ26" s="94"/>
      <c r="AR26" s="95"/>
      <c r="AS26" s="95"/>
      <c r="AT26" s="38"/>
      <c r="AU26" s="39"/>
      <c r="AV26" s="39"/>
      <c r="AW26" s="39"/>
      <c r="AX26" s="39"/>
      <c r="AY26" s="39"/>
      <c r="AZ26" s="39"/>
      <c r="BA26" s="39"/>
      <c r="BB26" s="39"/>
      <c r="BC26" s="39"/>
      <c r="BD26" s="9"/>
      <c r="BE26" s="9"/>
      <c r="BF26" s="9"/>
      <c r="BW26" s="3"/>
      <c r="BY26" s="4"/>
      <c r="CF26" s="41">
        <v>0</v>
      </c>
      <c r="CG26" s="41">
        <v>0</v>
      </c>
      <c r="CH26" s="41">
        <v>0</v>
      </c>
      <c r="CI26" s="41">
        <v>0</v>
      </c>
      <c r="CJ26" s="5">
        <v>0</v>
      </c>
      <c r="CZ26" s="2"/>
    </row>
    <row r="27" spans="1:104" ht="31.15" customHeight="1" x14ac:dyDescent="0.2">
      <c r="A27" s="10" t="s">
        <v>47</v>
      </c>
      <c r="B27" s="11"/>
      <c r="C27" s="11"/>
      <c r="D27" s="11"/>
      <c r="E27" s="11"/>
      <c r="F27" s="1128"/>
      <c r="G27" s="1128" t="s">
        <v>48</v>
      </c>
      <c r="H27" s="1129"/>
      <c r="I27" s="1129"/>
      <c r="J27" s="1128"/>
      <c r="K27" s="1128"/>
      <c r="L27" s="1128"/>
      <c r="M27" s="1128"/>
      <c r="N27" s="1128"/>
      <c r="O27" s="1128"/>
      <c r="P27" s="1128"/>
      <c r="Q27" s="1128"/>
      <c r="R27" s="1128"/>
      <c r="S27" s="1128"/>
      <c r="T27" s="1128"/>
      <c r="U27" s="1128"/>
      <c r="V27" s="1128"/>
      <c r="W27" s="1128"/>
      <c r="X27" s="1128"/>
      <c r="Y27" s="1130"/>
      <c r="Z27" s="1130"/>
      <c r="AA27" s="1130"/>
      <c r="AB27" s="1130"/>
      <c r="AC27" s="1130"/>
      <c r="AD27" s="1130"/>
      <c r="AE27" s="1130"/>
      <c r="AF27" s="1130"/>
      <c r="AG27" s="1130"/>
      <c r="AH27" s="1130"/>
      <c r="AI27" s="1130"/>
      <c r="AJ27" s="1130"/>
      <c r="AK27" s="1130"/>
      <c r="AL27" s="1130"/>
      <c r="AM27" s="1130"/>
      <c r="AN27" s="1130"/>
      <c r="AO27" s="1130"/>
      <c r="AP27" s="1131"/>
      <c r="AQ27" s="1132"/>
      <c r="AR27" s="101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CG27" s="41"/>
      <c r="CH27" s="41"/>
      <c r="CI27" s="41"/>
      <c r="CJ27" s="41"/>
    </row>
    <row r="28" spans="1:104" ht="19.899999999999999" customHeight="1" x14ac:dyDescent="0.2">
      <c r="A28" s="2347" t="s">
        <v>49</v>
      </c>
      <c r="B28" s="2443" t="s">
        <v>4</v>
      </c>
      <c r="C28" s="2444"/>
      <c r="D28" s="2445"/>
      <c r="E28" s="2441" t="s">
        <v>5</v>
      </c>
      <c r="F28" s="2436"/>
      <c r="G28" s="2436"/>
      <c r="H28" s="2436"/>
      <c r="I28" s="2436"/>
      <c r="J28" s="2436"/>
      <c r="K28" s="2436"/>
      <c r="L28" s="2436"/>
      <c r="M28" s="2436"/>
      <c r="N28" s="2436"/>
      <c r="O28" s="2436"/>
      <c r="P28" s="2436"/>
      <c r="Q28" s="2436"/>
      <c r="R28" s="2436"/>
      <c r="S28" s="2436"/>
      <c r="T28" s="2436"/>
      <c r="U28" s="2436"/>
      <c r="V28" s="2436"/>
      <c r="W28" s="2436"/>
      <c r="X28" s="2436"/>
      <c r="Y28" s="2436"/>
      <c r="Z28" s="2436"/>
      <c r="AA28" s="2436"/>
      <c r="AB28" s="2436"/>
      <c r="AC28" s="2436"/>
      <c r="AD28" s="2436"/>
      <c r="AE28" s="2436"/>
      <c r="AF28" s="2436"/>
      <c r="AG28" s="2436"/>
      <c r="AH28" s="2436"/>
      <c r="AI28" s="2436"/>
      <c r="AJ28" s="2436"/>
      <c r="AK28" s="2436"/>
      <c r="AL28" s="2436"/>
      <c r="AM28" s="2436"/>
      <c r="AN28" s="2437"/>
      <c r="AO28" s="2303" t="s">
        <v>6</v>
      </c>
      <c r="AP28" s="2297" t="s">
        <v>7</v>
      </c>
      <c r="AQ28" s="2297" t="s">
        <v>8</v>
      </c>
      <c r="AR28" s="2297" t="s">
        <v>50</v>
      </c>
      <c r="AS28" s="2342" t="s">
        <v>9</v>
      </c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X28" s="2"/>
      <c r="CG28" s="41"/>
      <c r="CH28" s="41"/>
      <c r="CI28" s="41"/>
      <c r="CJ28" s="41"/>
    </row>
    <row r="29" spans="1:104" ht="19.899999999999999" customHeight="1" x14ac:dyDescent="0.2">
      <c r="A29" s="1909"/>
      <c r="B29" s="2389"/>
      <c r="C29" s="2390"/>
      <c r="D29" s="2379"/>
      <c r="E29" s="2441" t="s">
        <v>11</v>
      </c>
      <c r="F29" s="2437"/>
      <c r="G29" s="2441" t="s">
        <v>12</v>
      </c>
      <c r="H29" s="2437"/>
      <c r="I29" s="2441" t="s">
        <v>13</v>
      </c>
      <c r="J29" s="2437"/>
      <c r="K29" s="2441" t="s">
        <v>14</v>
      </c>
      <c r="L29" s="2437"/>
      <c r="M29" s="2441" t="s">
        <v>15</v>
      </c>
      <c r="N29" s="2437"/>
      <c r="O29" s="2441" t="s">
        <v>16</v>
      </c>
      <c r="P29" s="2437"/>
      <c r="Q29" s="2436" t="s">
        <v>17</v>
      </c>
      <c r="R29" s="2437"/>
      <c r="S29" s="2441" t="s">
        <v>18</v>
      </c>
      <c r="T29" s="2437"/>
      <c r="U29" s="2436" t="s">
        <v>19</v>
      </c>
      <c r="V29" s="2447"/>
      <c r="W29" s="2448" t="s">
        <v>20</v>
      </c>
      <c r="X29" s="2447"/>
      <c r="Y29" s="2448" t="s">
        <v>21</v>
      </c>
      <c r="Z29" s="2436"/>
      <c r="AA29" s="2441" t="s">
        <v>22</v>
      </c>
      <c r="AB29" s="2437"/>
      <c r="AC29" s="2436" t="s">
        <v>23</v>
      </c>
      <c r="AD29" s="2436"/>
      <c r="AE29" s="2441" t="s">
        <v>24</v>
      </c>
      <c r="AF29" s="2437"/>
      <c r="AG29" s="2441" t="s">
        <v>25</v>
      </c>
      <c r="AH29" s="2437"/>
      <c r="AI29" s="2441" t="s">
        <v>26</v>
      </c>
      <c r="AJ29" s="2437"/>
      <c r="AK29" s="2441" t="s">
        <v>27</v>
      </c>
      <c r="AL29" s="2437"/>
      <c r="AM29" s="2436" t="s">
        <v>28</v>
      </c>
      <c r="AN29" s="2437"/>
      <c r="AO29" s="1975"/>
      <c r="AP29" s="1972"/>
      <c r="AQ29" s="1972"/>
      <c r="AR29" s="1972"/>
      <c r="AS29" s="1944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X29" s="2"/>
      <c r="CG29" s="41"/>
      <c r="CH29" s="41"/>
      <c r="CI29" s="41"/>
      <c r="CJ29" s="41"/>
    </row>
    <row r="30" spans="1:104" ht="19.899999999999999" customHeight="1" x14ac:dyDescent="0.2">
      <c r="A30" s="2388"/>
      <c r="B30" s="1036" t="s">
        <v>29</v>
      </c>
      <c r="C30" s="1108" t="s">
        <v>30</v>
      </c>
      <c r="D30" s="1133" t="s">
        <v>31</v>
      </c>
      <c r="E30" s="1134" t="s">
        <v>30</v>
      </c>
      <c r="F30" s="1135" t="s">
        <v>31</v>
      </c>
      <c r="G30" s="1134" t="s">
        <v>30</v>
      </c>
      <c r="H30" s="1135" t="s">
        <v>31</v>
      </c>
      <c r="I30" s="1134" t="s">
        <v>30</v>
      </c>
      <c r="J30" s="1135" t="s">
        <v>31</v>
      </c>
      <c r="K30" s="1134" t="s">
        <v>30</v>
      </c>
      <c r="L30" s="1135" t="s">
        <v>31</v>
      </c>
      <c r="M30" s="1134" t="s">
        <v>30</v>
      </c>
      <c r="N30" s="1135" t="s">
        <v>31</v>
      </c>
      <c r="O30" s="1134" t="s">
        <v>30</v>
      </c>
      <c r="P30" s="1135" t="s">
        <v>31</v>
      </c>
      <c r="Q30" s="1136" t="s">
        <v>30</v>
      </c>
      <c r="R30" s="1135" t="s">
        <v>31</v>
      </c>
      <c r="S30" s="1134" t="s">
        <v>30</v>
      </c>
      <c r="T30" s="1135" t="s">
        <v>31</v>
      </c>
      <c r="U30" s="1136" t="s">
        <v>30</v>
      </c>
      <c r="V30" s="865" t="s">
        <v>31</v>
      </c>
      <c r="W30" s="1134" t="s">
        <v>30</v>
      </c>
      <c r="X30" s="865" t="s">
        <v>31</v>
      </c>
      <c r="Y30" s="1134" t="s">
        <v>30</v>
      </c>
      <c r="Z30" s="865" t="s">
        <v>31</v>
      </c>
      <c r="AA30" s="1134" t="s">
        <v>30</v>
      </c>
      <c r="AB30" s="865" t="s">
        <v>31</v>
      </c>
      <c r="AC30" s="1134" t="s">
        <v>30</v>
      </c>
      <c r="AD30" s="865" t="s">
        <v>31</v>
      </c>
      <c r="AE30" s="1134" t="s">
        <v>30</v>
      </c>
      <c r="AF30" s="865" t="s">
        <v>31</v>
      </c>
      <c r="AG30" s="1134" t="s">
        <v>30</v>
      </c>
      <c r="AH30" s="865" t="s">
        <v>31</v>
      </c>
      <c r="AI30" s="1134" t="s">
        <v>30</v>
      </c>
      <c r="AJ30" s="865" t="s">
        <v>31</v>
      </c>
      <c r="AK30" s="1134" t="s">
        <v>30</v>
      </c>
      <c r="AL30" s="865" t="s">
        <v>31</v>
      </c>
      <c r="AM30" s="1134" t="s">
        <v>30</v>
      </c>
      <c r="AN30" s="1135" t="s">
        <v>31</v>
      </c>
      <c r="AO30" s="2446"/>
      <c r="AP30" s="2442"/>
      <c r="AQ30" s="2442"/>
      <c r="AR30" s="2442"/>
      <c r="AS30" s="2412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X30" s="2"/>
      <c r="CG30" s="41"/>
      <c r="CH30" s="41"/>
      <c r="CI30" s="41"/>
      <c r="CJ30" s="41"/>
    </row>
    <row r="31" spans="1:104" ht="16.149999999999999" customHeight="1" x14ac:dyDescent="0.2">
      <c r="A31" s="427" t="s">
        <v>51</v>
      </c>
      <c r="B31" s="108">
        <f t="shared" ref="B31:B44" si="2">SUM(C31:D31)</f>
        <v>0</v>
      </c>
      <c r="C31" s="29">
        <f t="shared" ref="C31:D33" si="3">SUM(E31+G31+I31+K31+M31+O31+Q31+S31+U31+W31+Y31+AA31+AC31+AE31+AG31+AI31+AK31+AM31)</f>
        <v>0</v>
      </c>
      <c r="D31" s="1120">
        <f t="shared" si="3"/>
        <v>0</v>
      </c>
      <c r="E31" s="31"/>
      <c r="F31" s="1121"/>
      <c r="G31" s="31"/>
      <c r="H31" s="33"/>
      <c r="I31" s="31"/>
      <c r="J31" s="33"/>
      <c r="K31" s="31"/>
      <c r="L31" s="33"/>
      <c r="M31" s="31"/>
      <c r="N31" s="33"/>
      <c r="O31" s="31"/>
      <c r="P31" s="33"/>
      <c r="Q31" s="598"/>
      <c r="R31" s="33"/>
      <c r="S31" s="31"/>
      <c r="T31" s="33"/>
      <c r="U31" s="598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1"/>
      <c r="AM31" s="111"/>
      <c r="AN31" s="33"/>
      <c r="AO31" s="112"/>
      <c r="AP31" s="36"/>
      <c r="AQ31" s="36"/>
      <c r="AR31" s="36"/>
      <c r="AS31" s="1123"/>
      <c r="AT31" s="38"/>
      <c r="AU31" s="39"/>
      <c r="AV31" s="39"/>
      <c r="AW31" s="39"/>
      <c r="AX31" s="39"/>
      <c r="AY31" s="39"/>
      <c r="AZ31" s="39"/>
      <c r="BA31" s="39"/>
      <c r="BB31" s="39"/>
      <c r="BC31" s="9"/>
      <c r="BD31" s="9"/>
      <c r="BE31" s="9"/>
      <c r="BF31" s="9"/>
      <c r="BG31" s="9"/>
      <c r="BX31" s="2"/>
      <c r="CA31" s="40"/>
      <c r="CB31" s="40"/>
      <c r="CG31" s="41">
        <v>0</v>
      </c>
      <c r="CH31" s="41">
        <v>0</v>
      </c>
      <c r="CI31" s="41"/>
      <c r="CJ31" s="41"/>
    </row>
    <row r="32" spans="1:104" ht="16.149999999999999" customHeight="1" x14ac:dyDescent="0.2">
      <c r="A32" s="113" t="s">
        <v>52</v>
      </c>
      <c r="B32" s="43">
        <f t="shared" si="2"/>
        <v>0</v>
      </c>
      <c r="C32" s="44">
        <f t="shared" si="3"/>
        <v>0</v>
      </c>
      <c r="D32" s="45">
        <f t="shared" si="3"/>
        <v>0</v>
      </c>
      <c r="E32" s="46"/>
      <c r="F32" s="47"/>
      <c r="G32" s="46"/>
      <c r="H32" s="48"/>
      <c r="I32" s="46"/>
      <c r="J32" s="48"/>
      <c r="K32" s="46"/>
      <c r="L32" s="48"/>
      <c r="M32" s="46"/>
      <c r="N32" s="48"/>
      <c r="O32" s="46"/>
      <c r="P32" s="48"/>
      <c r="Q32" s="114"/>
      <c r="R32" s="48"/>
      <c r="S32" s="46"/>
      <c r="T32" s="48"/>
      <c r="U32" s="114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6"/>
      <c r="AM32" s="116"/>
      <c r="AN32" s="48"/>
      <c r="AO32" s="117"/>
      <c r="AP32" s="118"/>
      <c r="AQ32" s="118"/>
      <c r="AR32" s="118"/>
      <c r="AS32" s="119"/>
      <c r="AT32" s="38"/>
      <c r="AU32" s="39"/>
      <c r="AV32" s="39"/>
      <c r="AW32" s="39"/>
      <c r="AX32" s="39"/>
      <c r="AY32" s="39"/>
      <c r="AZ32" s="39"/>
      <c r="BA32" s="39"/>
      <c r="BB32" s="39"/>
      <c r="BC32" s="9"/>
      <c r="BD32" s="9"/>
      <c r="BE32" s="9"/>
      <c r="BF32" s="9"/>
      <c r="BG32" s="9"/>
      <c r="BX32" s="2"/>
      <c r="CB32" s="40"/>
      <c r="CG32" s="41">
        <v>0</v>
      </c>
      <c r="CH32" s="41">
        <v>0</v>
      </c>
      <c r="CI32" s="41"/>
      <c r="CJ32" s="41"/>
    </row>
    <row r="33" spans="1:88" ht="16.149999999999999" customHeight="1" x14ac:dyDescent="0.2">
      <c r="A33" s="120" t="s">
        <v>53</v>
      </c>
      <c r="B33" s="43">
        <f t="shared" si="2"/>
        <v>0</v>
      </c>
      <c r="C33" s="44">
        <f t="shared" si="3"/>
        <v>0</v>
      </c>
      <c r="D33" s="69">
        <f t="shared" si="3"/>
        <v>0</v>
      </c>
      <c r="E33" s="46"/>
      <c r="F33" s="47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114"/>
      <c r="R33" s="48"/>
      <c r="S33" s="46"/>
      <c r="T33" s="48"/>
      <c r="U33" s="114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6"/>
      <c r="AM33" s="116"/>
      <c r="AN33" s="48"/>
      <c r="AO33" s="121"/>
      <c r="AP33" s="52"/>
      <c r="AQ33" s="52"/>
      <c r="AR33" s="52"/>
      <c r="AS33" s="53"/>
      <c r="AT33" s="38"/>
      <c r="AU33" s="39"/>
      <c r="AV33" s="39"/>
      <c r="AW33" s="39"/>
      <c r="AX33" s="39"/>
      <c r="AY33" s="39"/>
      <c r="AZ33" s="39"/>
      <c r="BA33" s="39"/>
      <c r="BB33" s="39"/>
      <c r="BC33" s="9"/>
      <c r="BD33" s="9"/>
      <c r="BE33" s="9"/>
      <c r="BF33" s="9"/>
      <c r="BG33" s="9"/>
      <c r="BX33" s="2"/>
      <c r="CB33" s="40"/>
      <c r="CG33" s="41">
        <v>0</v>
      </c>
      <c r="CH33" s="41">
        <v>0</v>
      </c>
      <c r="CI33" s="41"/>
      <c r="CJ33" s="41"/>
    </row>
    <row r="34" spans="1:88" ht="16.149999999999999" customHeight="1" x14ac:dyDescent="0.2">
      <c r="A34" s="120" t="s">
        <v>54</v>
      </c>
      <c r="B34" s="43">
        <f t="shared" si="2"/>
        <v>0</v>
      </c>
      <c r="C34" s="44">
        <f>SUM(O34+Q34+S34+U34+W34+Y34+AA34)</f>
        <v>0</v>
      </c>
      <c r="D34" s="69">
        <f>SUM(P34+R34+T34+V34+X34+Z34+AB34)</f>
        <v>0</v>
      </c>
      <c r="E34" s="60"/>
      <c r="F34" s="61"/>
      <c r="G34" s="60"/>
      <c r="H34" s="70"/>
      <c r="I34" s="60"/>
      <c r="J34" s="70"/>
      <c r="K34" s="60"/>
      <c r="L34" s="70"/>
      <c r="M34" s="60"/>
      <c r="N34" s="70"/>
      <c r="O34" s="46"/>
      <c r="P34" s="48"/>
      <c r="Q34" s="114"/>
      <c r="R34" s="48"/>
      <c r="S34" s="46"/>
      <c r="T34" s="48"/>
      <c r="U34" s="114"/>
      <c r="V34" s="115"/>
      <c r="W34" s="115"/>
      <c r="X34" s="115"/>
      <c r="Y34" s="115"/>
      <c r="Z34" s="115"/>
      <c r="AA34" s="115"/>
      <c r="AB34" s="122"/>
      <c r="AC34" s="72"/>
      <c r="AD34" s="72"/>
      <c r="AE34" s="72"/>
      <c r="AF34" s="72"/>
      <c r="AG34" s="72"/>
      <c r="AH34" s="72"/>
      <c r="AI34" s="72"/>
      <c r="AJ34" s="72"/>
      <c r="AK34" s="72"/>
      <c r="AL34" s="123"/>
      <c r="AM34" s="123"/>
      <c r="AN34" s="50"/>
      <c r="AO34" s="121"/>
      <c r="AP34" s="52"/>
      <c r="AQ34" s="52"/>
      <c r="AR34" s="52"/>
      <c r="AS34" s="53"/>
      <c r="AT34" s="38"/>
      <c r="AU34" s="39"/>
      <c r="AV34" s="39"/>
      <c r="AW34" s="39"/>
      <c r="AX34" s="39"/>
      <c r="AY34" s="39"/>
      <c r="AZ34" s="39"/>
      <c r="BA34" s="39"/>
      <c r="BB34" s="39"/>
      <c r="BC34" s="9"/>
      <c r="BD34" s="9"/>
      <c r="BE34" s="9"/>
      <c r="BF34" s="9"/>
      <c r="BG34" s="9"/>
      <c r="BX34" s="2"/>
      <c r="CB34" s="40"/>
      <c r="CG34" s="41">
        <v>0</v>
      </c>
      <c r="CH34" s="41">
        <v>0</v>
      </c>
      <c r="CI34" s="41"/>
      <c r="CJ34" s="41"/>
    </row>
    <row r="35" spans="1:88" ht="16.149999999999999" customHeight="1" x14ac:dyDescent="0.2">
      <c r="A35" s="120" t="s">
        <v>55</v>
      </c>
      <c r="B35" s="124">
        <f>SUM(C35:D35)</f>
        <v>0</v>
      </c>
      <c r="C35" s="125">
        <f>SUM(E35+G35+I35+K35+M35+O35+Q35+S35+U35+W35+Y35+AA35+AC35+AE35+AG35+AI35+AK35+AM35)</f>
        <v>0</v>
      </c>
      <c r="D35" s="69">
        <f t="shared" ref="C35:D44" si="4">SUM(F35+H35+J35+L35+N35+P35+R35+T35+V35+X35+Z35+AB35+AD35+AF35+AH35+AJ35+AL35+AN35)</f>
        <v>0</v>
      </c>
      <c r="E35" s="46"/>
      <c r="F35" s="47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114"/>
      <c r="R35" s="48"/>
      <c r="S35" s="46"/>
      <c r="T35" s="48"/>
      <c r="U35" s="114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6"/>
      <c r="AM35" s="116"/>
      <c r="AN35" s="48"/>
      <c r="AO35" s="117"/>
      <c r="AP35" s="118"/>
      <c r="AQ35" s="118"/>
      <c r="AR35" s="118"/>
      <c r="AS35" s="119"/>
      <c r="AT35" s="38"/>
      <c r="AU35" s="39"/>
      <c r="AV35" s="39"/>
      <c r="AW35" s="39"/>
      <c r="AX35" s="39"/>
      <c r="AY35" s="39"/>
      <c r="AZ35" s="39"/>
      <c r="BA35" s="39"/>
      <c r="BB35" s="39"/>
      <c r="BC35" s="9"/>
      <c r="BD35" s="9"/>
      <c r="BE35" s="9"/>
      <c r="BF35" s="9"/>
      <c r="BG35" s="9"/>
      <c r="BX35" s="2"/>
      <c r="CB35" s="40"/>
      <c r="CG35" s="41">
        <v>0</v>
      </c>
      <c r="CH35" s="41">
        <v>0</v>
      </c>
      <c r="CI35" s="41"/>
      <c r="CJ35" s="41"/>
    </row>
    <row r="36" spans="1:88" ht="16.149999999999999" customHeight="1" x14ac:dyDescent="0.2">
      <c r="A36" s="126" t="s">
        <v>56</v>
      </c>
      <c r="B36" s="124">
        <f>SUM(C36:D36)</f>
        <v>0</v>
      </c>
      <c r="C36" s="125">
        <f>SUM(K36+M36+O36+Q36+S36+U36+W36+Y36+AA36+AC36+AE36+AG36+AI36+AK36+AM36)</f>
        <v>0</v>
      </c>
      <c r="D36" s="69">
        <f>SUM(L36+N36+P36+R36+T36+V36+X36+Z36+AB36+AD36+AF36+AH36+AJ36+AL36+AN36)</f>
        <v>0</v>
      </c>
      <c r="E36" s="127"/>
      <c r="F36" s="128"/>
      <c r="G36" s="127"/>
      <c r="H36" s="129"/>
      <c r="I36" s="127"/>
      <c r="J36" s="129"/>
      <c r="K36" s="46"/>
      <c r="L36" s="48"/>
      <c r="M36" s="46"/>
      <c r="N36" s="48"/>
      <c r="O36" s="46"/>
      <c r="P36" s="48"/>
      <c r="Q36" s="114"/>
      <c r="R36" s="48"/>
      <c r="S36" s="46"/>
      <c r="T36" s="48"/>
      <c r="U36" s="114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6"/>
      <c r="AM36" s="116"/>
      <c r="AN36" s="48"/>
      <c r="AO36" s="117"/>
      <c r="AP36" s="118"/>
      <c r="AQ36" s="118"/>
      <c r="AR36" s="118"/>
      <c r="AS36" s="119"/>
      <c r="AT36" s="38"/>
      <c r="AU36" s="39"/>
      <c r="AV36" s="39"/>
      <c r="AW36" s="39"/>
      <c r="AX36" s="39"/>
      <c r="AY36" s="39"/>
      <c r="AZ36" s="39"/>
      <c r="BA36" s="39"/>
      <c r="BB36" s="39"/>
      <c r="BC36" s="9"/>
      <c r="BD36" s="9"/>
      <c r="BE36" s="9"/>
      <c r="BF36" s="9"/>
      <c r="BG36" s="9"/>
      <c r="BX36" s="2"/>
      <c r="CB36" s="40"/>
      <c r="CG36" s="41">
        <v>0</v>
      </c>
      <c r="CH36" s="41">
        <v>0</v>
      </c>
      <c r="CI36" s="41"/>
      <c r="CJ36" s="41"/>
    </row>
    <row r="37" spans="1:88" ht="16.149999999999999" customHeight="1" x14ac:dyDescent="0.2">
      <c r="A37" s="130" t="s">
        <v>57</v>
      </c>
      <c r="B37" s="43">
        <f t="shared" si="2"/>
        <v>0</v>
      </c>
      <c r="C37" s="44">
        <f t="shared" si="4"/>
        <v>0</v>
      </c>
      <c r="D37" s="45">
        <f t="shared" si="4"/>
        <v>0</v>
      </c>
      <c r="E37" s="46"/>
      <c r="F37" s="47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114"/>
      <c r="R37" s="48"/>
      <c r="S37" s="46"/>
      <c r="T37" s="48"/>
      <c r="U37" s="114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6"/>
      <c r="AM37" s="116"/>
      <c r="AN37" s="48"/>
      <c r="AO37" s="121"/>
      <c r="AP37" s="52"/>
      <c r="AQ37" s="52"/>
      <c r="AR37" s="52"/>
      <c r="AS37" s="53"/>
      <c r="AT37" s="38"/>
      <c r="AU37" s="39"/>
      <c r="AV37" s="39"/>
      <c r="AW37" s="39"/>
      <c r="AX37" s="39"/>
      <c r="AY37" s="39"/>
      <c r="AZ37" s="39"/>
      <c r="BA37" s="39"/>
      <c r="BB37" s="39"/>
      <c r="BC37" s="9"/>
      <c r="BD37" s="9"/>
      <c r="BE37" s="9"/>
      <c r="BF37" s="9"/>
      <c r="BG37" s="9"/>
      <c r="BX37" s="2"/>
      <c r="CG37" s="41">
        <v>0</v>
      </c>
      <c r="CH37" s="41">
        <v>0</v>
      </c>
      <c r="CI37" s="41"/>
      <c r="CJ37" s="41"/>
    </row>
    <row r="38" spans="1:88" ht="16.149999999999999" customHeight="1" x14ac:dyDescent="0.2">
      <c r="A38" s="130" t="s">
        <v>58</v>
      </c>
      <c r="B38" s="43">
        <f>SUM(C38:D38)</f>
        <v>0</v>
      </c>
      <c r="C38" s="44">
        <f>SUM(E38+G38+I38+K38+M38+O38+Q38+S38+U38+W38+Y38+AA38+AC38+AE38+AG38+AI38+AK38+AM38)</f>
        <v>0</v>
      </c>
      <c r="D38" s="45">
        <f>SUM(F38+H38+J38+L38+N38+P38+R38+T38+V38+X38+Z38+AB38+AD38+AF38+AH38+AJ38+AL38+AN38)</f>
        <v>0</v>
      </c>
      <c r="E38" s="46"/>
      <c r="F38" s="47"/>
      <c r="G38" s="46"/>
      <c r="H38" s="48"/>
      <c r="I38" s="46"/>
      <c r="J38" s="48"/>
      <c r="K38" s="46"/>
      <c r="L38" s="48"/>
      <c r="M38" s="46"/>
      <c r="N38" s="48"/>
      <c r="O38" s="46"/>
      <c r="P38" s="48"/>
      <c r="Q38" s="114"/>
      <c r="R38" s="48"/>
      <c r="S38" s="46"/>
      <c r="T38" s="48"/>
      <c r="U38" s="114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6"/>
      <c r="AM38" s="116"/>
      <c r="AN38" s="48"/>
      <c r="AO38" s="121"/>
      <c r="AP38" s="52"/>
      <c r="AQ38" s="52"/>
      <c r="AR38" s="52"/>
      <c r="AS38" s="53"/>
      <c r="AT38" s="38"/>
      <c r="AU38" s="39"/>
      <c r="AV38" s="39"/>
      <c r="AW38" s="39"/>
      <c r="AX38" s="39"/>
      <c r="AY38" s="39"/>
      <c r="AZ38" s="39"/>
      <c r="BA38" s="39"/>
      <c r="BB38" s="39"/>
      <c r="BC38" s="9"/>
      <c r="BD38" s="9"/>
      <c r="BE38" s="9"/>
      <c r="BF38" s="9"/>
      <c r="BG38" s="9"/>
      <c r="BX38" s="2"/>
      <c r="CG38" s="41">
        <v>0</v>
      </c>
      <c r="CH38" s="41">
        <v>0</v>
      </c>
      <c r="CI38" s="41"/>
      <c r="CJ38" s="41"/>
    </row>
    <row r="39" spans="1:88" ht="16.149999999999999" customHeight="1" x14ac:dyDescent="0.2">
      <c r="A39" s="130" t="s">
        <v>59</v>
      </c>
      <c r="B39" s="43">
        <f>SUM(C39:D39)</f>
        <v>0</v>
      </c>
      <c r="C39" s="44">
        <f>SUM(E39+G39+I39+K39+M39+O39+Q39+S39+U39+W39+Y39+AA39+AC39+AE39+AG39+AI39+AK39+AM39)</f>
        <v>0</v>
      </c>
      <c r="D39" s="45">
        <f>SUM(F39+H39+J39+L39+N39+P39+R39+T39+V39+X39+Z39+AB39+AD39+AF39+AH39+AJ39+AL39+AN39)</f>
        <v>0</v>
      </c>
      <c r="E39" s="46"/>
      <c r="F39" s="47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114"/>
      <c r="R39" s="48"/>
      <c r="S39" s="46"/>
      <c r="T39" s="48"/>
      <c r="U39" s="114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6"/>
      <c r="AM39" s="116"/>
      <c r="AN39" s="48"/>
      <c r="AO39" s="121"/>
      <c r="AP39" s="52"/>
      <c r="AQ39" s="52"/>
      <c r="AR39" s="52"/>
      <c r="AS39" s="53"/>
      <c r="AT39" s="38"/>
      <c r="AU39" s="39"/>
      <c r="AV39" s="39"/>
      <c r="AW39" s="39"/>
      <c r="AX39" s="39"/>
      <c r="AY39" s="39"/>
      <c r="AZ39" s="39"/>
      <c r="BA39" s="39"/>
      <c r="BB39" s="39"/>
      <c r="BC39" s="9"/>
      <c r="BD39" s="9"/>
      <c r="BE39" s="9"/>
      <c r="BF39" s="9"/>
      <c r="BG39" s="9"/>
      <c r="BX39" s="2"/>
      <c r="CG39" s="41">
        <v>0</v>
      </c>
      <c r="CH39" s="41">
        <v>0</v>
      </c>
      <c r="CI39" s="41"/>
      <c r="CJ39" s="41"/>
    </row>
    <row r="40" spans="1:88" ht="16.149999999999999" customHeight="1" x14ac:dyDescent="0.2">
      <c r="A40" s="62" t="s">
        <v>60</v>
      </c>
      <c r="B40" s="43">
        <f t="shared" si="2"/>
        <v>0</v>
      </c>
      <c r="C40" s="44">
        <f t="shared" si="4"/>
        <v>0</v>
      </c>
      <c r="D40" s="45">
        <f t="shared" si="4"/>
        <v>0</v>
      </c>
      <c r="E40" s="46"/>
      <c r="F40" s="47"/>
      <c r="G40" s="46"/>
      <c r="H40" s="48"/>
      <c r="I40" s="46"/>
      <c r="J40" s="48"/>
      <c r="K40" s="46"/>
      <c r="L40" s="48"/>
      <c r="M40" s="46"/>
      <c r="N40" s="48"/>
      <c r="O40" s="46"/>
      <c r="P40" s="48"/>
      <c r="Q40" s="114"/>
      <c r="R40" s="48"/>
      <c r="S40" s="46"/>
      <c r="T40" s="48"/>
      <c r="U40" s="114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6"/>
      <c r="AM40" s="116"/>
      <c r="AN40" s="48"/>
      <c r="AO40" s="121"/>
      <c r="AP40" s="52"/>
      <c r="AQ40" s="52"/>
      <c r="AR40" s="52"/>
      <c r="AS40" s="53"/>
      <c r="AT40" s="38"/>
      <c r="AU40" s="39"/>
      <c r="AV40" s="39"/>
      <c r="AW40" s="39"/>
      <c r="AX40" s="39"/>
      <c r="AY40" s="39"/>
      <c r="AZ40" s="39"/>
      <c r="BA40" s="39"/>
      <c r="BB40" s="39"/>
      <c r="BC40" s="9"/>
      <c r="BD40" s="9"/>
      <c r="BE40" s="9"/>
      <c r="BF40" s="9"/>
      <c r="BG40" s="9"/>
      <c r="BX40" s="2"/>
      <c r="CG40" s="41">
        <v>0</v>
      </c>
      <c r="CH40" s="41">
        <v>0</v>
      </c>
      <c r="CI40" s="41"/>
      <c r="CJ40" s="41"/>
    </row>
    <row r="41" spans="1:88" ht="16.149999999999999" customHeight="1" x14ac:dyDescent="0.2">
      <c r="A41" s="62" t="s">
        <v>61</v>
      </c>
      <c r="B41" s="43">
        <f t="shared" si="2"/>
        <v>0</v>
      </c>
      <c r="C41" s="44">
        <f t="shared" si="4"/>
        <v>0</v>
      </c>
      <c r="D41" s="45">
        <f t="shared" si="4"/>
        <v>0</v>
      </c>
      <c r="E41" s="46"/>
      <c r="F41" s="47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114"/>
      <c r="R41" s="48"/>
      <c r="S41" s="46"/>
      <c r="T41" s="48"/>
      <c r="U41" s="114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6"/>
      <c r="AM41" s="116"/>
      <c r="AN41" s="48"/>
      <c r="AO41" s="131"/>
      <c r="AP41" s="75"/>
      <c r="AQ41" s="75"/>
      <c r="AR41" s="75"/>
      <c r="AS41" s="76"/>
      <c r="AT41" s="38"/>
      <c r="AU41" s="39"/>
      <c r="AV41" s="39"/>
      <c r="AW41" s="39"/>
      <c r="AX41" s="39"/>
      <c r="AY41" s="39"/>
      <c r="AZ41" s="39"/>
      <c r="BA41" s="39"/>
      <c r="BB41" s="39"/>
      <c r="BC41" s="9"/>
      <c r="BD41" s="9"/>
      <c r="BE41" s="9"/>
      <c r="BF41" s="9"/>
      <c r="BG41" s="9"/>
      <c r="BX41" s="2"/>
      <c r="CG41" s="41">
        <v>0</v>
      </c>
      <c r="CH41" s="41">
        <v>0</v>
      </c>
      <c r="CI41" s="41"/>
      <c r="CJ41" s="41"/>
    </row>
    <row r="42" spans="1:88" ht="16.149999999999999" customHeight="1" x14ac:dyDescent="0.2">
      <c r="A42" s="62" t="s">
        <v>62</v>
      </c>
      <c r="B42" s="43">
        <f t="shared" si="2"/>
        <v>0</v>
      </c>
      <c r="C42" s="44">
        <f t="shared" si="4"/>
        <v>0</v>
      </c>
      <c r="D42" s="45">
        <f t="shared" si="4"/>
        <v>0</v>
      </c>
      <c r="E42" s="46"/>
      <c r="F42" s="47"/>
      <c r="G42" s="46"/>
      <c r="H42" s="48"/>
      <c r="I42" s="46"/>
      <c r="J42" s="48"/>
      <c r="K42" s="46"/>
      <c r="L42" s="48"/>
      <c r="M42" s="46"/>
      <c r="N42" s="48"/>
      <c r="O42" s="46"/>
      <c r="P42" s="48"/>
      <c r="Q42" s="114"/>
      <c r="R42" s="48"/>
      <c r="S42" s="46"/>
      <c r="T42" s="48"/>
      <c r="U42" s="114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6"/>
      <c r="AM42" s="116"/>
      <c r="AN42" s="48"/>
      <c r="AO42" s="131"/>
      <c r="AP42" s="75"/>
      <c r="AQ42" s="75"/>
      <c r="AR42" s="75"/>
      <c r="AS42" s="76"/>
      <c r="AT42" s="38"/>
      <c r="AU42" s="39"/>
      <c r="AV42" s="39"/>
      <c r="AW42" s="39"/>
      <c r="AX42" s="39"/>
      <c r="AY42" s="39"/>
      <c r="AZ42" s="39"/>
      <c r="BA42" s="39"/>
      <c r="BB42" s="39"/>
      <c r="BC42" s="9"/>
      <c r="BD42" s="9"/>
      <c r="BE42" s="9"/>
      <c r="BF42" s="9"/>
      <c r="BG42" s="9"/>
      <c r="BX42" s="2"/>
      <c r="CG42" s="41">
        <v>0</v>
      </c>
      <c r="CH42" s="41">
        <v>0</v>
      </c>
      <c r="CI42" s="41"/>
      <c r="CJ42" s="41"/>
    </row>
    <row r="43" spans="1:88" ht="16.149999999999999" customHeight="1" x14ac:dyDescent="0.2">
      <c r="A43" s="62" t="s">
        <v>63</v>
      </c>
      <c r="B43" s="43">
        <f t="shared" si="2"/>
        <v>0</v>
      </c>
      <c r="C43" s="44">
        <f t="shared" si="4"/>
        <v>0</v>
      </c>
      <c r="D43" s="45">
        <f t="shared" si="4"/>
        <v>0</v>
      </c>
      <c r="E43" s="46"/>
      <c r="F43" s="47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114"/>
      <c r="R43" s="48"/>
      <c r="S43" s="46"/>
      <c r="T43" s="48"/>
      <c r="U43" s="114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6"/>
      <c r="AM43" s="116"/>
      <c r="AN43" s="48"/>
      <c r="AO43" s="131"/>
      <c r="AP43" s="75"/>
      <c r="AQ43" s="75"/>
      <c r="AR43" s="75"/>
      <c r="AS43" s="76"/>
      <c r="AT43" s="38"/>
      <c r="AU43" s="39"/>
      <c r="AV43" s="39"/>
      <c r="AW43" s="39"/>
      <c r="AX43" s="39"/>
      <c r="AY43" s="39"/>
      <c r="AZ43" s="39"/>
      <c r="BA43" s="39"/>
      <c r="BB43" s="39"/>
      <c r="BC43" s="9"/>
      <c r="BD43" s="9"/>
      <c r="BE43" s="9"/>
      <c r="BF43" s="9"/>
      <c r="BG43" s="9"/>
      <c r="BX43" s="2"/>
      <c r="CG43" s="41">
        <v>0</v>
      </c>
      <c r="CH43" s="41">
        <v>0</v>
      </c>
      <c r="CI43" s="41"/>
      <c r="CJ43" s="41"/>
    </row>
    <row r="44" spans="1:88" ht="16.149999999999999" customHeight="1" x14ac:dyDescent="0.2">
      <c r="A44" s="132" t="s">
        <v>64</v>
      </c>
      <c r="B44" s="133">
        <f t="shared" si="2"/>
        <v>0</v>
      </c>
      <c r="C44" s="134">
        <f t="shared" si="4"/>
        <v>0</v>
      </c>
      <c r="D44" s="135">
        <f t="shared" si="4"/>
        <v>0</v>
      </c>
      <c r="E44" s="89"/>
      <c r="F44" s="90"/>
      <c r="G44" s="89"/>
      <c r="H44" s="88"/>
      <c r="I44" s="89"/>
      <c r="J44" s="88"/>
      <c r="K44" s="89"/>
      <c r="L44" s="88"/>
      <c r="M44" s="89"/>
      <c r="N44" s="88"/>
      <c r="O44" s="89"/>
      <c r="P44" s="88"/>
      <c r="Q44" s="136"/>
      <c r="R44" s="88"/>
      <c r="S44" s="89"/>
      <c r="T44" s="88"/>
      <c r="U44" s="136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8"/>
      <c r="AM44" s="138"/>
      <c r="AN44" s="88"/>
      <c r="AO44" s="139"/>
      <c r="AP44" s="94"/>
      <c r="AQ44" s="94"/>
      <c r="AR44" s="94"/>
      <c r="AS44" s="95"/>
      <c r="AT44" s="38"/>
      <c r="AU44" s="39"/>
      <c r="AV44" s="39"/>
      <c r="AW44" s="39"/>
      <c r="AX44" s="39"/>
      <c r="AY44" s="39"/>
      <c r="AZ44" s="39"/>
      <c r="BA44" s="39"/>
      <c r="BB44" s="39"/>
      <c r="BC44" s="9"/>
      <c r="BD44" s="9"/>
      <c r="BE44" s="9"/>
      <c r="BF44" s="9"/>
      <c r="BG44" s="9"/>
      <c r="BX44" s="2"/>
      <c r="CG44" s="41">
        <v>0</v>
      </c>
      <c r="CH44" s="41">
        <v>0</v>
      </c>
      <c r="CI44" s="41"/>
      <c r="CJ44" s="41"/>
    </row>
    <row r="45" spans="1:88" ht="31.15" customHeight="1" x14ac:dyDescent="0.2">
      <c r="A45" s="140" t="s">
        <v>65</v>
      </c>
      <c r="B45" s="140"/>
      <c r="C45" s="140"/>
      <c r="D45" s="140"/>
      <c r="E45" s="140"/>
      <c r="F45" s="140"/>
      <c r="G45" s="140"/>
      <c r="H45" s="140"/>
      <c r="I45" s="11"/>
      <c r="J45" s="11"/>
      <c r="K45" s="11"/>
      <c r="L45" s="11"/>
      <c r="M45" s="11"/>
      <c r="N45" s="7"/>
      <c r="O45" s="7"/>
      <c r="P45" s="7"/>
      <c r="Q45" s="7"/>
      <c r="R45" s="7"/>
      <c r="S45" s="7"/>
      <c r="T45" s="7"/>
      <c r="U45" s="7"/>
      <c r="V45" s="7"/>
      <c r="W45" s="7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41"/>
      <c r="AP45" s="142"/>
      <c r="AQ45" s="1008"/>
      <c r="AR45" s="100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CG45" s="41"/>
      <c r="CH45" s="41"/>
      <c r="CI45" s="41"/>
      <c r="CJ45" s="41"/>
    </row>
    <row r="46" spans="1:88" ht="16.149999999999999" customHeight="1" x14ac:dyDescent="0.25">
      <c r="A46" s="2347" t="s">
        <v>49</v>
      </c>
      <c r="B46" s="2348" t="s">
        <v>4</v>
      </c>
      <c r="C46" s="2438" t="s">
        <v>66</v>
      </c>
      <c r="D46" s="2439"/>
      <c r="E46" s="2439"/>
      <c r="F46" s="2440"/>
      <c r="G46" s="2438" t="s">
        <v>67</v>
      </c>
      <c r="H46" s="2439"/>
      <c r="I46" s="2439"/>
      <c r="J46" s="2440"/>
      <c r="K46" s="7"/>
      <c r="L46" s="1970"/>
      <c r="M46" s="1970"/>
      <c r="N46" s="1970"/>
      <c r="O46" s="1970"/>
      <c r="P46" s="1970"/>
      <c r="Q46" s="1970"/>
      <c r="R46" s="1970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868"/>
      <c r="AR46" s="146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CG46" s="41"/>
      <c r="CH46" s="41"/>
      <c r="CI46" s="41"/>
      <c r="CJ46" s="41"/>
    </row>
    <row r="47" spans="1:88" ht="27.75" customHeight="1" x14ac:dyDescent="0.2">
      <c r="A47" s="2388"/>
      <c r="B47" s="2380"/>
      <c r="C47" s="1137" t="s">
        <v>68</v>
      </c>
      <c r="D47" s="1137" t="s">
        <v>69</v>
      </c>
      <c r="E47" s="1108" t="s">
        <v>70</v>
      </c>
      <c r="F47" s="1114" t="s">
        <v>71</v>
      </c>
      <c r="G47" s="1137" t="s">
        <v>68</v>
      </c>
      <c r="H47" s="1137" t="s">
        <v>69</v>
      </c>
      <c r="I47" s="1108" t="s">
        <v>70</v>
      </c>
      <c r="J47" s="1114" t="s">
        <v>71</v>
      </c>
      <c r="K47" s="7"/>
      <c r="L47" s="1138"/>
      <c r="M47" s="1138"/>
      <c r="N47" s="1139"/>
      <c r="O47" s="1138"/>
      <c r="P47" s="1138"/>
      <c r="Q47" s="1138"/>
      <c r="R47" s="1138"/>
      <c r="S47" s="1138"/>
      <c r="T47" s="1138"/>
      <c r="U47" s="1138"/>
      <c r="V47" s="1138"/>
      <c r="W47" s="1138"/>
      <c r="X47" s="1138"/>
      <c r="Y47" s="1138"/>
      <c r="Z47" s="1138"/>
      <c r="AA47" s="1138"/>
      <c r="AB47" s="1138"/>
      <c r="AC47" s="1138"/>
      <c r="AD47" s="1138"/>
      <c r="AE47" s="1138"/>
      <c r="AF47" s="1138"/>
      <c r="AG47" s="1138"/>
      <c r="AH47" s="1138"/>
      <c r="AI47" s="1138"/>
      <c r="AJ47" s="1138"/>
      <c r="AK47" s="1138"/>
      <c r="AL47" s="1138"/>
      <c r="AM47" s="1138"/>
      <c r="AN47" s="1138"/>
      <c r="AO47" s="1138"/>
      <c r="AP47" s="1138"/>
      <c r="AQ47" s="1140"/>
      <c r="AR47" s="1140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CG47" s="41"/>
      <c r="CH47" s="41"/>
      <c r="CI47" s="41"/>
      <c r="CJ47" s="41"/>
    </row>
    <row r="48" spans="1:88" ht="16.149999999999999" customHeight="1" x14ac:dyDescent="0.2">
      <c r="A48" s="151" t="s">
        <v>72</v>
      </c>
      <c r="B48" s="152">
        <f>SUM(C48:J48)</f>
        <v>0</v>
      </c>
      <c r="C48" s="31"/>
      <c r="D48" s="110"/>
      <c r="E48" s="110"/>
      <c r="F48" s="1121"/>
      <c r="G48" s="31"/>
      <c r="H48" s="110"/>
      <c r="I48" s="110"/>
      <c r="J48" s="33"/>
      <c r="K48" s="153"/>
      <c r="L48" s="1138"/>
      <c r="M48" s="1138"/>
      <c r="N48" s="1141"/>
      <c r="O48" s="1138"/>
      <c r="P48" s="1138"/>
      <c r="Q48" s="1138"/>
      <c r="R48" s="1138"/>
      <c r="S48" s="1138"/>
      <c r="T48" s="1138"/>
      <c r="U48" s="1138"/>
      <c r="V48" s="1138"/>
      <c r="W48" s="1138"/>
      <c r="X48" s="1142"/>
      <c r="Y48" s="1143"/>
      <c r="Z48" s="1143"/>
      <c r="AA48" s="1143"/>
      <c r="AB48" s="1143"/>
      <c r="AC48" s="1143"/>
      <c r="AD48" s="1143"/>
      <c r="AE48" s="1143"/>
      <c r="AF48" s="1143"/>
      <c r="AG48" s="1143"/>
      <c r="AH48" s="1143"/>
      <c r="AI48" s="1143"/>
      <c r="AJ48" s="1143"/>
      <c r="AK48" s="1143"/>
      <c r="AL48" s="1143"/>
      <c r="AM48" s="1143"/>
      <c r="AN48" s="1143"/>
      <c r="AO48" s="1143"/>
      <c r="AP48" s="1143"/>
      <c r="AQ48" s="1140"/>
      <c r="AR48" s="1140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CG48" s="41"/>
      <c r="CH48" s="41"/>
      <c r="CI48" s="41"/>
      <c r="CJ48" s="41"/>
    </row>
    <row r="49" spans="1:88" ht="16.149999999999999" customHeight="1" x14ac:dyDescent="0.2">
      <c r="A49" s="83" t="s">
        <v>73</v>
      </c>
      <c r="B49" s="157">
        <f>SUM(C49:J49)</f>
        <v>0</v>
      </c>
      <c r="C49" s="89"/>
      <c r="D49" s="137"/>
      <c r="E49" s="137"/>
      <c r="F49" s="90"/>
      <c r="G49" s="89"/>
      <c r="H49" s="137"/>
      <c r="I49" s="137"/>
      <c r="J49" s="88"/>
      <c r="K49" s="153"/>
      <c r="L49" s="1138"/>
      <c r="M49" s="1138"/>
      <c r="N49" s="1144"/>
      <c r="O49" s="1138"/>
      <c r="P49" s="1138"/>
      <c r="Q49" s="1138"/>
      <c r="R49" s="1138"/>
      <c r="S49" s="1138"/>
      <c r="T49" s="1138"/>
      <c r="U49" s="1138"/>
      <c r="V49" s="1138"/>
      <c r="W49" s="1138"/>
      <c r="X49" s="1142"/>
      <c r="Y49" s="1143"/>
      <c r="Z49" s="1143"/>
      <c r="AA49" s="1143"/>
      <c r="AB49" s="1143"/>
      <c r="AC49" s="1143"/>
      <c r="AD49" s="1143"/>
      <c r="AE49" s="1143"/>
      <c r="AF49" s="1143"/>
      <c r="AG49" s="1143"/>
      <c r="AH49" s="1143"/>
      <c r="AI49" s="1143"/>
      <c r="AJ49" s="1143"/>
      <c r="AK49" s="1143"/>
      <c r="AL49" s="1143"/>
      <c r="AM49" s="1143"/>
      <c r="AN49" s="1143"/>
      <c r="AO49" s="1143"/>
      <c r="AP49" s="1143"/>
      <c r="AQ49" s="1140"/>
      <c r="AR49" s="1140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CG49" s="41"/>
      <c r="CH49" s="41"/>
      <c r="CI49" s="41"/>
      <c r="CJ49" s="41"/>
    </row>
    <row r="50" spans="1:88" ht="31.15" customHeight="1" x14ac:dyDescent="0.2">
      <c r="A50" s="1145" t="s">
        <v>74</v>
      </c>
      <c r="B50" s="1145"/>
      <c r="C50" s="1145"/>
      <c r="D50" s="1145"/>
      <c r="E50" s="1145"/>
      <c r="F50" s="1145"/>
      <c r="G50" s="1146"/>
      <c r="H50" s="1146"/>
      <c r="I50" s="1146"/>
      <c r="J50" s="1146"/>
      <c r="K50" s="1146"/>
      <c r="L50" s="1146"/>
      <c r="M50" s="1146"/>
      <c r="N50" s="1146"/>
      <c r="O50" s="1147"/>
      <c r="P50" s="1145"/>
      <c r="Q50" s="1146"/>
      <c r="R50" s="1146"/>
      <c r="S50" s="1147"/>
      <c r="T50" s="1145"/>
      <c r="U50" s="1146"/>
      <c r="V50" s="1147"/>
      <c r="W50" s="1145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1143"/>
      <c r="AM50" s="1148"/>
      <c r="AN50" s="1148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CG50" s="41"/>
      <c r="CH50" s="41"/>
      <c r="CI50" s="41"/>
      <c r="CJ50" s="41"/>
    </row>
    <row r="51" spans="1:88" ht="16.149999999999999" customHeight="1" x14ac:dyDescent="0.2">
      <c r="A51" s="2425" t="s">
        <v>75</v>
      </c>
      <c r="B51" s="2426" t="s">
        <v>32</v>
      </c>
      <c r="C51" s="2427"/>
      <c r="D51" s="2428"/>
      <c r="E51" s="2429" t="s">
        <v>5</v>
      </c>
      <c r="F51" s="2430"/>
      <c r="G51" s="2430"/>
      <c r="H51" s="2430"/>
      <c r="I51" s="2430"/>
      <c r="J51" s="2430"/>
      <c r="K51" s="2430"/>
      <c r="L51" s="2430"/>
      <c r="M51" s="2430"/>
      <c r="N51" s="2430"/>
      <c r="O51" s="2430"/>
      <c r="P51" s="2430"/>
      <c r="Q51" s="2430"/>
      <c r="R51" s="2430"/>
      <c r="S51" s="2430"/>
      <c r="T51" s="2430"/>
      <c r="U51" s="2430"/>
      <c r="V51" s="2431"/>
      <c r="W51" s="2424" t="s">
        <v>6</v>
      </c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CG51" s="41"/>
      <c r="CH51" s="41"/>
      <c r="CI51" s="41"/>
      <c r="CJ51" s="41"/>
    </row>
    <row r="52" spans="1:88" ht="16.149999999999999" customHeight="1" x14ac:dyDescent="0.2">
      <c r="A52" s="1909"/>
      <c r="B52" s="2389"/>
      <c r="C52" s="2390"/>
      <c r="D52" s="2379"/>
      <c r="E52" s="2424" t="s">
        <v>11</v>
      </c>
      <c r="F52" s="2427" t="s">
        <v>12</v>
      </c>
      <c r="G52" s="2424" t="s">
        <v>13</v>
      </c>
      <c r="H52" s="2427" t="s">
        <v>14</v>
      </c>
      <c r="I52" s="2424" t="s">
        <v>15</v>
      </c>
      <c r="J52" s="2427" t="s">
        <v>16</v>
      </c>
      <c r="K52" s="2424" t="s">
        <v>17</v>
      </c>
      <c r="L52" s="2427" t="s">
        <v>18</v>
      </c>
      <c r="M52" s="2424" t="s">
        <v>19</v>
      </c>
      <c r="N52" s="2427" t="s">
        <v>20</v>
      </c>
      <c r="O52" s="2424" t="s">
        <v>21</v>
      </c>
      <c r="P52" s="2427" t="s">
        <v>22</v>
      </c>
      <c r="Q52" s="2424" t="s">
        <v>23</v>
      </c>
      <c r="R52" s="2427" t="s">
        <v>24</v>
      </c>
      <c r="S52" s="2424" t="s">
        <v>25</v>
      </c>
      <c r="T52" s="2427" t="s">
        <v>26</v>
      </c>
      <c r="U52" s="2424" t="s">
        <v>27</v>
      </c>
      <c r="V52" s="2428" t="s">
        <v>28</v>
      </c>
      <c r="W52" s="1900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CG52" s="41"/>
      <c r="CH52" s="41"/>
      <c r="CI52" s="41"/>
      <c r="CJ52" s="41"/>
    </row>
    <row r="53" spans="1:88" ht="16.149999999999999" customHeight="1" x14ac:dyDescent="0.2">
      <c r="A53" s="2388"/>
      <c r="B53" s="1149" t="s">
        <v>29</v>
      </c>
      <c r="C53" s="1150" t="s">
        <v>30</v>
      </c>
      <c r="D53" s="1149" t="s">
        <v>31</v>
      </c>
      <c r="E53" s="2380"/>
      <c r="F53" s="2390"/>
      <c r="G53" s="2380"/>
      <c r="H53" s="2390"/>
      <c r="I53" s="2380"/>
      <c r="J53" s="2390"/>
      <c r="K53" s="2380"/>
      <c r="L53" s="2390"/>
      <c r="M53" s="2380"/>
      <c r="N53" s="2390"/>
      <c r="O53" s="2380"/>
      <c r="P53" s="2390"/>
      <c r="Q53" s="2380"/>
      <c r="R53" s="2390"/>
      <c r="S53" s="2380"/>
      <c r="T53" s="2390"/>
      <c r="U53" s="2380"/>
      <c r="V53" s="2379"/>
      <c r="W53" s="2380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CG53" s="41"/>
      <c r="CH53" s="41"/>
      <c r="CI53" s="41"/>
      <c r="CJ53" s="41"/>
    </row>
    <row r="54" spans="1:88" ht="16.149999999999999" customHeight="1" x14ac:dyDescent="0.2">
      <c r="A54" s="1151" t="s">
        <v>76</v>
      </c>
      <c r="B54" s="1152">
        <f>SUM(B55:B56)</f>
        <v>0</v>
      </c>
      <c r="C54" s="443">
        <f>SUM(C55:C56)</f>
        <v>0</v>
      </c>
      <c r="D54" s="1153">
        <f t="shared" ref="D54:W54" si="5">SUM(D55:D56)</f>
        <v>0</v>
      </c>
      <c r="E54" s="427">
        <f t="shared" si="5"/>
        <v>0</v>
      </c>
      <c r="F54" s="616">
        <f t="shared" si="5"/>
        <v>0</v>
      </c>
      <c r="G54" s="427">
        <f t="shared" si="5"/>
        <v>0</v>
      </c>
      <c r="H54" s="616">
        <f t="shared" si="5"/>
        <v>0</v>
      </c>
      <c r="I54" s="427">
        <f t="shared" si="5"/>
        <v>0</v>
      </c>
      <c r="J54" s="616">
        <f t="shared" si="5"/>
        <v>0</v>
      </c>
      <c r="K54" s="427">
        <f t="shared" si="5"/>
        <v>0</v>
      </c>
      <c r="L54" s="616">
        <f t="shared" si="5"/>
        <v>0</v>
      </c>
      <c r="M54" s="427">
        <f t="shared" si="5"/>
        <v>0</v>
      </c>
      <c r="N54" s="616">
        <f t="shared" si="5"/>
        <v>0</v>
      </c>
      <c r="O54" s="427">
        <f t="shared" si="5"/>
        <v>0</v>
      </c>
      <c r="P54" s="616">
        <f t="shared" si="5"/>
        <v>0</v>
      </c>
      <c r="Q54" s="427">
        <f t="shared" si="5"/>
        <v>0</v>
      </c>
      <c r="R54" s="616">
        <f t="shared" si="5"/>
        <v>0</v>
      </c>
      <c r="S54" s="427">
        <f t="shared" si="5"/>
        <v>0</v>
      </c>
      <c r="T54" s="616">
        <f t="shared" si="5"/>
        <v>0</v>
      </c>
      <c r="U54" s="427">
        <f t="shared" si="5"/>
        <v>0</v>
      </c>
      <c r="V54" s="616">
        <f t="shared" si="5"/>
        <v>0</v>
      </c>
      <c r="W54" s="427">
        <f t="shared" si="5"/>
        <v>0</v>
      </c>
      <c r="X54" s="170" t="s">
        <v>77</v>
      </c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CG54" s="41"/>
      <c r="CH54" s="41"/>
      <c r="CI54" s="41"/>
      <c r="CJ54" s="41"/>
    </row>
    <row r="55" spans="1:88" ht="16.149999999999999" customHeight="1" x14ac:dyDescent="0.2">
      <c r="A55" s="54" t="s">
        <v>72</v>
      </c>
      <c r="B55" s="171">
        <f>SUM(E55:V55)</f>
        <v>0</v>
      </c>
      <c r="C55" s="1154"/>
      <c r="D55" s="1155"/>
      <c r="E55" s="174"/>
      <c r="F55" s="175"/>
      <c r="G55" s="174"/>
      <c r="H55" s="175"/>
      <c r="I55" s="174"/>
      <c r="J55" s="175"/>
      <c r="K55" s="174"/>
      <c r="L55" s="175"/>
      <c r="M55" s="174"/>
      <c r="N55" s="175"/>
      <c r="O55" s="174"/>
      <c r="P55" s="175"/>
      <c r="Q55" s="174"/>
      <c r="R55" s="175"/>
      <c r="S55" s="174"/>
      <c r="T55" s="175"/>
      <c r="U55" s="174"/>
      <c r="V55" s="175"/>
      <c r="W55" s="174"/>
      <c r="X55" s="176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9"/>
      <c r="AK55" s="9"/>
      <c r="CA55" s="40"/>
      <c r="CC55" s="40"/>
      <c r="CG55" s="41">
        <v>0</v>
      </c>
      <c r="CH55" s="41">
        <v>0</v>
      </c>
      <c r="CI55" s="41">
        <v>0</v>
      </c>
      <c r="CJ55" s="41"/>
    </row>
    <row r="56" spans="1:88" ht="16.149999999999999" customHeight="1" x14ac:dyDescent="0.2">
      <c r="A56" s="177" t="s">
        <v>78</v>
      </c>
      <c r="B56" s="178">
        <f>SUM(E56:V56)</f>
        <v>0</v>
      </c>
      <c r="C56" s="1156"/>
      <c r="D56" s="1157"/>
      <c r="E56" s="181"/>
      <c r="F56" s="182"/>
      <c r="G56" s="181"/>
      <c r="H56" s="182"/>
      <c r="I56" s="181"/>
      <c r="J56" s="182"/>
      <c r="K56" s="181"/>
      <c r="L56" s="182"/>
      <c r="M56" s="181"/>
      <c r="N56" s="182"/>
      <c r="O56" s="181"/>
      <c r="P56" s="182"/>
      <c r="Q56" s="181"/>
      <c r="R56" s="182"/>
      <c r="S56" s="181"/>
      <c r="T56" s="182"/>
      <c r="U56" s="181"/>
      <c r="V56" s="182"/>
      <c r="W56" s="181"/>
      <c r="X56" s="176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9"/>
      <c r="AK56" s="9"/>
      <c r="CG56" s="41">
        <v>0</v>
      </c>
      <c r="CH56" s="41">
        <v>0</v>
      </c>
      <c r="CI56" s="41">
        <v>0</v>
      </c>
      <c r="CJ56" s="41"/>
    </row>
    <row r="57" spans="1:88" ht="16.149999999999999" customHeight="1" x14ac:dyDescent="0.2">
      <c r="A57" s="183" t="s">
        <v>79</v>
      </c>
      <c r="B57" s="184">
        <f t="shared" ref="B57:W57" si="6">SUM(B58:B59)</f>
        <v>0</v>
      </c>
      <c r="C57" s="185">
        <f t="shared" si="6"/>
        <v>0</v>
      </c>
      <c r="D57" s="186">
        <f t="shared" si="6"/>
        <v>0</v>
      </c>
      <c r="E57" s="120">
        <f t="shared" si="6"/>
        <v>0</v>
      </c>
      <c r="F57" s="187">
        <f t="shared" si="6"/>
        <v>0</v>
      </c>
      <c r="G57" s="120">
        <f t="shared" si="6"/>
        <v>0</v>
      </c>
      <c r="H57" s="187">
        <f t="shared" si="6"/>
        <v>0</v>
      </c>
      <c r="I57" s="120">
        <f t="shared" si="6"/>
        <v>0</v>
      </c>
      <c r="J57" s="187">
        <f t="shared" si="6"/>
        <v>0</v>
      </c>
      <c r="K57" s="120">
        <f t="shared" si="6"/>
        <v>0</v>
      </c>
      <c r="L57" s="187">
        <f t="shared" si="6"/>
        <v>0</v>
      </c>
      <c r="M57" s="120">
        <f t="shared" si="6"/>
        <v>0</v>
      </c>
      <c r="N57" s="187">
        <f t="shared" si="6"/>
        <v>0</v>
      </c>
      <c r="O57" s="120">
        <f t="shared" si="6"/>
        <v>0</v>
      </c>
      <c r="P57" s="187">
        <f t="shared" si="6"/>
        <v>0</v>
      </c>
      <c r="Q57" s="120">
        <f t="shared" si="6"/>
        <v>0</v>
      </c>
      <c r="R57" s="187">
        <f t="shared" si="6"/>
        <v>0</v>
      </c>
      <c r="S57" s="120">
        <f t="shared" si="6"/>
        <v>0</v>
      </c>
      <c r="T57" s="187">
        <f t="shared" si="6"/>
        <v>0</v>
      </c>
      <c r="U57" s="120">
        <f t="shared" si="6"/>
        <v>0</v>
      </c>
      <c r="V57" s="187">
        <f t="shared" si="6"/>
        <v>0</v>
      </c>
      <c r="W57" s="1158">
        <f t="shared" si="6"/>
        <v>0</v>
      </c>
      <c r="X57" s="170" t="s">
        <v>77</v>
      </c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CG57" s="41"/>
      <c r="CH57" s="41"/>
      <c r="CI57" s="41"/>
      <c r="CJ57" s="41"/>
    </row>
    <row r="58" spans="1:88" ht="16.149999999999999" customHeight="1" x14ac:dyDescent="0.2">
      <c r="A58" s="54" t="s">
        <v>72</v>
      </c>
      <c r="B58" s="171">
        <f>SUM(E58:V58)</f>
        <v>0</v>
      </c>
      <c r="C58" s="1154"/>
      <c r="D58" s="1155"/>
      <c r="E58" s="174"/>
      <c r="F58" s="175"/>
      <c r="G58" s="174"/>
      <c r="H58" s="175"/>
      <c r="I58" s="174"/>
      <c r="J58" s="175"/>
      <c r="K58" s="174"/>
      <c r="L58" s="175"/>
      <c r="M58" s="174"/>
      <c r="N58" s="175"/>
      <c r="O58" s="174"/>
      <c r="P58" s="175"/>
      <c r="Q58" s="174"/>
      <c r="R58" s="175"/>
      <c r="S58" s="174"/>
      <c r="T58" s="175"/>
      <c r="U58" s="174"/>
      <c r="V58" s="175"/>
      <c r="W58" s="174"/>
      <c r="X58" s="176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9"/>
      <c r="AK58" s="9"/>
      <c r="CG58" s="41">
        <v>0</v>
      </c>
      <c r="CH58" s="41">
        <v>0</v>
      </c>
      <c r="CI58" s="41">
        <v>0</v>
      </c>
      <c r="CJ58" s="41"/>
    </row>
    <row r="59" spans="1:88" ht="16.149999999999999" customHeight="1" x14ac:dyDescent="0.2">
      <c r="A59" s="177" t="s">
        <v>78</v>
      </c>
      <c r="B59" s="178">
        <f>SUM(E59:V59)</f>
        <v>0</v>
      </c>
      <c r="C59" s="1156"/>
      <c r="D59" s="1156"/>
      <c r="E59" s="181"/>
      <c r="F59" s="182"/>
      <c r="G59" s="181"/>
      <c r="H59" s="182"/>
      <c r="I59" s="181"/>
      <c r="J59" s="182"/>
      <c r="K59" s="181"/>
      <c r="L59" s="182"/>
      <c r="M59" s="181"/>
      <c r="N59" s="182"/>
      <c r="O59" s="181"/>
      <c r="P59" s="182"/>
      <c r="Q59" s="181"/>
      <c r="R59" s="182"/>
      <c r="S59" s="181"/>
      <c r="T59" s="182"/>
      <c r="U59" s="181"/>
      <c r="V59" s="182"/>
      <c r="W59" s="181"/>
      <c r="X59" s="176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9"/>
      <c r="AK59" s="9"/>
      <c r="CG59" s="41">
        <v>0</v>
      </c>
      <c r="CH59" s="41">
        <v>0</v>
      </c>
      <c r="CI59" s="41">
        <v>0</v>
      </c>
      <c r="CJ59" s="41"/>
    </row>
    <row r="60" spans="1:88" ht="31.15" customHeight="1" x14ac:dyDescent="0.2">
      <c r="A60" s="1145" t="s">
        <v>80</v>
      </c>
      <c r="B60" s="1145"/>
      <c r="C60" s="1145"/>
      <c r="D60" s="1145"/>
      <c r="E60" s="1145"/>
      <c r="F60" s="140"/>
      <c r="G60" s="140"/>
      <c r="H60" s="188"/>
      <c r="I60" s="188"/>
      <c r="J60" s="1159"/>
      <c r="K60" s="1160"/>
      <c r="L60" s="1161"/>
      <c r="M60" s="1160"/>
      <c r="N60" s="7"/>
      <c r="O60" s="7"/>
      <c r="P60" s="7"/>
      <c r="Q60" s="7"/>
      <c r="R60" s="7"/>
      <c r="S60" s="7"/>
      <c r="T60" s="7"/>
      <c r="U60" s="7"/>
      <c r="V60" s="7"/>
      <c r="W60" s="7"/>
      <c r="X60" s="192"/>
      <c r="Y60" s="192"/>
      <c r="Z60" s="192"/>
      <c r="AA60" s="1027"/>
      <c r="AB60" s="1028"/>
      <c r="AC60" s="1027"/>
      <c r="AD60" s="192"/>
      <c r="AE60" s="1028"/>
      <c r="AF60" s="1027"/>
      <c r="AG60" s="1027"/>
      <c r="AH60" s="1027"/>
      <c r="AI60" s="1028"/>
      <c r="AJ60" s="101"/>
      <c r="AK60" s="195"/>
      <c r="AL60" s="1143"/>
      <c r="AM60" s="1148"/>
      <c r="AN60" s="1148"/>
      <c r="CG60" s="41"/>
      <c r="CH60" s="41"/>
      <c r="CI60" s="41"/>
      <c r="CJ60" s="41"/>
    </row>
    <row r="61" spans="1:88" ht="16.149999999999999" customHeight="1" x14ac:dyDescent="0.2">
      <c r="A61" s="2419" t="s">
        <v>75</v>
      </c>
      <c r="B61" s="2432" t="s">
        <v>81</v>
      </c>
      <c r="C61" s="2433"/>
      <c r="D61" s="2432" t="s">
        <v>82</v>
      </c>
      <c r="E61" s="2434"/>
      <c r="F61" s="2435" t="s">
        <v>83</v>
      </c>
      <c r="G61" s="2435"/>
      <c r="H61" s="101"/>
      <c r="I61" s="101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141"/>
      <c r="V61" s="1031"/>
      <c r="W61" s="141"/>
      <c r="X61" s="1162"/>
      <c r="Y61" s="1162"/>
      <c r="Z61" s="1162"/>
      <c r="AA61" s="1027"/>
      <c r="AB61" s="1162"/>
      <c r="AC61" s="1027"/>
      <c r="AD61" s="1162"/>
      <c r="AE61" s="1027"/>
      <c r="AF61" s="1027"/>
      <c r="AG61" s="1163"/>
      <c r="AH61" s="1027"/>
      <c r="AI61" s="1163"/>
      <c r="AJ61" s="1162"/>
      <c r="AK61" s="1163"/>
      <c r="AL61" s="1164"/>
      <c r="AM61" s="1165"/>
      <c r="AN61" s="1165"/>
      <c r="CG61" s="41"/>
      <c r="CH61" s="41"/>
      <c r="CI61" s="41"/>
      <c r="CJ61" s="41"/>
    </row>
    <row r="62" spans="1:88" ht="36" customHeight="1" x14ac:dyDescent="0.2">
      <c r="A62" s="2380"/>
      <c r="B62" s="1166" t="s">
        <v>84</v>
      </c>
      <c r="C62" s="1167" t="s">
        <v>85</v>
      </c>
      <c r="D62" s="1166" t="s">
        <v>84</v>
      </c>
      <c r="E62" s="1168" t="s">
        <v>85</v>
      </c>
      <c r="F62" s="1169" t="s">
        <v>84</v>
      </c>
      <c r="G62" s="1170" t="s">
        <v>85</v>
      </c>
      <c r="H62" s="7" t="s">
        <v>77</v>
      </c>
      <c r="I62" s="7"/>
      <c r="J62" s="1171"/>
      <c r="K62" s="1138"/>
      <c r="L62" s="1138"/>
      <c r="M62" s="1138"/>
      <c r="N62" s="1138"/>
      <c r="O62" s="1138"/>
      <c r="P62" s="1138"/>
      <c r="Q62" s="1143"/>
      <c r="R62" s="1143"/>
      <c r="S62" s="1143"/>
      <c r="T62" s="1143"/>
      <c r="U62" s="1143"/>
      <c r="V62" s="1143"/>
      <c r="W62" s="1143"/>
      <c r="X62" s="1142"/>
      <c r="Y62" s="1143"/>
      <c r="Z62" s="1143"/>
      <c r="AA62" s="1143"/>
      <c r="AB62" s="1143"/>
      <c r="AC62" s="1143"/>
      <c r="AD62" s="1143"/>
      <c r="AE62" s="1143"/>
      <c r="AF62" s="1143"/>
      <c r="AG62" s="1143"/>
      <c r="AH62" s="1143"/>
      <c r="AI62" s="1143"/>
      <c r="AJ62" s="1143"/>
      <c r="AK62" s="1143"/>
      <c r="AL62" s="1143"/>
      <c r="AM62" s="1143"/>
      <c r="AN62" s="1143"/>
      <c r="AO62" s="1143"/>
      <c r="AP62" s="1138"/>
      <c r="AQ62" s="1148"/>
      <c r="AR62" s="1148"/>
      <c r="CG62" s="41"/>
      <c r="CH62" s="41"/>
      <c r="CI62" s="41"/>
      <c r="CJ62" s="41"/>
    </row>
    <row r="63" spans="1:88" ht="16.149999999999999" customHeight="1" x14ac:dyDescent="0.2">
      <c r="A63" s="1172" t="s">
        <v>86</v>
      </c>
      <c r="B63" s="31"/>
      <c r="C63" s="33"/>
      <c r="D63" s="31"/>
      <c r="E63" s="33"/>
      <c r="F63" s="65"/>
      <c r="G63" s="206"/>
      <c r="H63" s="176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1163"/>
      <c r="U63" s="1163"/>
      <c r="V63" s="1143"/>
      <c r="W63" s="1143"/>
      <c r="X63" s="1142"/>
      <c r="Y63" s="1143"/>
      <c r="Z63" s="1143"/>
      <c r="AA63" s="1143"/>
      <c r="AB63" s="1143"/>
      <c r="AC63" s="1143"/>
      <c r="AD63" s="1143"/>
      <c r="AE63" s="1143"/>
      <c r="AF63" s="1143"/>
      <c r="AG63" s="1143"/>
      <c r="AH63" s="1143"/>
      <c r="AI63" s="1143"/>
      <c r="AJ63" s="1143"/>
      <c r="AK63" s="1143"/>
      <c r="AL63" s="1143"/>
      <c r="AM63" s="1143"/>
      <c r="AN63" s="1143"/>
      <c r="AO63" s="1143"/>
      <c r="AP63" s="1148"/>
      <c r="AQ63" s="1148"/>
      <c r="AR63" s="1148"/>
      <c r="CA63" s="40"/>
      <c r="CB63" s="40"/>
      <c r="CC63" s="40"/>
      <c r="CG63" s="41">
        <f>IF(B63&lt;C63,1,0)</f>
        <v>0</v>
      </c>
      <c r="CH63" s="41">
        <f>IF(D63&lt;E63,1,0)</f>
        <v>0</v>
      </c>
      <c r="CI63" s="41">
        <f>IF(F63&lt;G63,1,0)</f>
        <v>0</v>
      </c>
      <c r="CJ63" s="41"/>
    </row>
    <row r="64" spans="1:88" ht="25.15" customHeight="1" x14ac:dyDescent="0.2">
      <c r="A64" s="1173" t="s">
        <v>87</v>
      </c>
      <c r="B64" s="1127"/>
      <c r="C64" s="1174"/>
      <c r="D64" s="1127"/>
      <c r="E64" s="1174"/>
      <c r="F64" s="1127"/>
      <c r="G64" s="1175"/>
      <c r="H64" s="176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1163"/>
      <c r="U64" s="1163"/>
      <c r="V64" s="1143"/>
      <c r="W64" s="1143"/>
      <c r="X64" s="1142"/>
      <c r="Y64" s="1143"/>
      <c r="Z64" s="1143"/>
      <c r="AA64" s="1143"/>
      <c r="AB64" s="1143"/>
      <c r="AC64" s="1143"/>
      <c r="AD64" s="1143"/>
      <c r="AE64" s="1143"/>
      <c r="AF64" s="1143"/>
      <c r="AG64" s="1143"/>
      <c r="AH64" s="1143"/>
      <c r="AI64" s="1143"/>
      <c r="AJ64" s="1143"/>
      <c r="AK64" s="1143"/>
      <c r="AL64" s="1143"/>
      <c r="AM64" s="1143"/>
      <c r="AN64" s="1143"/>
      <c r="AO64" s="1143"/>
      <c r="AP64" s="1148"/>
      <c r="AQ64" s="1148"/>
      <c r="AR64" s="1148"/>
      <c r="CA64" s="40"/>
      <c r="CB64" s="40"/>
      <c r="CC64" s="40"/>
      <c r="CG64" s="41">
        <f>IF(B64&lt;C64,1,0)</f>
        <v>0</v>
      </c>
      <c r="CH64" s="41">
        <f>IF(D64&lt;E64,1,0)</f>
        <v>0</v>
      </c>
      <c r="CI64" s="41">
        <f>IF(F64&lt;G64,1,0)</f>
        <v>0</v>
      </c>
      <c r="CJ64" s="41"/>
    </row>
    <row r="65" spans="1:90" ht="31.15" customHeight="1" x14ac:dyDescent="0.2">
      <c r="A65" s="1145" t="s">
        <v>88</v>
      </c>
      <c r="B65" s="1176"/>
      <c r="C65" s="1176"/>
      <c r="D65" s="1176"/>
      <c r="E65" s="211"/>
      <c r="F65" s="211"/>
      <c r="G65" s="211"/>
      <c r="H65" s="101"/>
      <c r="I65" s="101"/>
      <c r="J65" s="1163"/>
      <c r="K65" s="1163"/>
      <c r="L65" s="1163"/>
      <c r="M65" s="1163"/>
      <c r="N65" s="1163"/>
      <c r="O65" s="1163"/>
      <c r="P65" s="1163"/>
      <c r="Q65" s="1163"/>
      <c r="R65" s="1163"/>
      <c r="S65" s="1163"/>
      <c r="T65" s="1163"/>
      <c r="U65" s="1163"/>
      <c r="V65" s="1138"/>
      <c r="W65" s="1138"/>
      <c r="X65" s="1142"/>
      <c r="Y65" s="1143"/>
      <c r="Z65" s="1143"/>
      <c r="AA65" s="1143"/>
      <c r="AB65" s="1143"/>
      <c r="AC65" s="1143"/>
      <c r="AD65" s="1143"/>
      <c r="AE65" s="1143"/>
      <c r="AF65" s="1143"/>
      <c r="AG65" s="1143"/>
      <c r="AH65" s="1143"/>
      <c r="AI65" s="1143"/>
      <c r="AJ65" s="1143"/>
      <c r="AK65" s="1143"/>
      <c r="AL65" s="1143"/>
      <c r="AM65" s="1143"/>
      <c r="AN65" s="1143"/>
      <c r="AO65" s="1143"/>
      <c r="AP65" s="1148"/>
      <c r="AQ65" s="1148"/>
      <c r="AR65" s="1148"/>
      <c r="CG65" s="41"/>
      <c r="CH65" s="41"/>
      <c r="CI65" s="41"/>
      <c r="CJ65" s="41"/>
    </row>
    <row r="66" spans="1:90" ht="16.149999999999999" customHeight="1" x14ac:dyDescent="0.2">
      <c r="A66" s="1177" t="s">
        <v>49</v>
      </c>
      <c r="B66" s="1177" t="s">
        <v>32</v>
      </c>
      <c r="C66" s="213"/>
      <c r="D66" s="214"/>
      <c r="E66" s="214"/>
      <c r="F66" s="214"/>
      <c r="G66" s="214"/>
      <c r="H66" s="101"/>
      <c r="I66" s="101"/>
      <c r="J66" s="1163"/>
      <c r="K66" s="1163"/>
      <c r="L66" s="1178"/>
      <c r="M66" s="1178"/>
      <c r="N66" s="1163"/>
      <c r="O66" s="1163"/>
      <c r="P66" s="1163"/>
      <c r="Q66" s="1163"/>
      <c r="R66" s="1163"/>
      <c r="S66" s="1163"/>
      <c r="T66" s="1163"/>
      <c r="U66" s="1163"/>
      <c r="V66" s="1138"/>
      <c r="W66" s="1138"/>
      <c r="X66" s="1142"/>
      <c r="Y66" s="1143"/>
      <c r="Z66" s="1143"/>
      <c r="AA66" s="1143"/>
      <c r="AB66" s="1143"/>
      <c r="AC66" s="1143"/>
      <c r="AD66" s="1143"/>
      <c r="AE66" s="1143"/>
      <c r="AF66" s="1143"/>
      <c r="AG66" s="1143"/>
      <c r="AH66" s="1143"/>
      <c r="AI66" s="1143"/>
      <c r="AJ66" s="1143"/>
      <c r="AK66" s="1143"/>
      <c r="AL66" s="1143"/>
      <c r="AM66" s="1143"/>
      <c r="AN66" s="1143"/>
      <c r="AO66" s="1143"/>
      <c r="AP66" s="1148"/>
      <c r="AQ66" s="1148"/>
      <c r="AR66" s="1148"/>
      <c r="CG66" s="41"/>
      <c r="CH66" s="41"/>
      <c r="CI66" s="41"/>
      <c r="CJ66" s="41"/>
    </row>
    <row r="67" spans="1:90" ht="16.149999999999999" customHeight="1" x14ac:dyDescent="0.2">
      <c r="A67" s="1179" t="s">
        <v>72</v>
      </c>
      <c r="B67" s="1180"/>
      <c r="C67" s="213"/>
      <c r="D67" s="214"/>
      <c r="E67" s="214"/>
      <c r="F67" s="214"/>
      <c r="G67" s="214"/>
      <c r="H67" s="7"/>
      <c r="I67" s="141"/>
      <c r="J67" s="1138"/>
      <c r="K67" s="1138"/>
      <c r="L67" s="1181"/>
      <c r="M67" s="1181"/>
      <c r="N67" s="1138"/>
      <c r="O67" s="1138"/>
      <c r="P67" s="1138"/>
      <c r="Q67" s="1138"/>
      <c r="R67" s="1138"/>
      <c r="S67" s="1138"/>
      <c r="T67" s="1138"/>
      <c r="U67" s="1138"/>
      <c r="V67" s="1138"/>
      <c r="W67" s="1138"/>
      <c r="X67" s="1142"/>
      <c r="Y67" s="1143"/>
      <c r="Z67" s="1143"/>
      <c r="AA67" s="1143"/>
      <c r="AB67" s="1143"/>
      <c r="AC67" s="1143"/>
      <c r="AD67" s="1143"/>
      <c r="AE67" s="1143"/>
      <c r="AF67" s="1143"/>
      <c r="AG67" s="1143"/>
      <c r="AH67" s="1143"/>
      <c r="AI67" s="1143"/>
      <c r="AJ67" s="1143"/>
      <c r="AK67" s="1143"/>
      <c r="AL67" s="1143"/>
      <c r="AM67" s="1143"/>
      <c r="AN67" s="1143"/>
      <c r="AO67" s="1143"/>
      <c r="AP67" s="1148"/>
      <c r="AQ67" s="1148"/>
      <c r="AR67" s="1148"/>
      <c r="CG67" s="41"/>
      <c r="CH67" s="41"/>
      <c r="CI67" s="41"/>
      <c r="CJ67" s="41"/>
    </row>
    <row r="68" spans="1:90" ht="16.149999999999999" customHeight="1" x14ac:dyDescent="0.2">
      <c r="A68" s="83" t="s">
        <v>89</v>
      </c>
      <c r="B68" s="219"/>
      <c r="C68" s="140"/>
      <c r="D68" s="220"/>
      <c r="E68" s="140"/>
      <c r="F68" s="1051"/>
      <c r="G68" s="222"/>
      <c r="H68" s="7"/>
      <c r="I68" s="7"/>
      <c r="J68" s="1138"/>
      <c r="K68" s="1138"/>
      <c r="L68" s="1138"/>
      <c r="M68" s="1138"/>
      <c r="N68" s="1138"/>
      <c r="O68" s="1138"/>
      <c r="P68" s="1138"/>
      <c r="Q68" s="1138"/>
      <c r="R68" s="1138"/>
      <c r="S68" s="1138"/>
      <c r="T68" s="1138"/>
      <c r="U68" s="1138"/>
      <c r="V68" s="1138"/>
      <c r="W68" s="1138"/>
      <c r="X68" s="1142"/>
      <c r="Y68" s="1143"/>
      <c r="Z68" s="1143"/>
      <c r="AA68" s="1143"/>
      <c r="AB68" s="1143"/>
      <c r="AC68" s="1143"/>
      <c r="AD68" s="1143"/>
      <c r="AE68" s="1143"/>
      <c r="AF68" s="1143"/>
      <c r="AG68" s="1143"/>
      <c r="AH68" s="1143"/>
      <c r="AI68" s="1143"/>
      <c r="AJ68" s="1143"/>
      <c r="AK68" s="1143"/>
      <c r="AL68" s="1143"/>
      <c r="AM68" s="1143"/>
      <c r="AN68" s="1143"/>
      <c r="AO68" s="1143"/>
      <c r="AP68" s="1148"/>
      <c r="AQ68" s="1148"/>
      <c r="AR68" s="1148"/>
      <c r="CG68" s="41"/>
      <c r="CH68" s="41"/>
      <c r="CI68" s="41"/>
      <c r="CJ68" s="41"/>
    </row>
    <row r="69" spans="1:90" ht="31.15" customHeight="1" x14ac:dyDescent="0.2">
      <c r="A69" s="140" t="s">
        <v>90</v>
      </c>
      <c r="B69" s="140"/>
      <c r="C69" s="1182"/>
      <c r="D69" s="1182"/>
      <c r="E69" s="7"/>
      <c r="F69" s="7"/>
      <c r="G69" s="7"/>
      <c r="H69" s="7"/>
      <c r="I69" s="7"/>
      <c r="J69" s="1138"/>
      <c r="K69" s="1138"/>
      <c r="L69" s="1138"/>
      <c r="M69" s="1138"/>
      <c r="N69" s="1138"/>
      <c r="O69" s="1138"/>
      <c r="P69" s="1138"/>
      <c r="Q69" s="1138"/>
      <c r="R69" s="1138"/>
      <c r="S69" s="1138"/>
      <c r="T69" s="1138"/>
      <c r="U69" s="1138"/>
      <c r="V69" s="1138"/>
      <c r="W69" s="1183"/>
      <c r="X69" s="1142"/>
      <c r="Y69" s="1143"/>
      <c r="Z69" s="1143"/>
      <c r="AA69" s="1143"/>
      <c r="AB69" s="1143"/>
      <c r="AC69" s="1143"/>
      <c r="AD69" s="1143"/>
      <c r="AE69" s="1143"/>
      <c r="AF69" s="1164"/>
      <c r="AG69" s="1143"/>
      <c r="AH69" s="1184"/>
      <c r="AI69" s="1143"/>
      <c r="AJ69" s="1143"/>
      <c r="AK69" s="1143"/>
      <c r="AL69" s="1143"/>
      <c r="AM69" s="1143"/>
      <c r="AN69" s="1143"/>
      <c r="AO69" s="1143"/>
      <c r="AP69" s="1148"/>
      <c r="AQ69" s="1148"/>
      <c r="AR69" s="1148"/>
      <c r="CG69" s="41"/>
      <c r="CH69" s="41"/>
      <c r="CI69" s="41"/>
      <c r="CJ69" s="41"/>
    </row>
    <row r="70" spans="1:90" ht="16.149999999999999" customHeight="1" x14ac:dyDescent="0.2">
      <c r="A70" s="2418" t="s">
        <v>91</v>
      </c>
      <c r="B70" s="2419" t="s">
        <v>32</v>
      </c>
      <c r="C70" s="2420" t="s">
        <v>92</v>
      </c>
      <c r="D70" s="2422" t="s">
        <v>93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1142"/>
      <c r="Y70" s="1143"/>
      <c r="Z70" s="1143"/>
      <c r="AA70" s="1143"/>
      <c r="AB70" s="1143"/>
      <c r="AC70" s="1143"/>
      <c r="AD70" s="1143"/>
      <c r="AE70" s="1143"/>
      <c r="AF70" s="1164"/>
      <c r="AG70" s="1143"/>
      <c r="AH70" s="1143"/>
      <c r="AI70" s="1143"/>
      <c r="AJ70" s="1143"/>
      <c r="AK70" s="1143"/>
      <c r="AL70" s="1143"/>
      <c r="AM70" s="1143"/>
      <c r="AN70" s="1143"/>
      <c r="AO70" s="1143"/>
      <c r="AP70" s="1148"/>
      <c r="AQ70" s="1148"/>
      <c r="AR70" s="1148"/>
      <c r="CG70" s="41"/>
      <c r="CH70" s="41"/>
      <c r="CI70" s="41"/>
      <c r="CJ70" s="41"/>
    </row>
    <row r="71" spans="1:90" ht="16.149999999999999" customHeight="1" x14ac:dyDescent="0.2">
      <c r="A71" s="2388"/>
      <c r="B71" s="2380"/>
      <c r="C71" s="2421"/>
      <c r="D71" s="2423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1142"/>
      <c r="Y71" s="1143"/>
      <c r="Z71" s="1143"/>
      <c r="AA71" s="1143"/>
      <c r="AB71" s="1143"/>
      <c r="AC71" s="1143"/>
      <c r="AD71" s="1143"/>
      <c r="AE71" s="1143"/>
      <c r="AF71" s="1185"/>
      <c r="AG71" s="1186"/>
      <c r="AH71" s="1186"/>
      <c r="AI71" s="1143"/>
      <c r="AJ71" s="1143"/>
      <c r="AK71" s="1143"/>
      <c r="AL71" s="1143"/>
      <c r="AM71" s="1143"/>
      <c r="AN71" s="1143"/>
      <c r="AO71" s="1143"/>
      <c r="AP71" s="1148"/>
      <c r="AQ71" s="1148"/>
      <c r="AR71" s="1148"/>
      <c r="CG71" s="41"/>
      <c r="CH71" s="41"/>
      <c r="CI71" s="41"/>
      <c r="CJ71" s="41"/>
    </row>
    <row r="72" spans="1:90" ht="25.5" customHeight="1" x14ac:dyDescent="0.2">
      <c r="A72" s="1187" t="s">
        <v>94</v>
      </c>
      <c r="B72" s="229">
        <f>SUM(C72:D72)</f>
        <v>0</v>
      </c>
      <c r="C72" s="1188"/>
      <c r="D72" s="1189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6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1138"/>
      <c r="AJ72" s="1138"/>
      <c r="AK72" s="1138"/>
      <c r="AL72" s="1138"/>
      <c r="AM72" s="1138"/>
      <c r="AN72" s="1138"/>
      <c r="AO72" s="1138"/>
      <c r="AP72" s="1148"/>
      <c r="AQ72" s="1148"/>
      <c r="AR72" s="1148"/>
      <c r="CG72" s="41"/>
      <c r="CH72" s="41"/>
      <c r="CI72" s="41"/>
      <c r="CJ72" s="41"/>
    </row>
    <row r="73" spans="1:90" ht="31.15" customHeight="1" x14ac:dyDescent="0.2">
      <c r="A73" s="1962" t="s">
        <v>95</v>
      </c>
      <c r="B73" s="1962"/>
      <c r="C73" s="1962"/>
      <c r="D73" s="1962"/>
      <c r="E73" s="1962"/>
      <c r="F73" s="1962"/>
      <c r="G73" s="1962"/>
      <c r="H73" s="232"/>
      <c r="I73" s="232"/>
      <c r="J73" s="232"/>
      <c r="K73" s="232"/>
      <c r="L73" s="232"/>
      <c r="M73" s="232"/>
      <c r="N73" s="233"/>
      <c r="O73" s="233"/>
      <c r="P73" s="233"/>
      <c r="Q73" s="234"/>
      <c r="R73" s="234"/>
      <c r="S73" s="234"/>
      <c r="T73" s="234"/>
      <c r="U73" s="234"/>
      <c r="V73" s="234"/>
      <c r="W73" s="233"/>
      <c r="X73" s="234"/>
      <c r="Y73" s="234"/>
      <c r="Z73" s="235"/>
      <c r="AA73" s="1190"/>
      <c r="AB73" s="1190"/>
      <c r="AC73" s="1190"/>
      <c r="AD73" s="1190"/>
      <c r="AE73" s="1191"/>
      <c r="AF73" s="1191"/>
      <c r="AG73" s="1191"/>
      <c r="AH73" s="1060"/>
      <c r="AI73" s="1192"/>
      <c r="AJ73" s="1148"/>
      <c r="AK73" s="1148"/>
      <c r="AL73" s="1148"/>
      <c r="AM73" s="1148"/>
      <c r="AN73" s="1148"/>
      <c r="AO73" s="1148"/>
      <c r="AP73" s="1148"/>
      <c r="AQ73" s="1148"/>
      <c r="AR73" s="1148"/>
      <c r="CG73" s="41"/>
      <c r="CH73" s="41"/>
      <c r="CI73" s="41"/>
      <c r="CJ73" s="41"/>
    </row>
    <row r="74" spans="1:90" ht="16.149999999999999" customHeight="1" x14ac:dyDescent="0.2">
      <c r="A74" s="2405" t="s">
        <v>49</v>
      </c>
      <c r="B74" s="2407" t="s">
        <v>96</v>
      </c>
      <c r="C74" s="2407" t="s">
        <v>32</v>
      </c>
      <c r="D74" s="2409"/>
      <c r="E74" s="2410"/>
      <c r="F74" s="2413" t="s">
        <v>5</v>
      </c>
      <c r="G74" s="2414"/>
      <c r="H74" s="2414"/>
      <c r="I74" s="2414"/>
      <c r="J74" s="2414"/>
      <c r="K74" s="2414"/>
      <c r="L74" s="2414"/>
      <c r="M74" s="2414"/>
      <c r="N74" s="2414"/>
      <c r="O74" s="2414"/>
      <c r="P74" s="2414"/>
      <c r="Q74" s="2414"/>
      <c r="R74" s="2414"/>
      <c r="S74" s="2414"/>
      <c r="T74" s="2414"/>
      <c r="U74" s="2414"/>
      <c r="V74" s="2414"/>
      <c r="W74" s="2414"/>
      <c r="X74" s="2414"/>
      <c r="Y74" s="2414"/>
      <c r="Z74" s="2414"/>
      <c r="AA74" s="2414"/>
      <c r="AB74" s="2414"/>
      <c r="AC74" s="2414"/>
      <c r="AD74" s="2414"/>
      <c r="AE74" s="2414"/>
      <c r="AF74" s="2414"/>
      <c r="AG74" s="2414"/>
      <c r="AH74" s="2414"/>
      <c r="AI74" s="2415"/>
      <c r="AJ74" s="2416" t="s">
        <v>97</v>
      </c>
      <c r="AK74" s="2410" t="s">
        <v>98</v>
      </c>
      <c r="AL74" s="1143"/>
      <c r="AM74" s="1143"/>
      <c r="AN74" s="1143"/>
      <c r="AO74" s="1143"/>
      <c r="AP74" s="1143"/>
      <c r="AQ74" s="1143"/>
      <c r="AR74" s="1143"/>
      <c r="AS74" s="1148"/>
      <c r="AT74" s="1148"/>
      <c r="BX74" s="2"/>
      <c r="BY74" s="2"/>
      <c r="BZ74" s="3"/>
      <c r="CA74" s="3"/>
      <c r="CB74" s="4"/>
      <c r="CI74" s="41"/>
      <c r="CJ74" s="41"/>
      <c r="CK74" s="41"/>
      <c r="CL74" s="41"/>
    </row>
    <row r="75" spans="1:90" ht="16.149999999999999" customHeight="1" x14ac:dyDescent="0.2">
      <c r="A75" s="1935"/>
      <c r="B75" s="1938"/>
      <c r="C75" s="2408"/>
      <c r="D75" s="2411"/>
      <c r="E75" s="2412"/>
      <c r="F75" s="2401" t="s">
        <v>99</v>
      </c>
      <c r="G75" s="2402"/>
      <c r="H75" s="2401" t="s">
        <v>100</v>
      </c>
      <c r="I75" s="2402"/>
      <c r="J75" s="2401" t="s">
        <v>13</v>
      </c>
      <c r="K75" s="2402"/>
      <c r="L75" s="2401" t="s">
        <v>14</v>
      </c>
      <c r="M75" s="2402"/>
      <c r="N75" s="2401" t="s">
        <v>101</v>
      </c>
      <c r="O75" s="2402"/>
      <c r="P75" s="2401">
        <v>19</v>
      </c>
      <c r="Q75" s="2402"/>
      <c r="R75" s="2401" t="s">
        <v>16</v>
      </c>
      <c r="S75" s="2402"/>
      <c r="T75" s="2401" t="s">
        <v>17</v>
      </c>
      <c r="U75" s="2402"/>
      <c r="V75" s="2401" t="s">
        <v>18</v>
      </c>
      <c r="W75" s="2402"/>
      <c r="X75" s="2401" t="s">
        <v>19</v>
      </c>
      <c r="Y75" s="2402"/>
      <c r="Z75" s="2401" t="s">
        <v>20</v>
      </c>
      <c r="AA75" s="2402"/>
      <c r="AB75" s="2401" t="s">
        <v>21</v>
      </c>
      <c r="AC75" s="2402"/>
      <c r="AD75" s="2401" t="s">
        <v>22</v>
      </c>
      <c r="AE75" s="2402"/>
      <c r="AF75" s="2401" t="s">
        <v>23</v>
      </c>
      <c r="AG75" s="2402"/>
      <c r="AH75" s="2401" t="s">
        <v>24</v>
      </c>
      <c r="AI75" s="2345"/>
      <c r="AJ75" s="1949"/>
      <c r="AK75" s="1944"/>
      <c r="AL75" s="927"/>
      <c r="AM75" s="928"/>
      <c r="AN75" s="927"/>
      <c r="AO75" s="927"/>
      <c r="AP75" s="927"/>
      <c r="AQ75" s="927"/>
      <c r="AR75" s="927"/>
      <c r="AS75" s="929"/>
      <c r="AT75" s="929"/>
      <c r="BX75" s="2"/>
      <c r="BY75" s="2"/>
      <c r="BZ75" s="3"/>
      <c r="CA75" s="3"/>
      <c r="CB75" s="4"/>
      <c r="CI75" s="41"/>
      <c r="CJ75" s="41"/>
      <c r="CK75" s="41"/>
      <c r="CL75" s="41"/>
    </row>
    <row r="76" spans="1:90" ht="16.149999999999999" customHeight="1" x14ac:dyDescent="0.2">
      <c r="A76" s="2406"/>
      <c r="B76" s="2408"/>
      <c r="C76" s="1193" t="s">
        <v>29</v>
      </c>
      <c r="D76" s="1194" t="s">
        <v>30</v>
      </c>
      <c r="E76" s="930" t="s">
        <v>31</v>
      </c>
      <c r="F76" s="1193" t="s">
        <v>30</v>
      </c>
      <c r="G76" s="930" t="s">
        <v>31</v>
      </c>
      <c r="H76" s="1195" t="s">
        <v>30</v>
      </c>
      <c r="I76" s="930" t="s">
        <v>31</v>
      </c>
      <c r="J76" s="1193" t="s">
        <v>30</v>
      </c>
      <c r="K76" s="930" t="s">
        <v>31</v>
      </c>
      <c r="L76" s="1193" t="s">
        <v>30</v>
      </c>
      <c r="M76" s="930" t="s">
        <v>31</v>
      </c>
      <c r="N76" s="1193" t="s">
        <v>30</v>
      </c>
      <c r="O76" s="930" t="s">
        <v>31</v>
      </c>
      <c r="P76" s="1193" t="s">
        <v>30</v>
      </c>
      <c r="Q76" s="930" t="s">
        <v>31</v>
      </c>
      <c r="R76" s="1193" t="s">
        <v>30</v>
      </c>
      <c r="S76" s="930" t="s">
        <v>31</v>
      </c>
      <c r="T76" s="1193" t="s">
        <v>30</v>
      </c>
      <c r="U76" s="930" t="s">
        <v>31</v>
      </c>
      <c r="V76" s="1193" t="s">
        <v>30</v>
      </c>
      <c r="W76" s="930" t="s">
        <v>31</v>
      </c>
      <c r="X76" s="1193" t="s">
        <v>30</v>
      </c>
      <c r="Y76" s="930" t="s">
        <v>31</v>
      </c>
      <c r="Z76" s="1193" t="s">
        <v>30</v>
      </c>
      <c r="AA76" s="930" t="s">
        <v>31</v>
      </c>
      <c r="AB76" s="1193" t="s">
        <v>30</v>
      </c>
      <c r="AC76" s="930" t="s">
        <v>31</v>
      </c>
      <c r="AD76" s="1193" t="s">
        <v>30</v>
      </c>
      <c r="AE76" s="930" t="s">
        <v>31</v>
      </c>
      <c r="AF76" s="1193" t="s">
        <v>30</v>
      </c>
      <c r="AG76" s="930" t="s">
        <v>31</v>
      </c>
      <c r="AH76" s="1193" t="s">
        <v>30</v>
      </c>
      <c r="AI76" s="1196" t="s">
        <v>31</v>
      </c>
      <c r="AJ76" s="2417"/>
      <c r="AK76" s="2412"/>
      <c r="AL76" s="927"/>
      <c r="AM76" s="928"/>
      <c r="AN76" s="927"/>
      <c r="AO76" s="927"/>
      <c r="AP76" s="927"/>
      <c r="AQ76" s="927"/>
      <c r="AR76" s="927"/>
      <c r="AS76" s="929"/>
      <c r="AT76" s="929"/>
      <c r="BX76" s="2"/>
      <c r="BY76" s="2"/>
      <c r="BZ76" s="3"/>
      <c r="CA76" s="3"/>
      <c r="CB76" s="4"/>
      <c r="CI76" s="41"/>
      <c r="CJ76" s="41"/>
      <c r="CK76" s="41"/>
      <c r="CL76" s="41"/>
    </row>
    <row r="77" spans="1:90" ht="16.149999999999999" customHeight="1" x14ac:dyDescent="0.2">
      <c r="A77" s="1197" t="s">
        <v>102</v>
      </c>
      <c r="B77" s="1198" t="s">
        <v>103</v>
      </c>
      <c r="C77" s="1199">
        <f>SUM(D77:E77)</f>
        <v>0</v>
      </c>
      <c r="D77" s="1200">
        <f t="shared" ref="D77:E80" si="7">SUM(F77,H77,J77,L77,N77,P77,R77,T77,V77,X77,Z77,AB77,AD77,AF77,AH77)</f>
        <v>0</v>
      </c>
      <c r="E77" s="934">
        <f t="shared" si="7"/>
        <v>0</v>
      </c>
      <c r="F77" s="1201"/>
      <c r="G77" s="1202"/>
      <c r="H77" s="1203"/>
      <c r="I77" s="1202"/>
      <c r="J77" s="1201"/>
      <c r="K77" s="1204"/>
      <c r="L77" s="1201"/>
      <c r="M77" s="1204"/>
      <c r="N77" s="1201"/>
      <c r="O77" s="1204"/>
      <c r="P77" s="1201"/>
      <c r="Q77" s="1204"/>
      <c r="R77" s="1201"/>
      <c r="S77" s="1204"/>
      <c r="T77" s="1201"/>
      <c r="U77" s="1204"/>
      <c r="V77" s="1201"/>
      <c r="W77" s="1204"/>
      <c r="X77" s="1201"/>
      <c r="Y77" s="1204"/>
      <c r="Z77" s="1201"/>
      <c r="AA77" s="1204"/>
      <c r="AB77" s="1201"/>
      <c r="AC77" s="1204"/>
      <c r="AD77" s="1201"/>
      <c r="AE77" s="1204"/>
      <c r="AF77" s="1201"/>
      <c r="AG77" s="1204"/>
      <c r="AH77" s="1201"/>
      <c r="AI77" s="1205"/>
      <c r="AJ77" s="1206"/>
      <c r="AK77" s="1207"/>
      <c r="AL77" s="942"/>
      <c r="AM77" s="928"/>
      <c r="AN77" s="927"/>
      <c r="AO77" s="927"/>
      <c r="AP77" s="927"/>
      <c r="AQ77" s="927"/>
      <c r="AR77" s="927"/>
      <c r="AS77" s="929"/>
      <c r="AT77" s="929"/>
      <c r="BX77" s="2"/>
      <c r="BY77" s="2"/>
      <c r="BZ77" s="3"/>
      <c r="CA77" s="3"/>
      <c r="CB77" s="4"/>
      <c r="CG77" s="5">
        <v>0</v>
      </c>
      <c r="CH77" s="5">
        <v>0</v>
      </c>
      <c r="CI77" s="41"/>
      <c r="CJ77" s="41"/>
      <c r="CK77" s="41"/>
      <c r="CL77" s="41"/>
    </row>
    <row r="78" spans="1:90" ht="16.149999999999999" customHeight="1" x14ac:dyDescent="0.2">
      <c r="A78" s="2403" t="s">
        <v>104</v>
      </c>
      <c r="B78" s="1208" t="s">
        <v>105</v>
      </c>
      <c r="C78" s="262">
        <f>SUM(D78:E78)</f>
        <v>0</v>
      </c>
      <c r="D78" s="263">
        <f t="shared" si="7"/>
        <v>0</v>
      </c>
      <c r="E78" s="263">
        <f t="shared" si="7"/>
        <v>0</v>
      </c>
      <c r="F78" s="264"/>
      <c r="G78" s="265"/>
      <c r="H78" s="266"/>
      <c r="I78" s="265"/>
      <c r="J78" s="264"/>
      <c r="K78" s="267"/>
      <c r="L78" s="264"/>
      <c r="M78" s="267"/>
      <c r="N78" s="264"/>
      <c r="O78" s="267"/>
      <c r="P78" s="264"/>
      <c r="Q78" s="267"/>
      <c r="R78" s="264"/>
      <c r="S78" s="267"/>
      <c r="T78" s="264"/>
      <c r="U78" s="267"/>
      <c r="V78" s="264"/>
      <c r="W78" s="267"/>
      <c r="X78" s="264"/>
      <c r="Y78" s="267"/>
      <c r="Z78" s="264"/>
      <c r="AA78" s="267"/>
      <c r="AB78" s="264"/>
      <c r="AC78" s="267"/>
      <c r="AD78" s="264"/>
      <c r="AE78" s="267"/>
      <c r="AF78" s="264"/>
      <c r="AG78" s="267"/>
      <c r="AH78" s="264"/>
      <c r="AI78" s="268"/>
      <c r="AJ78" s="269"/>
      <c r="AK78" s="270"/>
      <c r="AL78" s="942"/>
      <c r="AM78" s="928"/>
      <c r="AN78" s="927"/>
      <c r="AO78" s="927"/>
      <c r="AP78" s="927"/>
      <c r="AQ78" s="927"/>
      <c r="AR78" s="927"/>
      <c r="AS78" s="929"/>
      <c r="AT78" s="929"/>
      <c r="BX78" s="2"/>
      <c r="BY78" s="2"/>
      <c r="BZ78" s="3"/>
      <c r="CA78" s="3"/>
      <c r="CB78" s="4"/>
      <c r="CG78" s="5">
        <v>0</v>
      </c>
      <c r="CH78" s="5">
        <v>0</v>
      </c>
      <c r="CI78" s="41"/>
      <c r="CJ78" s="41"/>
      <c r="CK78" s="41"/>
      <c r="CL78" s="41"/>
    </row>
    <row r="79" spans="1:90" ht="25.15" customHeight="1" x14ac:dyDescent="0.2">
      <c r="A79" s="2403"/>
      <c r="B79" s="271" t="s">
        <v>106</v>
      </c>
      <c r="C79" s="272">
        <f>SUM(D79:E79)</f>
        <v>0</v>
      </c>
      <c r="D79" s="263">
        <f t="shared" si="7"/>
        <v>0</v>
      </c>
      <c r="E79" s="263">
        <f t="shared" si="7"/>
        <v>0</v>
      </c>
      <c r="F79" s="273"/>
      <c r="G79" s="274"/>
      <c r="H79" s="275"/>
      <c r="I79" s="274"/>
      <c r="J79" s="273"/>
      <c r="K79" s="276"/>
      <c r="L79" s="273"/>
      <c r="M79" s="276"/>
      <c r="N79" s="273"/>
      <c r="O79" s="276"/>
      <c r="P79" s="273"/>
      <c r="Q79" s="276"/>
      <c r="R79" s="273"/>
      <c r="S79" s="276"/>
      <c r="T79" s="273"/>
      <c r="U79" s="276"/>
      <c r="V79" s="273"/>
      <c r="W79" s="276"/>
      <c r="X79" s="273"/>
      <c r="Y79" s="276"/>
      <c r="Z79" s="273"/>
      <c r="AA79" s="276"/>
      <c r="AB79" s="273"/>
      <c r="AC79" s="276"/>
      <c r="AD79" s="273"/>
      <c r="AE79" s="276"/>
      <c r="AF79" s="273"/>
      <c r="AG79" s="276"/>
      <c r="AH79" s="273"/>
      <c r="AI79" s="277"/>
      <c r="AJ79" s="278"/>
      <c r="AK79" s="279"/>
      <c r="AL79" s="942"/>
      <c r="AM79" s="928"/>
      <c r="AN79" s="927"/>
      <c r="AO79" s="927"/>
      <c r="AP79" s="927"/>
      <c r="AQ79" s="927"/>
      <c r="AR79" s="927"/>
      <c r="AS79" s="929"/>
      <c r="AT79" s="929"/>
      <c r="BX79" s="2"/>
      <c r="BY79" s="2"/>
      <c r="BZ79" s="3"/>
      <c r="CA79" s="3"/>
      <c r="CB79" s="4"/>
      <c r="CG79" s="5">
        <v>0</v>
      </c>
      <c r="CH79" s="5">
        <v>0</v>
      </c>
      <c r="CI79" s="41"/>
      <c r="CJ79" s="41"/>
      <c r="CK79" s="41"/>
      <c r="CL79" s="41"/>
    </row>
    <row r="80" spans="1:90" ht="16.149999999999999" customHeight="1" x14ac:dyDescent="0.2">
      <c r="A80" s="1209" t="s">
        <v>60</v>
      </c>
      <c r="B80" s="1210" t="s">
        <v>107</v>
      </c>
      <c r="C80" s="1199">
        <f>SUM(D80:E80)</f>
        <v>0</v>
      </c>
      <c r="D80" s="1200">
        <f t="shared" si="7"/>
        <v>0</v>
      </c>
      <c r="E80" s="934">
        <f t="shared" si="7"/>
        <v>0</v>
      </c>
      <c r="F80" s="1211"/>
      <c r="G80" s="944"/>
      <c r="H80" s="1212"/>
      <c r="I80" s="944"/>
      <c r="J80" s="1211"/>
      <c r="K80" s="1213"/>
      <c r="L80" s="1211"/>
      <c r="M80" s="1213"/>
      <c r="N80" s="1211"/>
      <c r="O80" s="1213"/>
      <c r="P80" s="1211"/>
      <c r="Q80" s="1213"/>
      <c r="R80" s="1211"/>
      <c r="S80" s="1213"/>
      <c r="T80" s="1211"/>
      <c r="U80" s="1213"/>
      <c r="V80" s="1211"/>
      <c r="W80" s="1213"/>
      <c r="X80" s="1211"/>
      <c r="Y80" s="1213"/>
      <c r="Z80" s="1211"/>
      <c r="AA80" s="1213"/>
      <c r="AB80" s="1211"/>
      <c r="AC80" s="1213"/>
      <c r="AD80" s="1211"/>
      <c r="AE80" s="1213"/>
      <c r="AF80" s="1211"/>
      <c r="AG80" s="1213"/>
      <c r="AH80" s="1211"/>
      <c r="AI80" s="1214"/>
      <c r="AJ80" s="1215"/>
      <c r="AK80" s="946"/>
      <c r="AL80" s="942"/>
      <c r="AM80" s="928"/>
      <c r="AN80" s="927"/>
      <c r="AO80" s="927"/>
      <c r="AP80" s="927"/>
      <c r="AQ80" s="927"/>
      <c r="AR80" s="927"/>
      <c r="AS80" s="929"/>
      <c r="AT80" s="929"/>
      <c r="BX80" s="2"/>
      <c r="BY80" s="2"/>
      <c r="BZ80" s="3"/>
      <c r="CA80" s="3"/>
      <c r="CB80" s="4"/>
      <c r="CG80" s="5">
        <v>0</v>
      </c>
      <c r="CH80" s="5">
        <v>0</v>
      </c>
      <c r="CI80" s="41"/>
      <c r="CJ80" s="41"/>
      <c r="CK80" s="41"/>
      <c r="CL80" s="41"/>
    </row>
    <row r="81" spans="1:104" ht="31.15" customHeight="1" x14ac:dyDescent="0.2">
      <c r="A81" s="10" t="s">
        <v>108</v>
      </c>
      <c r="B81" s="233"/>
      <c r="C81" s="289"/>
      <c r="D81" s="233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290"/>
      <c r="R81" s="290"/>
      <c r="S81" s="290"/>
      <c r="T81" s="290"/>
      <c r="U81" s="290"/>
      <c r="V81" s="290"/>
      <c r="W81" s="7"/>
      <c r="X81" s="291"/>
      <c r="Y81" s="290"/>
      <c r="Z81" s="402"/>
      <c r="AA81" s="293"/>
      <c r="AB81" s="1083"/>
      <c r="AC81" s="1083"/>
      <c r="AD81" s="1083"/>
      <c r="AE81" s="1083"/>
      <c r="AF81" s="1083"/>
      <c r="AG81" s="929"/>
      <c r="AH81" s="141"/>
      <c r="AI81" s="927"/>
      <c r="AJ81" s="927"/>
      <c r="AK81" s="927"/>
      <c r="AL81" s="927"/>
      <c r="AM81" s="927"/>
      <c r="AN81" s="927"/>
      <c r="AO81" s="927"/>
      <c r="AP81" s="927"/>
      <c r="AQ81" s="929"/>
      <c r="AR81" s="929"/>
      <c r="CG81" s="41"/>
      <c r="CH81" s="41"/>
      <c r="CI81" s="41"/>
      <c r="CJ81" s="41"/>
    </row>
    <row r="82" spans="1:104" ht="16.149999999999999" customHeight="1" x14ac:dyDescent="0.2">
      <c r="A82" s="2403" t="s">
        <v>91</v>
      </c>
      <c r="B82" s="2404" t="s">
        <v>32</v>
      </c>
      <c r="C82" s="2404" t="s">
        <v>109</v>
      </c>
      <c r="D82" s="2404" t="s">
        <v>110</v>
      </c>
      <c r="E82" s="7"/>
      <c r="F82" s="7"/>
      <c r="G82" s="7"/>
      <c r="H82" s="928"/>
      <c r="I82" s="928"/>
      <c r="J82" s="928"/>
      <c r="K82" s="928"/>
      <c r="L82" s="928"/>
      <c r="M82" s="928"/>
      <c r="N82" s="928"/>
      <c r="O82" s="928"/>
      <c r="P82" s="947"/>
      <c r="Q82" s="947"/>
      <c r="R82" s="947"/>
      <c r="S82" s="947"/>
      <c r="T82" s="947"/>
      <c r="U82" s="947"/>
      <c r="V82" s="947"/>
      <c r="W82" s="928"/>
      <c r="X82" s="947"/>
      <c r="Y82" s="929"/>
      <c r="Z82" s="929"/>
      <c r="AA82" s="929"/>
      <c r="AB82" s="929"/>
      <c r="AC82" s="929"/>
      <c r="AD82" s="929"/>
      <c r="AE82" s="929"/>
      <c r="AF82" s="929"/>
      <c r="AG82" s="929"/>
      <c r="AH82" s="927"/>
      <c r="AI82" s="927"/>
      <c r="AJ82" s="927"/>
      <c r="AK82" s="927"/>
      <c r="AL82" s="927"/>
      <c r="AM82" s="927"/>
      <c r="AN82" s="927"/>
      <c r="AO82" s="927"/>
      <c r="AP82" s="927"/>
      <c r="AQ82" s="929"/>
      <c r="AR82" s="929"/>
      <c r="CG82" s="41"/>
      <c r="CH82" s="41"/>
      <c r="CI82" s="41"/>
      <c r="CJ82" s="41"/>
    </row>
    <row r="83" spans="1:104" ht="16.149999999999999" customHeight="1" x14ac:dyDescent="0.2">
      <c r="A83" s="2403"/>
      <c r="B83" s="2404"/>
      <c r="C83" s="2404"/>
      <c r="D83" s="2404"/>
      <c r="E83" s="7"/>
      <c r="F83" s="7"/>
      <c r="G83" s="7"/>
      <c r="H83" s="928"/>
      <c r="I83" s="928"/>
      <c r="J83" s="928"/>
      <c r="K83" s="928"/>
      <c r="L83" s="928"/>
      <c r="M83" s="928"/>
      <c r="N83" s="928"/>
      <c r="O83" s="928"/>
      <c r="P83" s="947"/>
      <c r="Q83" s="947"/>
      <c r="R83" s="947"/>
      <c r="S83" s="947"/>
      <c r="T83" s="947"/>
      <c r="U83" s="947"/>
      <c r="V83" s="947"/>
      <c r="W83" s="928"/>
      <c r="X83" s="947"/>
      <c r="Y83" s="929"/>
      <c r="Z83" s="929"/>
      <c r="AA83" s="929"/>
      <c r="AB83" s="929"/>
      <c r="AC83" s="929"/>
      <c r="AD83" s="929"/>
      <c r="AE83" s="929"/>
      <c r="AF83" s="929"/>
      <c r="AG83" s="929"/>
      <c r="AH83" s="927"/>
      <c r="AI83" s="927"/>
      <c r="AJ83" s="927"/>
      <c r="AK83" s="927"/>
      <c r="AL83" s="927"/>
      <c r="AM83" s="927"/>
      <c r="AN83" s="927"/>
      <c r="AO83" s="927"/>
      <c r="AP83" s="927"/>
      <c r="AQ83" s="929"/>
      <c r="AR83" s="929"/>
      <c r="CG83" s="41"/>
      <c r="CH83" s="41"/>
      <c r="CI83" s="41"/>
      <c r="CJ83" s="41"/>
    </row>
    <row r="84" spans="1:104" ht="16.149999999999999" customHeight="1" x14ac:dyDescent="0.2">
      <c r="A84" s="2391" t="s">
        <v>111</v>
      </c>
      <c r="B84" s="2328"/>
      <c r="C84" s="2328"/>
      <c r="D84" s="2329"/>
      <c r="E84" s="7"/>
      <c r="F84" s="7"/>
      <c r="G84" s="7"/>
      <c r="H84" s="928"/>
      <c r="I84" s="928"/>
      <c r="J84" s="928"/>
      <c r="K84" s="928"/>
      <c r="L84" s="928"/>
      <c r="M84" s="928"/>
      <c r="N84" s="928"/>
      <c r="O84" s="928"/>
      <c r="P84" s="947"/>
      <c r="Q84" s="947"/>
      <c r="R84" s="947"/>
      <c r="S84" s="947"/>
      <c r="T84" s="947"/>
      <c r="U84" s="947"/>
      <c r="V84" s="947"/>
      <c r="W84" s="928"/>
      <c r="X84" s="947"/>
      <c r="Y84" s="929"/>
      <c r="Z84" s="929"/>
      <c r="AA84" s="929"/>
      <c r="AB84" s="929"/>
      <c r="AC84" s="929"/>
      <c r="AD84" s="929"/>
      <c r="AE84" s="929"/>
      <c r="AF84" s="929"/>
      <c r="AG84" s="929"/>
      <c r="AH84" s="927"/>
      <c r="AI84" s="927"/>
      <c r="AJ84" s="927"/>
      <c r="AK84" s="927"/>
      <c r="AL84" s="927"/>
      <c r="AM84" s="927"/>
      <c r="AN84" s="927"/>
      <c r="AO84" s="927"/>
      <c r="AP84" s="927"/>
      <c r="AQ84" s="929"/>
      <c r="AR84" s="929"/>
      <c r="CG84" s="41"/>
      <c r="CH84" s="41"/>
      <c r="CI84" s="41"/>
      <c r="CJ84" s="41"/>
    </row>
    <row r="85" spans="1:104" ht="16.149999999999999" customHeight="1" x14ac:dyDescent="0.2">
      <c r="A85" s="1216" t="s">
        <v>112</v>
      </c>
      <c r="B85" s="1217">
        <f>SUM(C85:D85)</f>
        <v>53</v>
      </c>
      <c r="C85" s="1218">
        <v>53</v>
      </c>
      <c r="D85" s="1218"/>
      <c r="E85" s="7"/>
      <c r="F85" s="7"/>
      <c r="G85" s="7"/>
      <c r="H85" s="928"/>
      <c r="I85" s="928"/>
      <c r="J85" s="928"/>
      <c r="K85" s="928"/>
      <c r="L85" s="928"/>
      <c r="M85" s="928"/>
      <c r="N85" s="928"/>
      <c r="O85" s="928"/>
      <c r="P85" s="947"/>
      <c r="Q85" s="947"/>
      <c r="R85" s="947"/>
      <c r="S85" s="947"/>
      <c r="T85" s="947"/>
      <c r="U85" s="947"/>
      <c r="V85" s="947"/>
      <c r="W85" s="928"/>
      <c r="X85" s="947"/>
      <c r="Y85" s="929"/>
      <c r="Z85" s="929"/>
      <c r="AA85" s="929"/>
      <c r="AB85" s="929"/>
      <c r="AC85" s="929"/>
      <c r="AD85" s="929"/>
      <c r="AE85" s="929"/>
      <c r="AF85" s="929"/>
      <c r="AG85" s="929"/>
      <c r="AH85" s="927"/>
      <c r="AI85" s="927"/>
      <c r="AJ85" s="927"/>
      <c r="AK85" s="927"/>
      <c r="AL85" s="927"/>
      <c r="AM85" s="927"/>
      <c r="AN85" s="927"/>
      <c r="AO85" s="927"/>
      <c r="AP85" s="927"/>
      <c r="AQ85" s="929"/>
      <c r="AR85" s="929"/>
      <c r="CG85" s="41"/>
      <c r="CH85" s="41"/>
      <c r="CI85" s="41"/>
      <c r="CJ85" s="41"/>
    </row>
    <row r="86" spans="1:104" ht="16.149999999999999" customHeight="1" x14ac:dyDescent="0.2">
      <c r="A86" s="298" t="s">
        <v>113</v>
      </c>
      <c r="B86" s="271">
        <f t="shared" ref="B86:B89" si="8">SUM(C86:D86)</f>
        <v>0</v>
      </c>
      <c r="C86" s="299"/>
      <c r="D86" s="299"/>
      <c r="E86" s="7"/>
      <c r="F86" s="7"/>
      <c r="G86" s="7"/>
      <c r="H86" s="928"/>
      <c r="I86" s="928"/>
      <c r="J86" s="928"/>
      <c r="K86" s="928"/>
      <c r="L86" s="928"/>
      <c r="M86" s="928"/>
      <c r="N86" s="928"/>
      <c r="O86" s="928"/>
      <c r="P86" s="947"/>
      <c r="Q86" s="947"/>
      <c r="R86" s="947"/>
      <c r="S86" s="947"/>
      <c r="T86" s="947"/>
      <c r="U86" s="947"/>
      <c r="V86" s="947"/>
      <c r="W86" s="928"/>
      <c r="X86" s="947"/>
      <c r="Y86" s="929"/>
      <c r="Z86" s="929"/>
      <c r="AA86" s="929"/>
      <c r="AB86" s="929"/>
      <c r="AC86" s="929"/>
      <c r="AD86" s="929"/>
      <c r="AE86" s="929"/>
      <c r="AF86" s="929"/>
      <c r="AG86" s="929"/>
      <c r="AH86" s="927"/>
      <c r="AI86" s="927"/>
      <c r="AJ86" s="927"/>
      <c r="AK86" s="927"/>
      <c r="AL86" s="927"/>
      <c r="AM86" s="927"/>
      <c r="AN86" s="927"/>
      <c r="AO86" s="927"/>
      <c r="AP86" s="927"/>
      <c r="AQ86" s="929"/>
      <c r="AR86" s="929"/>
      <c r="CG86" s="41"/>
      <c r="CH86" s="41"/>
      <c r="CI86" s="41"/>
      <c r="CJ86" s="41"/>
    </row>
    <row r="87" spans="1:104" ht="16.149999999999999" customHeight="1" x14ac:dyDescent="0.2">
      <c r="A87" s="298" t="s">
        <v>114</v>
      </c>
      <c r="B87" s="271">
        <f t="shared" si="8"/>
        <v>0</v>
      </c>
      <c r="C87" s="299"/>
      <c r="D87" s="299"/>
      <c r="E87" s="7"/>
      <c r="F87" s="7"/>
      <c r="G87" s="7"/>
      <c r="H87" s="928"/>
      <c r="I87" s="928"/>
      <c r="J87" s="928"/>
      <c r="K87" s="928"/>
      <c r="L87" s="928"/>
      <c r="M87" s="928"/>
      <c r="N87" s="928"/>
      <c r="O87" s="928"/>
      <c r="P87" s="947"/>
      <c r="Q87" s="947"/>
      <c r="R87" s="947"/>
      <c r="S87" s="947"/>
      <c r="T87" s="947"/>
      <c r="U87" s="947"/>
      <c r="V87" s="947"/>
      <c r="W87" s="928"/>
      <c r="X87" s="947"/>
      <c r="Y87" s="929"/>
      <c r="Z87" s="929"/>
      <c r="AA87" s="929"/>
      <c r="AB87" s="929"/>
      <c r="AC87" s="929"/>
      <c r="AD87" s="929"/>
      <c r="AE87" s="929"/>
      <c r="AF87" s="929"/>
      <c r="AG87" s="929"/>
      <c r="AH87" s="927"/>
      <c r="AI87" s="927"/>
      <c r="AJ87" s="927"/>
      <c r="AK87" s="927"/>
      <c r="AL87" s="927"/>
      <c r="AM87" s="927"/>
      <c r="AN87" s="927"/>
      <c r="AO87" s="927"/>
      <c r="AP87" s="927"/>
      <c r="AQ87" s="929"/>
      <c r="AR87" s="929"/>
      <c r="CG87" s="41"/>
      <c r="CH87" s="41"/>
      <c r="CI87" s="41"/>
      <c r="CJ87" s="41"/>
    </row>
    <row r="88" spans="1:104" ht="16.149999999999999" customHeight="1" x14ac:dyDescent="0.2">
      <c r="A88" s="298" t="s">
        <v>115</v>
      </c>
      <c r="B88" s="271">
        <f t="shared" si="8"/>
        <v>0</v>
      </c>
      <c r="C88" s="299"/>
      <c r="D88" s="299"/>
      <c r="E88" s="7"/>
      <c r="F88" s="7"/>
      <c r="G88" s="7"/>
      <c r="H88" s="928"/>
      <c r="I88" s="928"/>
      <c r="J88" s="928"/>
      <c r="K88" s="928"/>
      <c r="L88" s="928"/>
      <c r="M88" s="928"/>
      <c r="N88" s="928"/>
      <c r="O88" s="928"/>
      <c r="P88" s="947"/>
      <c r="Q88" s="947"/>
      <c r="R88" s="947"/>
      <c r="S88" s="947"/>
      <c r="T88" s="947"/>
      <c r="U88" s="947"/>
      <c r="V88" s="947"/>
      <c r="W88" s="928"/>
      <c r="X88" s="947"/>
      <c r="Y88" s="929"/>
      <c r="Z88" s="929"/>
      <c r="AA88" s="929"/>
      <c r="AB88" s="929"/>
      <c r="AC88" s="929"/>
      <c r="AD88" s="929"/>
      <c r="AE88" s="929"/>
      <c r="AF88" s="929"/>
      <c r="AG88" s="929"/>
      <c r="AH88" s="927"/>
      <c r="AI88" s="927"/>
      <c r="AJ88" s="927"/>
      <c r="AK88" s="927"/>
      <c r="AL88" s="927"/>
      <c r="AM88" s="927"/>
      <c r="AN88" s="927"/>
      <c r="AO88" s="927"/>
      <c r="AP88" s="927"/>
      <c r="AQ88" s="929"/>
      <c r="AR88" s="929"/>
      <c r="CG88" s="41"/>
      <c r="CH88" s="41"/>
      <c r="CI88" s="41"/>
      <c r="CJ88" s="41"/>
    </row>
    <row r="89" spans="1:104" ht="16.149999999999999" customHeight="1" x14ac:dyDescent="0.2">
      <c r="A89" s="300" t="s">
        <v>116</v>
      </c>
      <c r="B89" s="301">
        <f t="shared" si="8"/>
        <v>0</v>
      </c>
      <c r="C89" s="302"/>
      <c r="D89" s="302"/>
      <c r="E89" s="7"/>
      <c r="F89" s="7"/>
      <c r="G89" s="7"/>
      <c r="H89" s="928"/>
      <c r="I89" s="928"/>
      <c r="J89" s="928"/>
      <c r="K89" s="928"/>
      <c r="L89" s="928"/>
      <c r="M89" s="928"/>
      <c r="N89" s="928"/>
      <c r="O89" s="928"/>
      <c r="P89" s="947"/>
      <c r="Q89" s="947"/>
      <c r="R89" s="947"/>
      <c r="S89" s="947"/>
      <c r="T89" s="947"/>
      <c r="U89" s="947"/>
      <c r="V89" s="947"/>
      <c r="W89" s="928"/>
      <c r="X89" s="947"/>
      <c r="Y89" s="929"/>
      <c r="Z89" s="929"/>
      <c r="AA89" s="929"/>
      <c r="AB89" s="929"/>
      <c r="AC89" s="929"/>
      <c r="AD89" s="929"/>
      <c r="AE89" s="929"/>
      <c r="AF89" s="929"/>
      <c r="AG89" s="929"/>
      <c r="AH89" s="927"/>
      <c r="AI89" s="927"/>
      <c r="AJ89" s="927"/>
      <c r="AK89" s="927"/>
      <c r="AL89" s="927"/>
      <c r="AM89" s="927"/>
      <c r="AN89" s="927"/>
      <c r="AO89" s="927"/>
      <c r="AP89" s="927"/>
      <c r="AQ89" s="929"/>
      <c r="AR89" s="929"/>
      <c r="CG89" s="41"/>
      <c r="CH89" s="41"/>
      <c r="CI89" s="41"/>
      <c r="CJ89" s="41"/>
    </row>
    <row r="90" spans="1:104" ht="16.149999999999999" customHeight="1" x14ac:dyDescent="0.2">
      <c r="A90" s="2391" t="s">
        <v>117</v>
      </c>
      <c r="B90" s="2328"/>
      <c r="C90" s="2328"/>
      <c r="D90" s="2329"/>
      <c r="E90" s="7"/>
      <c r="F90" s="7"/>
      <c r="G90" s="7"/>
      <c r="H90" s="928"/>
      <c r="I90" s="928"/>
      <c r="J90" s="928"/>
      <c r="K90" s="928"/>
      <c r="L90" s="928"/>
      <c r="M90" s="928"/>
      <c r="N90" s="928"/>
      <c r="O90" s="928"/>
      <c r="P90" s="947"/>
      <c r="Q90" s="947"/>
      <c r="R90" s="947"/>
      <c r="S90" s="947"/>
      <c r="T90" s="947"/>
      <c r="U90" s="947"/>
      <c r="V90" s="947"/>
      <c r="W90" s="928"/>
      <c r="X90" s="947"/>
      <c r="Y90" s="929"/>
      <c r="Z90" s="929"/>
      <c r="AA90" s="929"/>
      <c r="AB90" s="929"/>
      <c r="AC90" s="929"/>
      <c r="AD90" s="929"/>
      <c r="AE90" s="929"/>
      <c r="AF90" s="929"/>
      <c r="AG90" s="929"/>
      <c r="AH90" s="927"/>
      <c r="AI90" s="927"/>
      <c r="AJ90" s="927"/>
      <c r="AK90" s="927"/>
      <c r="AL90" s="927"/>
      <c r="AM90" s="927"/>
      <c r="AN90" s="927"/>
      <c r="AO90" s="927"/>
      <c r="AP90" s="927"/>
      <c r="AQ90" s="929"/>
      <c r="AR90" s="929"/>
      <c r="CG90" s="41"/>
      <c r="CH90" s="41"/>
      <c r="CI90" s="41"/>
      <c r="CJ90" s="41"/>
    </row>
    <row r="91" spans="1:104" ht="16.149999999999999" customHeight="1" x14ac:dyDescent="0.2">
      <c r="A91" s="1219" t="s">
        <v>118</v>
      </c>
      <c r="B91" s="1220">
        <f>SUM(C91:D91)</f>
        <v>0</v>
      </c>
      <c r="C91" s="1221"/>
      <c r="D91" s="1221"/>
      <c r="E91" s="7"/>
      <c r="F91" s="7"/>
      <c r="G91" s="7"/>
      <c r="H91" s="928"/>
      <c r="I91" s="928"/>
      <c r="J91" s="928"/>
      <c r="K91" s="928"/>
      <c r="L91" s="928"/>
      <c r="M91" s="928"/>
      <c r="N91" s="928"/>
      <c r="O91" s="928"/>
      <c r="P91" s="947"/>
      <c r="Q91" s="947"/>
      <c r="R91" s="947"/>
      <c r="S91" s="947"/>
      <c r="T91" s="947"/>
      <c r="U91" s="947"/>
      <c r="V91" s="947"/>
      <c r="W91" s="928"/>
      <c r="X91" s="947"/>
      <c r="Y91" s="929"/>
      <c r="Z91" s="929"/>
      <c r="AA91" s="929"/>
      <c r="AB91" s="929"/>
      <c r="AC91" s="929"/>
      <c r="AD91" s="929"/>
      <c r="AE91" s="929"/>
      <c r="AF91" s="929"/>
      <c r="AG91" s="929"/>
      <c r="AH91" s="929"/>
      <c r="AI91" s="929"/>
      <c r="AJ91" s="929"/>
      <c r="AK91" s="929"/>
      <c r="AL91" s="929"/>
      <c r="AM91" s="929"/>
      <c r="AN91" s="929"/>
      <c r="AO91" s="929"/>
      <c r="AP91" s="929"/>
      <c r="AQ91" s="929"/>
      <c r="AR91" s="929"/>
      <c r="CG91" s="41"/>
      <c r="CH91" s="41"/>
      <c r="CI91" s="41"/>
      <c r="CJ91" s="41"/>
    </row>
    <row r="92" spans="1:104" ht="16.149999999999999" customHeight="1" x14ac:dyDescent="0.2">
      <c r="A92" s="305" t="s">
        <v>119</v>
      </c>
      <c r="B92" s="306">
        <f t="shared" ref="B92:B93" si="9">SUM(C92:D92)</f>
        <v>0</v>
      </c>
      <c r="C92" s="299"/>
      <c r="D92" s="299"/>
      <c r="E92" s="7"/>
      <c r="F92" s="7"/>
      <c r="G92" s="7"/>
      <c r="H92" s="928"/>
      <c r="I92" s="928"/>
      <c r="J92" s="928"/>
      <c r="K92" s="928"/>
      <c r="L92" s="928"/>
      <c r="M92" s="928"/>
      <c r="N92" s="928"/>
      <c r="O92" s="928"/>
      <c r="P92" s="947"/>
      <c r="Q92" s="947"/>
      <c r="R92" s="947"/>
      <c r="S92" s="947"/>
      <c r="T92" s="947"/>
      <c r="U92" s="947"/>
      <c r="V92" s="947"/>
      <c r="W92" s="928"/>
      <c r="X92" s="947"/>
      <c r="Y92" s="929"/>
      <c r="Z92" s="929"/>
      <c r="AA92" s="929"/>
      <c r="AB92" s="929"/>
      <c r="AC92" s="929"/>
      <c r="AD92" s="929"/>
      <c r="AE92" s="929"/>
      <c r="AF92" s="929"/>
      <c r="AG92" s="929"/>
      <c r="AH92" s="929"/>
      <c r="AI92" s="929"/>
      <c r="AJ92" s="929"/>
      <c r="AK92" s="929"/>
      <c r="AL92" s="929"/>
      <c r="AM92" s="929"/>
      <c r="AN92" s="929"/>
      <c r="AO92" s="929"/>
      <c r="AP92" s="929"/>
      <c r="AQ92" s="929"/>
      <c r="AR92" s="929"/>
      <c r="CG92" s="41"/>
      <c r="CH92" s="41"/>
      <c r="CI92" s="41"/>
      <c r="CJ92" s="41"/>
    </row>
    <row r="93" spans="1:104" ht="24.75" customHeight="1" x14ac:dyDescent="0.2">
      <c r="A93" s="1222" t="s">
        <v>120</v>
      </c>
      <c r="B93" s="1223">
        <f t="shared" si="9"/>
        <v>0</v>
      </c>
      <c r="C93" s="1224"/>
      <c r="D93" s="1224"/>
      <c r="E93" s="7"/>
      <c r="F93" s="7"/>
      <c r="G93" s="7"/>
      <c r="H93" s="928"/>
      <c r="I93" s="928"/>
      <c r="J93" s="928"/>
      <c r="K93" s="928"/>
      <c r="L93" s="928"/>
      <c r="M93" s="928"/>
      <c r="N93" s="928"/>
      <c r="O93" s="928"/>
      <c r="P93" s="947"/>
      <c r="Q93" s="947"/>
      <c r="R93" s="947"/>
      <c r="S93" s="947"/>
      <c r="T93" s="947"/>
      <c r="U93" s="947"/>
      <c r="V93" s="947"/>
      <c r="W93" s="928"/>
      <c r="X93" s="947"/>
      <c r="Y93" s="929"/>
      <c r="Z93" s="929"/>
      <c r="AA93" s="929"/>
      <c r="AB93" s="929"/>
      <c r="AC93" s="929"/>
      <c r="AD93" s="929"/>
      <c r="AE93" s="929"/>
      <c r="AF93" s="929"/>
      <c r="AG93" s="929"/>
      <c r="AH93" s="929"/>
      <c r="AI93" s="929"/>
      <c r="AJ93" s="929"/>
      <c r="AK93" s="929"/>
      <c r="AL93" s="929"/>
      <c r="AM93" s="929"/>
      <c r="AN93" s="929"/>
      <c r="AO93" s="929"/>
      <c r="AP93" s="929"/>
      <c r="AQ93" s="929"/>
      <c r="AR93" s="929"/>
      <c r="CG93" s="41"/>
      <c r="CH93" s="41"/>
      <c r="CI93" s="41"/>
      <c r="CJ93" s="41"/>
    </row>
    <row r="94" spans="1:104" s="9" customFormat="1" ht="31.15" customHeight="1" x14ac:dyDescent="0.2">
      <c r="A94" s="2392" t="s">
        <v>121</v>
      </c>
      <c r="B94" s="2392"/>
      <c r="C94" s="2392"/>
      <c r="D94" s="2392"/>
      <c r="E94" s="2392"/>
      <c r="F94" s="2392"/>
      <c r="G94" s="957"/>
      <c r="H94" s="957"/>
      <c r="I94" s="957"/>
      <c r="J94" s="957"/>
      <c r="K94" s="957"/>
      <c r="L94" s="957"/>
      <c r="M94" s="957"/>
      <c r="N94" s="957"/>
      <c r="O94" s="957"/>
      <c r="P94" s="957"/>
      <c r="Q94" s="958"/>
      <c r="R94" s="958"/>
      <c r="S94" s="958"/>
      <c r="T94" s="958"/>
      <c r="U94" s="958"/>
      <c r="V94" s="958"/>
      <c r="W94" s="957"/>
      <c r="X94" s="959"/>
      <c r="Y94" s="958"/>
      <c r="Z94" s="958"/>
      <c r="AA94" s="958"/>
      <c r="AB94" s="958"/>
      <c r="AC94" s="958"/>
      <c r="AD94" s="958"/>
      <c r="AE94" s="958"/>
      <c r="AF94" s="958"/>
      <c r="AG94" s="958"/>
      <c r="AH94" s="958"/>
      <c r="AI94" s="958"/>
      <c r="AJ94" s="958"/>
      <c r="AK94" s="958"/>
      <c r="AL94" s="958"/>
      <c r="AM94" s="958"/>
      <c r="AN94" s="958"/>
      <c r="AO94" s="958"/>
      <c r="AP94" s="958"/>
      <c r="AQ94" s="958"/>
      <c r="AR94" s="958"/>
      <c r="BX94" s="4"/>
      <c r="BY94" s="4"/>
      <c r="BZ94" s="4"/>
      <c r="CA94" s="4"/>
      <c r="CB94" s="4"/>
      <c r="CC94" s="4"/>
      <c r="CD94" s="4"/>
      <c r="CE94" s="4"/>
      <c r="CF94" s="4"/>
      <c r="CG94" s="41"/>
      <c r="CH94" s="41"/>
      <c r="CI94" s="41"/>
      <c r="CJ94" s="41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</row>
    <row r="95" spans="1:104" ht="16.149999999999999" customHeight="1" x14ac:dyDescent="0.2">
      <c r="A95" s="2393" t="s">
        <v>122</v>
      </c>
      <c r="B95" s="2395" t="s">
        <v>123</v>
      </c>
      <c r="C95" s="2396"/>
      <c r="D95" s="2395" t="s">
        <v>124</v>
      </c>
      <c r="E95" s="2396"/>
      <c r="F95" s="2399" t="s">
        <v>125</v>
      </c>
      <c r="G95" s="312"/>
      <c r="H95" s="313"/>
      <c r="I95" s="313"/>
      <c r="J95" s="7"/>
      <c r="K95" s="7"/>
      <c r="L95" s="7"/>
      <c r="M95" s="7"/>
      <c r="N95" s="7"/>
      <c r="O95" s="7"/>
      <c r="P95" s="290"/>
      <c r="Q95" s="290"/>
      <c r="R95" s="290"/>
      <c r="S95" s="290"/>
      <c r="T95" s="290"/>
      <c r="U95" s="290"/>
      <c r="V95" s="7"/>
      <c r="W95" s="291"/>
      <c r="X95" s="1092"/>
      <c r="Y95" s="1093"/>
      <c r="Z95" s="1093"/>
      <c r="AA95" s="1093"/>
      <c r="AB95" s="1093"/>
      <c r="AC95" s="1093"/>
      <c r="AD95" s="1093"/>
      <c r="AE95" s="1093"/>
      <c r="AF95" s="1093"/>
      <c r="AG95" s="1093"/>
      <c r="AH95" s="1093"/>
      <c r="AI95" s="929"/>
      <c r="AJ95" s="929"/>
      <c r="AK95" s="929"/>
      <c r="AL95" s="929"/>
      <c r="AM95" s="929"/>
      <c r="AN95" s="929"/>
      <c r="AO95" s="929"/>
      <c r="AP95" s="929"/>
      <c r="AQ95" s="929"/>
      <c r="AR95" s="929"/>
      <c r="CG95" s="41"/>
      <c r="CH95" s="41"/>
      <c r="CI95" s="41"/>
      <c r="CJ95" s="41"/>
    </row>
    <row r="96" spans="1:104" ht="16.149999999999999" customHeight="1" x14ac:dyDescent="0.2">
      <c r="A96" s="1920"/>
      <c r="B96" s="2397"/>
      <c r="C96" s="2398"/>
      <c r="D96" s="2397"/>
      <c r="E96" s="2398"/>
      <c r="F96" s="1927"/>
      <c r="G96" s="312"/>
      <c r="H96" s="313"/>
      <c r="I96" s="313"/>
      <c r="J96" s="7"/>
      <c r="K96" s="7"/>
      <c r="L96" s="7"/>
      <c r="M96" s="7"/>
      <c r="N96" s="7"/>
      <c r="O96" s="7"/>
      <c r="P96" s="290"/>
      <c r="Q96" s="290"/>
      <c r="R96" s="290"/>
      <c r="S96" s="290"/>
      <c r="T96" s="290"/>
      <c r="U96" s="290"/>
      <c r="V96" s="7"/>
      <c r="W96" s="291"/>
      <c r="X96" s="947"/>
      <c r="Y96" s="929"/>
      <c r="Z96" s="929"/>
      <c r="AA96" s="929"/>
      <c r="AB96" s="929"/>
      <c r="AC96" s="929"/>
      <c r="AD96" s="929"/>
      <c r="AE96" s="929"/>
      <c r="AF96" s="929"/>
      <c r="AG96" s="929"/>
      <c r="AH96" s="929"/>
      <c r="AI96" s="929"/>
      <c r="AJ96" s="929"/>
      <c r="AK96" s="929"/>
      <c r="AL96" s="929"/>
      <c r="AM96" s="929"/>
      <c r="AN96" s="929"/>
      <c r="AO96" s="929"/>
      <c r="AP96" s="929"/>
      <c r="AQ96" s="929"/>
      <c r="AR96" s="929"/>
      <c r="CG96" s="41"/>
      <c r="CH96" s="41"/>
      <c r="CI96" s="41"/>
      <c r="CJ96" s="41"/>
    </row>
    <row r="97" spans="1:88" ht="40.5" customHeight="1" x14ac:dyDescent="0.2">
      <c r="A97" s="2394"/>
      <c r="B97" s="1225" t="s">
        <v>126</v>
      </c>
      <c r="C97" s="1226" t="s">
        <v>127</v>
      </c>
      <c r="D97" s="1225" t="s">
        <v>128</v>
      </c>
      <c r="E97" s="1226" t="s">
        <v>129</v>
      </c>
      <c r="F97" s="2400"/>
      <c r="G97" s="312"/>
      <c r="H97" s="313"/>
      <c r="I97" s="313"/>
      <c r="J97" s="7"/>
      <c r="K97" s="7"/>
      <c r="L97" s="7"/>
      <c r="M97" s="7"/>
      <c r="N97" s="7"/>
      <c r="O97" s="7"/>
      <c r="P97" s="290"/>
      <c r="Q97" s="290"/>
      <c r="R97" s="290"/>
      <c r="S97" s="290"/>
      <c r="T97" s="290"/>
      <c r="U97" s="290"/>
      <c r="V97" s="7"/>
      <c r="W97" s="291"/>
      <c r="X97" s="947"/>
      <c r="Y97" s="929"/>
      <c r="Z97" s="929"/>
      <c r="AA97" s="929"/>
      <c r="AB97" s="929"/>
      <c r="AC97" s="929"/>
      <c r="AD97" s="929"/>
      <c r="AE97" s="929"/>
      <c r="AF97" s="929"/>
      <c r="AG97" s="929"/>
      <c r="AH97" s="929"/>
      <c r="AI97" s="929"/>
      <c r="AJ97" s="929"/>
      <c r="AK97" s="929"/>
      <c r="AL97" s="929"/>
      <c r="AM97" s="929"/>
      <c r="AN97" s="929"/>
      <c r="AO97" s="929"/>
      <c r="AP97" s="929"/>
      <c r="AQ97" s="929"/>
      <c r="AR97" s="929"/>
      <c r="CG97" s="41"/>
      <c r="CH97" s="41"/>
      <c r="CI97" s="41"/>
      <c r="CJ97" s="41"/>
    </row>
    <row r="98" spans="1:88" ht="16.149999999999999" customHeight="1" x14ac:dyDescent="0.2">
      <c r="A98" s="1227" t="s">
        <v>130</v>
      </c>
      <c r="B98" s="319">
        <v>5906</v>
      </c>
      <c r="C98" s="320">
        <v>54</v>
      </c>
      <c r="D98" s="319">
        <v>14826</v>
      </c>
      <c r="E98" s="320">
        <v>54</v>
      </c>
      <c r="F98" s="320">
        <v>5852</v>
      </c>
      <c r="G98" s="312"/>
      <c r="H98" s="313"/>
      <c r="I98" s="313"/>
      <c r="J98" s="7"/>
      <c r="K98" s="7"/>
      <c r="L98" s="7"/>
      <c r="M98" s="7"/>
      <c r="N98" s="7"/>
      <c r="O98" s="7"/>
      <c r="P98" s="290"/>
      <c r="Q98" s="290"/>
      <c r="R98" s="290"/>
      <c r="S98" s="290"/>
      <c r="T98" s="290"/>
      <c r="U98" s="290"/>
      <c r="V98" s="7"/>
      <c r="W98" s="291"/>
      <c r="X98" s="947"/>
      <c r="Y98" s="929"/>
      <c r="Z98" s="929"/>
      <c r="AA98" s="929"/>
      <c r="AB98" s="929"/>
      <c r="AC98" s="929"/>
      <c r="AD98" s="929"/>
      <c r="AE98" s="929"/>
      <c r="AF98" s="929"/>
      <c r="AG98" s="929"/>
      <c r="AH98" s="929"/>
      <c r="AI98" s="929"/>
      <c r="AJ98" s="929"/>
      <c r="AK98" s="929"/>
      <c r="AL98" s="929"/>
      <c r="AM98" s="929"/>
      <c r="AN98" s="929"/>
      <c r="AO98" s="929"/>
      <c r="AP98" s="929"/>
      <c r="AQ98" s="929"/>
      <c r="AR98" s="929"/>
      <c r="CG98" s="41"/>
      <c r="CH98" s="41"/>
      <c r="CI98" s="41"/>
      <c r="CJ98" s="41"/>
    </row>
    <row r="99" spans="1:88" ht="16.149999999999999" customHeight="1" x14ac:dyDescent="0.2">
      <c r="A99" s="321" t="s">
        <v>131</v>
      </c>
      <c r="B99" s="322">
        <v>2327</v>
      </c>
      <c r="C99" s="323">
        <v>55</v>
      </c>
      <c r="D99" s="322">
        <v>5242</v>
      </c>
      <c r="E99" s="323">
        <v>55</v>
      </c>
      <c r="F99" s="323">
        <v>2272</v>
      </c>
      <c r="G99" s="312"/>
      <c r="H99" s="313"/>
      <c r="I99" s="313"/>
      <c r="J99" s="7"/>
      <c r="K99" s="7"/>
      <c r="L99" s="7"/>
      <c r="M99" s="7"/>
      <c r="N99" s="7"/>
      <c r="O99" s="7"/>
      <c r="P99" s="290"/>
      <c r="Q99" s="290"/>
      <c r="R99" s="290"/>
      <c r="S99" s="290"/>
      <c r="T99" s="290"/>
      <c r="U99" s="290"/>
      <c r="V99" s="7"/>
      <c r="W99" s="291"/>
      <c r="X99" s="947"/>
      <c r="Y99" s="929"/>
      <c r="Z99" s="929"/>
      <c r="AA99" s="929"/>
      <c r="AB99" s="929"/>
      <c r="AC99" s="929"/>
      <c r="AD99" s="929"/>
      <c r="AE99" s="929"/>
      <c r="AF99" s="929"/>
      <c r="AG99" s="929"/>
      <c r="AH99" s="929"/>
      <c r="AI99" s="929"/>
      <c r="AJ99" s="929"/>
      <c r="AK99" s="929"/>
      <c r="AL99" s="929"/>
      <c r="AM99" s="929"/>
      <c r="AN99" s="929"/>
      <c r="AO99" s="929"/>
      <c r="AP99" s="929"/>
      <c r="AQ99" s="929"/>
      <c r="AR99" s="929"/>
      <c r="CG99" s="41"/>
      <c r="CH99" s="41"/>
      <c r="CI99" s="41"/>
      <c r="CJ99" s="41"/>
    </row>
    <row r="100" spans="1:88" ht="16.149999999999999" customHeight="1" x14ac:dyDescent="0.2">
      <c r="A100" s="1228" t="s">
        <v>132</v>
      </c>
      <c r="B100" s="325">
        <v>1069</v>
      </c>
      <c r="C100" s="326">
        <v>0</v>
      </c>
      <c r="D100" s="325">
        <v>1069</v>
      </c>
      <c r="E100" s="326">
        <v>0</v>
      </c>
      <c r="F100" s="326">
        <v>1069</v>
      </c>
      <c r="G100" s="312"/>
      <c r="H100" s="313"/>
      <c r="I100" s="313"/>
      <c r="J100" s="7"/>
      <c r="K100" s="7"/>
      <c r="L100" s="7"/>
      <c r="M100" s="7"/>
      <c r="N100" s="7"/>
      <c r="O100" s="7"/>
      <c r="P100" s="290"/>
      <c r="Q100" s="290"/>
      <c r="R100" s="290"/>
      <c r="S100" s="290"/>
      <c r="T100" s="290"/>
      <c r="U100" s="290"/>
      <c r="V100" s="7"/>
      <c r="W100" s="291"/>
      <c r="X100" s="947"/>
      <c r="Y100" s="929"/>
      <c r="Z100" s="929"/>
      <c r="AA100" s="929"/>
      <c r="AB100" s="929"/>
      <c r="AC100" s="929"/>
      <c r="AD100" s="929"/>
      <c r="AE100" s="929"/>
      <c r="AF100" s="929"/>
      <c r="AG100" s="929"/>
      <c r="AH100" s="929"/>
      <c r="AI100" s="929"/>
      <c r="AJ100" s="929"/>
      <c r="AK100" s="929"/>
      <c r="AL100" s="929"/>
      <c r="AM100" s="929"/>
      <c r="AN100" s="929"/>
      <c r="AO100" s="929"/>
      <c r="AP100" s="929"/>
      <c r="AQ100" s="929"/>
      <c r="AR100" s="929"/>
      <c r="CG100" s="41">
        <v>0</v>
      </c>
      <c r="CH100" s="41">
        <v>0</v>
      </c>
      <c r="CI100" s="41">
        <v>0</v>
      </c>
      <c r="CJ100" s="41"/>
    </row>
    <row r="101" spans="1:88" ht="16.149999999999999" customHeight="1" x14ac:dyDescent="0.2">
      <c r="A101" s="1229" t="s">
        <v>32</v>
      </c>
      <c r="B101" s="1230">
        <f>SUM(B98:B100)</f>
        <v>9302</v>
      </c>
      <c r="C101" s="1231">
        <f>SUM(C98:C100)</f>
        <v>109</v>
      </c>
      <c r="D101" s="1230">
        <f>SUM(D98:D100)</f>
        <v>21137</v>
      </c>
      <c r="E101" s="1231">
        <f>SUM(E98:E100)</f>
        <v>109</v>
      </c>
      <c r="F101" s="1231">
        <f>SUM(F98:F100)</f>
        <v>9193</v>
      </c>
      <c r="G101" s="312"/>
      <c r="H101" s="313"/>
      <c r="I101" s="313"/>
      <c r="J101" s="7"/>
      <c r="K101" s="7"/>
      <c r="L101" s="7"/>
      <c r="M101" s="7"/>
      <c r="N101" s="7"/>
      <c r="O101" s="7"/>
      <c r="P101" s="290"/>
      <c r="Q101" s="290"/>
      <c r="R101" s="290"/>
      <c r="S101" s="290"/>
      <c r="T101" s="290"/>
      <c r="U101" s="290"/>
      <c r="V101" s="7"/>
      <c r="W101" s="291"/>
      <c r="X101" s="947"/>
      <c r="Y101" s="929"/>
      <c r="Z101" s="929"/>
      <c r="AA101" s="929"/>
      <c r="AB101" s="929"/>
      <c r="AC101" s="929"/>
      <c r="AD101" s="929"/>
      <c r="AE101" s="929"/>
      <c r="AF101" s="929"/>
      <c r="AG101" s="929"/>
      <c r="AH101" s="929"/>
      <c r="AI101" s="929"/>
      <c r="AJ101" s="929"/>
      <c r="AK101" s="929"/>
      <c r="AL101" s="929"/>
      <c r="AM101" s="929"/>
      <c r="AN101" s="929"/>
      <c r="AO101" s="929"/>
      <c r="AP101" s="929"/>
      <c r="AQ101" s="929"/>
      <c r="AR101" s="929"/>
      <c r="CG101" s="41">
        <v>0</v>
      </c>
      <c r="CH101" s="41">
        <v>0</v>
      </c>
      <c r="CI101" s="41">
        <v>0</v>
      </c>
      <c r="CJ101" s="41"/>
    </row>
    <row r="102" spans="1:88" ht="31.15" customHeight="1" x14ac:dyDescent="0.2">
      <c r="A102" s="330" t="s">
        <v>133</v>
      </c>
      <c r="B102" s="1232"/>
      <c r="C102" s="1233"/>
      <c r="D102" s="965"/>
      <c r="E102" s="1234"/>
      <c r="F102" s="1234"/>
      <c r="G102" s="1235"/>
      <c r="H102" s="1235"/>
      <c r="I102" s="1236"/>
      <c r="J102" s="331"/>
      <c r="K102" s="1236"/>
      <c r="L102" s="331"/>
      <c r="M102" s="7"/>
      <c r="N102" s="7"/>
      <c r="O102" s="7"/>
      <c r="P102" s="7"/>
      <c r="Q102" s="290"/>
      <c r="R102" s="290"/>
      <c r="S102" s="290"/>
      <c r="T102" s="290"/>
      <c r="U102" s="290"/>
      <c r="V102" s="290"/>
      <c r="W102" s="7"/>
      <c r="X102" s="969"/>
      <c r="Y102" s="947"/>
      <c r="Z102" s="929"/>
      <c r="AA102" s="929"/>
      <c r="AB102" s="929"/>
      <c r="AC102" s="929"/>
      <c r="AD102" s="929"/>
      <c r="AE102" s="929"/>
      <c r="AF102" s="929"/>
      <c r="AG102" s="929"/>
      <c r="AH102" s="929"/>
      <c r="AI102" s="929"/>
      <c r="AJ102" s="929"/>
      <c r="AK102" s="929"/>
      <c r="AL102" s="929"/>
      <c r="AM102" s="929"/>
      <c r="AN102" s="929"/>
      <c r="AO102" s="929"/>
      <c r="AP102" s="929"/>
      <c r="AQ102" s="929"/>
      <c r="AR102" s="929"/>
      <c r="CG102" s="41">
        <v>0</v>
      </c>
      <c r="CH102" s="41">
        <v>0</v>
      </c>
      <c r="CI102" s="41">
        <v>0</v>
      </c>
      <c r="CJ102" s="41"/>
    </row>
    <row r="103" spans="1:88" ht="31.15" customHeight="1" x14ac:dyDescent="0.2">
      <c r="A103" s="2381" t="s">
        <v>134</v>
      </c>
      <c r="B103" s="2383" t="s">
        <v>135</v>
      </c>
      <c r="C103" s="2381" t="s">
        <v>136</v>
      </c>
      <c r="D103" s="2385"/>
      <c r="E103" s="2385"/>
      <c r="F103" s="2385"/>
      <c r="G103" s="2385"/>
      <c r="H103" s="2385"/>
      <c r="I103" s="2385"/>
      <c r="J103" s="2385"/>
      <c r="K103" s="2386"/>
      <c r="L103" s="2383" t="s">
        <v>137</v>
      </c>
      <c r="M103" s="7"/>
      <c r="N103" s="313"/>
      <c r="O103" s="313"/>
      <c r="P103" s="313"/>
      <c r="Q103" s="290"/>
      <c r="R103" s="290"/>
      <c r="S103" s="290"/>
      <c r="T103" s="290"/>
      <c r="U103" s="290"/>
      <c r="V103" s="290"/>
      <c r="W103" s="290"/>
      <c r="X103" s="291"/>
      <c r="Y103" s="947"/>
      <c r="Z103" s="929"/>
      <c r="AA103" s="929"/>
      <c r="AB103" s="929"/>
      <c r="AC103" s="929"/>
      <c r="AD103" s="929"/>
      <c r="AE103" s="929"/>
      <c r="AF103" s="929"/>
      <c r="AG103" s="929"/>
      <c r="AH103" s="929"/>
      <c r="AI103" s="929"/>
      <c r="AJ103" s="929"/>
      <c r="AK103" s="929"/>
      <c r="AL103" s="929"/>
      <c r="AM103" s="929"/>
      <c r="AN103" s="929"/>
      <c r="AO103" s="929"/>
      <c r="AP103" s="929"/>
      <c r="AQ103" s="929"/>
      <c r="AR103" s="929"/>
      <c r="AS103" s="929"/>
      <c r="CG103" s="41"/>
      <c r="CH103" s="41"/>
      <c r="CI103" s="41"/>
      <c r="CJ103" s="41"/>
    </row>
    <row r="104" spans="1:88" ht="28.5" customHeight="1" x14ac:dyDescent="0.2">
      <c r="A104" s="2382"/>
      <c r="B104" s="2384"/>
      <c r="C104" s="1237" t="s">
        <v>138</v>
      </c>
      <c r="D104" s="1237" t="s">
        <v>139</v>
      </c>
      <c r="E104" s="1237" t="s">
        <v>140</v>
      </c>
      <c r="F104" s="1237" t="s">
        <v>141</v>
      </c>
      <c r="G104" s="1237" t="s">
        <v>142</v>
      </c>
      <c r="H104" s="1237" t="s">
        <v>143</v>
      </c>
      <c r="I104" s="1237" t="s">
        <v>144</v>
      </c>
      <c r="J104" s="970" t="s">
        <v>145</v>
      </c>
      <c r="K104" s="1237" t="s">
        <v>146</v>
      </c>
      <c r="L104" s="2384"/>
      <c r="M104" s="7"/>
      <c r="N104" s="313"/>
      <c r="O104" s="313"/>
      <c r="P104" s="313"/>
      <c r="Q104" s="290"/>
      <c r="R104" s="290"/>
      <c r="S104" s="290"/>
      <c r="T104" s="290"/>
      <c r="U104" s="290"/>
      <c r="V104" s="290"/>
      <c r="W104" s="290"/>
      <c r="X104" s="291"/>
      <c r="Y104" s="947"/>
      <c r="Z104" s="929"/>
      <c r="AA104" s="929"/>
      <c r="AB104" s="929"/>
      <c r="AC104" s="929"/>
      <c r="AD104" s="929"/>
      <c r="AE104" s="929"/>
      <c r="AF104" s="929"/>
      <c r="AG104" s="929"/>
      <c r="AH104" s="929"/>
      <c r="AI104" s="929"/>
      <c r="AJ104" s="929"/>
      <c r="AK104" s="929"/>
      <c r="AL104" s="929"/>
      <c r="AM104" s="929"/>
      <c r="AN104" s="929"/>
      <c r="AO104" s="929"/>
      <c r="AP104" s="929"/>
      <c r="AQ104" s="929"/>
      <c r="AR104" s="929"/>
      <c r="AS104" s="929"/>
      <c r="CG104" s="41"/>
      <c r="CH104" s="41"/>
      <c r="CI104" s="41"/>
      <c r="CJ104" s="41"/>
    </row>
    <row r="105" spans="1:88" ht="16.149999999999999" customHeight="1" x14ac:dyDescent="0.2">
      <c r="A105" s="1238" t="s">
        <v>147</v>
      </c>
      <c r="B105" s="1239"/>
      <c r="C105" s="1239"/>
      <c r="D105" s="1239"/>
      <c r="E105" s="1239"/>
      <c r="F105" s="1239"/>
      <c r="G105" s="1239"/>
      <c r="H105" s="1239"/>
      <c r="I105" s="1239"/>
      <c r="J105" s="1239"/>
      <c r="K105" s="1239"/>
      <c r="L105" s="1240"/>
      <c r="M105" s="7"/>
      <c r="N105" s="313"/>
      <c r="O105" s="313"/>
      <c r="P105" s="313"/>
      <c r="Q105" s="290"/>
      <c r="R105" s="290"/>
      <c r="S105" s="290"/>
      <c r="T105" s="290"/>
      <c r="U105" s="290"/>
      <c r="V105" s="290"/>
      <c r="W105" s="290"/>
      <c r="X105" s="291"/>
      <c r="Y105" s="947"/>
      <c r="Z105" s="929"/>
      <c r="AA105" s="929"/>
      <c r="AB105" s="929"/>
      <c r="AC105" s="929"/>
      <c r="AD105" s="929"/>
      <c r="AE105" s="929"/>
      <c r="AF105" s="929"/>
      <c r="AG105" s="929"/>
      <c r="AH105" s="929"/>
      <c r="AI105" s="929"/>
      <c r="AJ105" s="929"/>
      <c r="AK105" s="929"/>
      <c r="AL105" s="929"/>
      <c r="AM105" s="929"/>
      <c r="AN105" s="929"/>
      <c r="AO105" s="929"/>
      <c r="AP105" s="929"/>
      <c r="AQ105" s="929"/>
      <c r="AR105" s="929"/>
      <c r="AS105" s="929"/>
      <c r="CG105" s="41"/>
      <c r="CH105" s="41"/>
      <c r="CI105" s="41"/>
      <c r="CJ105" s="41"/>
    </row>
    <row r="106" spans="1:88" ht="16.149999999999999" customHeight="1" x14ac:dyDescent="0.2">
      <c r="A106" s="342" t="s">
        <v>148</v>
      </c>
      <c r="B106" s="343"/>
      <c r="C106" s="343"/>
      <c r="D106" s="343"/>
      <c r="E106" s="343"/>
      <c r="F106" s="343"/>
      <c r="G106" s="343"/>
      <c r="H106" s="343"/>
      <c r="I106" s="343"/>
      <c r="J106" s="343"/>
      <c r="K106" s="343"/>
      <c r="L106" s="344"/>
      <c r="M106" s="345"/>
      <c r="N106" s="313"/>
      <c r="O106" s="313"/>
      <c r="P106" s="313"/>
      <c r="Q106" s="290"/>
      <c r="R106" s="290"/>
      <c r="S106" s="290"/>
      <c r="T106" s="290"/>
      <c r="U106" s="290"/>
      <c r="V106" s="290"/>
      <c r="W106" s="290"/>
      <c r="X106" s="291"/>
      <c r="Y106" s="947"/>
      <c r="Z106" s="929"/>
      <c r="AA106" s="929"/>
      <c r="AB106" s="929"/>
      <c r="AC106" s="929"/>
      <c r="AD106" s="929"/>
      <c r="AE106" s="929"/>
      <c r="AF106" s="929"/>
      <c r="AG106" s="929"/>
      <c r="AH106" s="929"/>
      <c r="AI106" s="929"/>
      <c r="AJ106" s="929"/>
      <c r="AK106" s="929"/>
      <c r="AL106" s="929"/>
      <c r="AM106" s="929"/>
      <c r="AN106" s="929"/>
      <c r="AO106" s="929"/>
      <c r="AP106" s="929"/>
      <c r="AQ106" s="929"/>
      <c r="AR106" s="929"/>
      <c r="AS106" s="929"/>
      <c r="CG106" s="41"/>
      <c r="CH106" s="41"/>
      <c r="CI106" s="41"/>
      <c r="CJ106" s="41"/>
    </row>
    <row r="107" spans="1:88" ht="16.149999999999999" customHeight="1" x14ac:dyDescent="0.2">
      <c r="A107" s="346" t="s">
        <v>149</v>
      </c>
      <c r="B107" s="347"/>
      <c r="C107" s="347"/>
      <c r="D107" s="347"/>
      <c r="E107" s="347"/>
      <c r="F107" s="347"/>
      <c r="G107" s="347"/>
      <c r="H107" s="347"/>
      <c r="I107" s="347"/>
      <c r="J107" s="347"/>
      <c r="K107" s="347"/>
      <c r="L107" s="348"/>
      <c r="M107" s="1241"/>
      <c r="N107" s="313"/>
      <c r="O107" s="313"/>
      <c r="P107" s="313"/>
      <c r="Q107" s="290"/>
      <c r="R107" s="290"/>
      <c r="S107" s="290"/>
      <c r="T107" s="290"/>
      <c r="U107" s="290"/>
      <c r="V107" s="290"/>
      <c r="W107" s="290"/>
      <c r="X107" s="291"/>
      <c r="Y107" s="947"/>
      <c r="Z107" s="929"/>
      <c r="AA107" s="929"/>
      <c r="AB107" s="929"/>
      <c r="AC107" s="929"/>
      <c r="AD107" s="929"/>
      <c r="AE107" s="929"/>
      <c r="AF107" s="929"/>
      <c r="AG107" s="929"/>
      <c r="AH107" s="929"/>
      <c r="AI107" s="929"/>
      <c r="AJ107" s="929"/>
      <c r="AK107" s="929"/>
      <c r="AL107" s="929"/>
      <c r="AM107" s="929"/>
      <c r="AN107" s="929"/>
      <c r="AO107" s="929"/>
      <c r="AP107" s="929"/>
      <c r="AQ107" s="929"/>
      <c r="AR107" s="929"/>
      <c r="AS107" s="929"/>
      <c r="CG107" s="41"/>
      <c r="CH107" s="41"/>
      <c r="CI107" s="41"/>
      <c r="CJ107" s="41"/>
    </row>
    <row r="108" spans="1:88" ht="31.15" customHeight="1" x14ac:dyDescent="0.2">
      <c r="A108" s="232" t="s">
        <v>172</v>
      </c>
      <c r="B108" s="1242"/>
      <c r="C108" s="1242"/>
      <c r="D108" s="1242"/>
      <c r="E108" s="1242"/>
      <c r="F108" s="1242"/>
      <c r="G108" s="1242"/>
      <c r="H108" s="1242"/>
      <c r="I108" s="1242"/>
      <c r="J108" s="1242"/>
      <c r="K108" s="1242"/>
      <c r="L108" s="1242"/>
      <c r="M108" s="1242"/>
      <c r="N108" s="1242"/>
      <c r="O108" s="1242"/>
      <c r="P108" s="1242"/>
      <c r="Q108" s="1242"/>
      <c r="R108" s="1242"/>
      <c r="S108" s="1242"/>
      <c r="T108" s="1242"/>
      <c r="U108" s="1242"/>
      <c r="V108" s="1242"/>
      <c r="W108" s="1242"/>
      <c r="X108" s="1242"/>
      <c r="Y108" s="1242"/>
      <c r="Z108" s="1242"/>
      <c r="AA108" s="1242"/>
      <c r="AB108" s="1242"/>
      <c r="AC108" s="1242"/>
      <c r="AD108" s="1242"/>
      <c r="AE108" s="1242"/>
      <c r="AF108" s="1242"/>
      <c r="AG108" s="1242"/>
      <c r="AH108" s="1242"/>
      <c r="AI108" s="1242"/>
      <c r="AJ108" s="1242"/>
      <c r="AK108" s="1242"/>
      <c r="AL108" s="1242"/>
      <c r="AM108" s="1242"/>
      <c r="AN108" s="1242"/>
      <c r="AO108" s="1243"/>
      <c r="AP108" s="1243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CG108" s="41"/>
      <c r="CH108" s="41"/>
      <c r="CI108" s="41"/>
      <c r="CJ108" s="41"/>
    </row>
    <row r="109" spans="1:88" ht="16.149999999999999" customHeight="1" x14ac:dyDescent="0.2">
      <c r="A109" s="2387" t="s">
        <v>151</v>
      </c>
      <c r="B109" s="1911" t="s">
        <v>4</v>
      </c>
      <c r="C109" s="1912"/>
      <c r="D109" s="1898"/>
      <c r="E109" s="2378" t="s">
        <v>5</v>
      </c>
      <c r="F109" s="2368"/>
      <c r="G109" s="2368"/>
      <c r="H109" s="2368"/>
      <c r="I109" s="2368"/>
      <c r="J109" s="2368"/>
      <c r="K109" s="2368"/>
      <c r="L109" s="2368"/>
      <c r="M109" s="2368"/>
      <c r="N109" s="2368"/>
      <c r="O109" s="2368"/>
      <c r="P109" s="2368"/>
      <c r="Q109" s="2368"/>
      <c r="R109" s="2368"/>
      <c r="S109" s="2368"/>
      <c r="T109" s="2368"/>
      <c r="U109" s="2368"/>
      <c r="V109" s="2368"/>
      <c r="W109" s="2368"/>
      <c r="X109" s="2368"/>
      <c r="Y109" s="2368"/>
      <c r="Z109" s="2368"/>
      <c r="AA109" s="2368"/>
      <c r="AB109" s="2368"/>
      <c r="AC109" s="2368"/>
      <c r="AD109" s="2368"/>
      <c r="AE109" s="2368"/>
      <c r="AF109" s="2368"/>
      <c r="AG109" s="2368"/>
      <c r="AH109" s="2368"/>
      <c r="AI109" s="2368"/>
      <c r="AJ109" s="2368"/>
      <c r="AK109" s="2368"/>
      <c r="AL109" s="2368"/>
      <c r="AM109" s="2368"/>
      <c r="AN109" s="2369"/>
      <c r="AO109" s="1898" t="s">
        <v>6</v>
      </c>
      <c r="AP109" s="1900" t="s">
        <v>152</v>
      </c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CG109" s="41"/>
      <c r="CH109" s="41"/>
      <c r="CI109" s="41"/>
      <c r="CJ109" s="41"/>
    </row>
    <row r="110" spans="1:88" ht="16.149999999999999" customHeight="1" x14ac:dyDescent="0.2">
      <c r="A110" s="1909"/>
      <c r="B110" s="2389"/>
      <c r="C110" s="2390"/>
      <c r="D110" s="2379"/>
      <c r="E110" s="2378" t="s">
        <v>11</v>
      </c>
      <c r="F110" s="2233"/>
      <c r="G110" s="2378" t="s">
        <v>12</v>
      </c>
      <c r="H110" s="2233"/>
      <c r="I110" s="2378" t="s">
        <v>13</v>
      </c>
      <c r="J110" s="2233"/>
      <c r="K110" s="2378" t="s">
        <v>14</v>
      </c>
      <c r="L110" s="2233"/>
      <c r="M110" s="2378" t="s">
        <v>15</v>
      </c>
      <c r="N110" s="2233"/>
      <c r="O110" s="2378" t="s">
        <v>16</v>
      </c>
      <c r="P110" s="2233"/>
      <c r="Q110" s="2368" t="s">
        <v>17</v>
      </c>
      <c r="R110" s="2233"/>
      <c r="S110" s="2378" t="s">
        <v>18</v>
      </c>
      <c r="T110" s="2233"/>
      <c r="U110" s="2378" t="s">
        <v>19</v>
      </c>
      <c r="V110" s="2233"/>
      <c r="W110" s="2378" t="s">
        <v>20</v>
      </c>
      <c r="X110" s="2233"/>
      <c r="Y110" s="2378" t="s">
        <v>21</v>
      </c>
      <c r="Z110" s="2233"/>
      <c r="AA110" s="2378" t="s">
        <v>22</v>
      </c>
      <c r="AB110" s="2233"/>
      <c r="AC110" s="2378" t="s">
        <v>23</v>
      </c>
      <c r="AD110" s="2233"/>
      <c r="AE110" s="2378" t="s">
        <v>24</v>
      </c>
      <c r="AF110" s="2233"/>
      <c r="AG110" s="2378" t="s">
        <v>25</v>
      </c>
      <c r="AH110" s="2233"/>
      <c r="AI110" s="2378" t="s">
        <v>26</v>
      </c>
      <c r="AJ110" s="2233"/>
      <c r="AK110" s="2378" t="s">
        <v>27</v>
      </c>
      <c r="AL110" s="2233"/>
      <c r="AM110" s="2368" t="s">
        <v>28</v>
      </c>
      <c r="AN110" s="2369"/>
      <c r="AO110" s="1898"/>
      <c r="AP110" s="1900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CG110" s="41"/>
      <c r="CH110" s="41"/>
      <c r="CI110" s="41"/>
      <c r="CJ110" s="41"/>
    </row>
    <row r="111" spans="1:88" ht="16.149999999999999" customHeight="1" x14ac:dyDescent="0.2">
      <c r="A111" s="2388"/>
      <c r="B111" s="1166" t="s">
        <v>29</v>
      </c>
      <c r="C111" s="1244" t="s">
        <v>30</v>
      </c>
      <c r="D111" s="1133" t="s">
        <v>31</v>
      </c>
      <c r="E111" s="1166" t="s">
        <v>30</v>
      </c>
      <c r="F111" s="1245" t="s">
        <v>31</v>
      </c>
      <c r="G111" s="1166" t="s">
        <v>30</v>
      </c>
      <c r="H111" s="1245" t="s">
        <v>31</v>
      </c>
      <c r="I111" s="1166" t="s">
        <v>30</v>
      </c>
      <c r="J111" s="1245" t="s">
        <v>31</v>
      </c>
      <c r="K111" s="1166" t="s">
        <v>30</v>
      </c>
      <c r="L111" s="1245" t="s">
        <v>31</v>
      </c>
      <c r="M111" s="1166" t="s">
        <v>30</v>
      </c>
      <c r="N111" s="1245" t="s">
        <v>31</v>
      </c>
      <c r="O111" s="1166" t="s">
        <v>30</v>
      </c>
      <c r="P111" s="1245" t="s">
        <v>31</v>
      </c>
      <c r="Q111" s="1166" t="s">
        <v>30</v>
      </c>
      <c r="R111" s="1245" t="s">
        <v>31</v>
      </c>
      <c r="S111" s="1166" t="s">
        <v>30</v>
      </c>
      <c r="T111" s="1245" t="s">
        <v>31</v>
      </c>
      <c r="U111" s="1166" t="s">
        <v>30</v>
      </c>
      <c r="V111" s="1245" t="s">
        <v>31</v>
      </c>
      <c r="W111" s="1166" t="s">
        <v>30</v>
      </c>
      <c r="X111" s="1245" t="s">
        <v>31</v>
      </c>
      <c r="Y111" s="1166" t="s">
        <v>30</v>
      </c>
      <c r="Z111" s="1245" t="s">
        <v>31</v>
      </c>
      <c r="AA111" s="1166" t="s">
        <v>30</v>
      </c>
      <c r="AB111" s="1245" t="s">
        <v>31</v>
      </c>
      <c r="AC111" s="1166" t="s">
        <v>30</v>
      </c>
      <c r="AD111" s="1245" t="s">
        <v>31</v>
      </c>
      <c r="AE111" s="1166" t="s">
        <v>30</v>
      </c>
      <c r="AF111" s="1245" t="s">
        <v>31</v>
      </c>
      <c r="AG111" s="1166" t="s">
        <v>30</v>
      </c>
      <c r="AH111" s="1245" t="s">
        <v>31</v>
      </c>
      <c r="AI111" s="1166" t="s">
        <v>30</v>
      </c>
      <c r="AJ111" s="1245" t="s">
        <v>31</v>
      </c>
      <c r="AK111" s="1166" t="s">
        <v>30</v>
      </c>
      <c r="AL111" s="1245" t="s">
        <v>31</v>
      </c>
      <c r="AM111" s="1166" t="s">
        <v>30</v>
      </c>
      <c r="AN111" s="1246" t="s">
        <v>31</v>
      </c>
      <c r="AO111" s="2379"/>
      <c r="AP111" s="2380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CG111" s="41"/>
      <c r="CH111" s="41"/>
      <c r="CI111" s="41"/>
      <c r="CJ111" s="41"/>
    </row>
    <row r="112" spans="1:88" ht="16.149999999999999" customHeight="1" x14ac:dyDescent="0.2">
      <c r="A112" s="354" t="s">
        <v>153</v>
      </c>
      <c r="B112" s="355">
        <f>SUM(C112:D112)</f>
        <v>0</v>
      </c>
      <c r="C112" s="356">
        <f t="shared" ref="C112:D114" si="10">SUM(E112+G112+I112+K112+M112+O112+Q112+S112+U112+W112+Y112+AA112+AC112+AE112+AG112+AI112+AK112+AM112)</f>
        <v>0</v>
      </c>
      <c r="D112" s="357">
        <f t="shared" si="10"/>
        <v>0</v>
      </c>
      <c r="E112" s="65"/>
      <c r="F112" s="206"/>
      <c r="G112" s="65"/>
      <c r="H112" s="358"/>
      <c r="I112" s="65"/>
      <c r="J112" s="358"/>
      <c r="K112" s="65"/>
      <c r="L112" s="358"/>
      <c r="M112" s="65"/>
      <c r="N112" s="358"/>
      <c r="O112" s="65"/>
      <c r="P112" s="358"/>
      <c r="Q112" s="359"/>
      <c r="R112" s="358"/>
      <c r="S112" s="65"/>
      <c r="T112" s="358"/>
      <c r="U112" s="65"/>
      <c r="V112" s="358"/>
      <c r="W112" s="65"/>
      <c r="X112" s="358"/>
      <c r="Y112" s="65"/>
      <c r="Z112" s="358"/>
      <c r="AA112" s="65"/>
      <c r="AB112" s="358"/>
      <c r="AC112" s="65"/>
      <c r="AD112" s="358"/>
      <c r="AE112" s="65"/>
      <c r="AF112" s="358"/>
      <c r="AG112" s="65"/>
      <c r="AH112" s="358"/>
      <c r="AI112" s="65"/>
      <c r="AJ112" s="358"/>
      <c r="AK112" s="65"/>
      <c r="AL112" s="358"/>
      <c r="AM112" s="360"/>
      <c r="AN112" s="361"/>
      <c r="AO112" s="119"/>
      <c r="AP112" s="119"/>
      <c r="AQ112" s="176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9"/>
      <c r="BD112" s="9"/>
      <c r="BE112" s="9"/>
      <c r="BF112" s="9"/>
      <c r="CA112" s="40"/>
      <c r="CB112" s="40"/>
      <c r="CC112" s="40"/>
      <c r="CG112" s="41">
        <v>0</v>
      </c>
      <c r="CH112" s="41">
        <v>0</v>
      </c>
      <c r="CI112" s="41">
        <v>0</v>
      </c>
      <c r="CJ112" s="41"/>
    </row>
    <row r="113" spans="1:88" ht="16.149999999999999" customHeight="1" x14ac:dyDescent="0.2">
      <c r="A113" s="354" t="s">
        <v>154</v>
      </c>
      <c r="B113" s="355">
        <f>SUM(C113:D113)</f>
        <v>0</v>
      </c>
      <c r="C113" s="356">
        <f t="shared" si="10"/>
        <v>0</v>
      </c>
      <c r="D113" s="357">
        <f t="shared" si="10"/>
        <v>0</v>
      </c>
      <c r="E113" s="46"/>
      <c r="F113" s="47"/>
      <c r="G113" s="46"/>
      <c r="H113" s="48"/>
      <c r="I113" s="46"/>
      <c r="J113" s="48"/>
      <c r="K113" s="46"/>
      <c r="L113" s="48"/>
      <c r="M113" s="46"/>
      <c r="N113" s="48"/>
      <c r="O113" s="46"/>
      <c r="P113" s="48"/>
      <c r="Q113" s="114"/>
      <c r="R113" s="48"/>
      <c r="S113" s="46"/>
      <c r="T113" s="48"/>
      <c r="U113" s="46"/>
      <c r="V113" s="48"/>
      <c r="W113" s="46"/>
      <c r="X113" s="48"/>
      <c r="Y113" s="46"/>
      <c r="Z113" s="48"/>
      <c r="AA113" s="46"/>
      <c r="AB113" s="48"/>
      <c r="AC113" s="46"/>
      <c r="AD113" s="48"/>
      <c r="AE113" s="46"/>
      <c r="AF113" s="48"/>
      <c r="AG113" s="46"/>
      <c r="AH113" s="48"/>
      <c r="AI113" s="46"/>
      <c r="AJ113" s="48"/>
      <c r="AK113" s="46"/>
      <c r="AL113" s="48"/>
      <c r="AM113" s="175"/>
      <c r="AN113" s="362"/>
      <c r="AO113" s="53"/>
      <c r="AP113" s="53"/>
      <c r="AQ113" s="176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9"/>
      <c r="BD113" s="9"/>
      <c r="BE113" s="9"/>
      <c r="BF113" s="9"/>
      <c r="CG113" s="41">
        <v>0</v>
      </c>
      <c r="CH113" s="41">
        <v>0</v>
      </c>
      <c r="CI113" s="41">
        <v>0</v>
      </c>
      <c r="CJ113" s="41"/>
    </row>
    <row r="114" spans="1:88" ht="16.149999999999999" customHeight="1" x14ac:dyDescent="0.2">
      <c r="A114" s="1247" t="s">
        <v>155</v>
      </c>
      <c r="B114" s="364">
        <f>SUM(C114:D114)</f>
        <v>0</v>
      </c>
      <c r="C114" s="365">
        <f t="shared" si="10"/>
        <v>0</v>
      </c>
      <c r="D114" s="366">
        <f t="shared" si="10"/>
        <v>0</v>
      </c>
      <c r="E114" s="89"/>
      <c r="F114" s="90"/>
      <c r="G114" s="89"/>
      <c r="H114" s="88"/>
      <c r="I114" s="89"/>
      <c r="J114" s="88"/>
      <c r="K114" s="89"/>
      <c r="L114" s="88"/>
      <c r="M114" s="89"/>
      <c r="N114" s="88"/>
      <c r="O114" s="89"/>
      <c r="P114" s="88"/>
      <c r="Q114" s="136"/>
      <c r="R114" s="88"/>
      <c r="S114" s="89"/>
      <c r="T114" s="88"/>
      <c r="U114" s="89"/>
      <c r="V114" s="88"/>
      <c r="W114" s="89"/>
      <c r="X114" s="88"/>
      <c r="Y114" s="89"/>
      <c r="Z114" s="88"/>
      <c r="AA114" s="89"/>
      <c r="AB114" s="88"/>
      <c r="AC114" s="89"/>
      <c r="AD114" s="88"/>
      <c r="AE114" s="89"/>
      <c r="AF114" s="88"/>
      <c r="AG114" s="89"/>
      <c r="AH114" s="88"/>
      <c r="AI114" s="89"/>
      <c r="AJ114" s="88"/>
      <c r="AK114" s="89"/>
      <c r="AL114" s="88"/>
      <c r="AM114" s="182"/>
      <c r="AN114" s="367"/>
      <c r="AO114" s="95"/>
      <c r="AP114" s="95"/>
      <c r="AQ114" s="176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9"/>
      <c r="BD114" s="9"/>
      <c r="BE114" s="9"/>
      <c r="BF114" s="9"/>
      <c r="CG114" s="41">
        <v>0</v>
      </c>
      <c r="CH114" s="41">
        <v>0</v>
      </c>
      <c r="CI114" s="41">
        <v>0</v>
      </c>
      <c r="CJ114" s="41"/>
    </row>
    <row r="115" spans="1:88" ht="31.15" customHeight="1" x14ac:dyDescent="0.2">
      <c r="A115" s="1145" t="s">
        <v>156</v>
      </c>
      <c r="B115" s="368"/>
      <c r="C115" s="368"/>
      <c r="D115" s="368"/>
      <c r="E115" s="368"/>
      <c r="F115" s="7"/>
      <c r="G115" s="7"/>
      <c r="H115" s="7"/>
      <c r="I115" s="7"/>
      <c r="J115" s="7"/>
      <c r="K115" s="7"/>
      <c r="L115" s="369"/>
      <c r="M115" s="369"/>
      <c r="N115" s="369"/>
      <c r="O115" s="36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CG115" s="41"/>
      <c r="CH115" s="41"/>
      <c r="CI115" s="41"/>
      <c r="CJ115" s="41"/>
    </row>
    <row r="116" spans="1:88" ht="16.149999999999999" customHeight="1" x14ac:dyDescent="0.2">
      <c r="A116" s="2370" t="s">
        <v>157</v>
      </c>
      <c r="B116" s="2371"/>
      <c r="C116" s="2370" t="s">
        <v>158</v>
      </c>
      <c r="D116" s="2374"/>
      <c r="E116" s="2371"/>
      <c r="F116" s="2370" t="s">
        <v>159</v>
      </c>
      <c r="G116" s="2374"/>
      <c r="H116" s="2374"/>
      <c r="I116" s="2374"/>
      <c r="J116" s="2374"/>
      <c r="K116" s="2374"/>
      <c r="L116" s="2374"/>
      <c r="M116" s="2374"/>
      <c r="N116" s="2374"/>
      <c r="O116" s="2371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CG116" s="41"/>
      <c r="CH116" s="41"/>
      <c r="CI116" s="41"/>
      <c r="CJ116" s="41"/>
    </row>
    <row r="117" spans="1:88" ht="16.149999999999999" customHeight="1" x14ac:dyDescent="0.2">
      <c r="A117" s="1887"/>
      <c r="B117" s="1888"/>
      <c r="C117" s="1887"/>
      <c r="D117" s="1892"/>
      <c r="E117" s="1888"/>
      <c r="F117" s="2372"/>
      <c r="G117" s="2375"/>
      <c r="H117" s="2375"/>
      <c r="I117" s="2375"/>
      <c r="J117" s="2375"/>
      <c r="K117" s="2375"/>
      <c r="L117" s="2375"/>
      <c r="M117" s="2375"/>
      <c r="N117" s="2375"/>
      <c r="O117" s="2373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CG117" s="41"/>
      <c r="CH117" s="41"/>
      <c r="CI117" s="41"/>
      <c r="CJ117" s="41"/>
    </row>
    <row r="118" spans="1:88" ht="24" customHeight="1" x14ac:dyDescent="0.2">
      <c r="A118" s="1887"/>
      <c r="B118" s="1888"/>
      <c r="C118" s="2372"/>
      <c r="D118" s="2375"/>
      <c r="E118" s="2373"/>
      <c r="F118" s="2376" t="s">
        <v>160</v>
      </c>
      <c r="G118" s="2377"/>
      <c r="H118" s="2376" t="s">
        <v>161</v>
      </c>
      <c r="I118" s="2377"/>
      <c r="J118" s="2376" t="s">
        <v>162</v>
      </c>
      <c r="K118" s="2377"/>
      <c r="L118" s="2376" t="s">
        <v>163</v>
      </c>
      <c r="M118" s="2377"/>
      <c r="N118" s="2376" t="s">
        <v>164</v>
      </c>
      <c r="O118" s="2377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CG118" s="41"/>
      <c r="CH118" s="41"/>
      <c r="CI118" s="41"/>
      <c r="CJ118" s="41"/>
    </row>
    <row r="119" spans="1:88" ht="22.5" customHeight="1" x14ac:dyDescent="0.2">
      <c r="A119" s="2372"/>
      <c r="B119" s="2373"/>
      <c r="C119" s="1248" t="s">
        <v>29</v>
      </c>
      <c r="D119" s="1249" t="s">
        <v>30</v>
      </c>
      <c r="E119" s="1250" t="s">
        <v>31</v>
      </c>
      <c r="F119" s="1248" t="s">
        <v>30</v>
      </c>
      <c r="G119" s="1250" t="s">
        <v>31</v>
      </c>
      <c r="H119" s="1248" t="s">
        <v>30</v>
      </c>
      <c r="I119" s="1250" t="s">
        <v>31</v>
      </c>
      <c r="J119" s="1248" t="s">
        <v>30</v>
      </c>
      <c r="K119" s="1250" t="s">
        <v>31</v>
      </c>
      <c r="L119" s="1248" t="s">
        <v>30</v>
      </c>
      <c r="M119" s="1250" t="s">
        <v>31</v>
      </c>
      <c r="N119" s="1248" t="s">
        <v>30</v>
      </c>
      <c r="O119" s="1250" t="s">
        <v>31</v>
      </c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CG119" s="41"/>
      <c r="CH119" s="41"/>
      <c r="CI119" s="41"/>
      <c r="CJ119" s="41"/>
    </row>
    <row r="120" spans="1:88" ht="16.149999999999999" customHeight="1" x14ac:dyDescent="0.2">
      <c r="A120" s="2366" t="s">
        <v>165</v>
      </c>
      <c r="B120" s="1251" t="s">
        <v>166</v>
      </c>
      <c r="C120" s="373">
        <f t="shared" ref="C120:C126" si="11">SUM(D120:E120)</f>
        <v>0</v>
      </c>
      <c r="D120" s="374">
        <f t="shared" ref="D120:E126" si="12">SUM(F120+H120+J120+L120+N120)</f>
        <v>0</v>
      </c>
      <c r="E120" s="375">
        <f t="shared" si="12"/>
        <v>0</v>
      </c>
      <c r="F120" s="1112"/>
      <c r="G120" s="1113"/>
      <c r="H120" s="1112"/>
      <c r="I120" s="1113"/>
      <c r="J120" s="1112"/>
      <c r="K120" s="1113"/>
      <c r="L120" s="1112"/>
      <c r="M120" s="1113"/>
      <c r="N120" s="1112"/>
      <c r="O120" s="1113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CG120" s="41"/>
      <c r="CH120" s="41"/>
      <c r="CI120" s="41"/>
      <c r="CJ120" s="41"/>
    </row>
    <row r="121" spans="1:88" ht="16.149999999999999" customHeight="1" x14ac:dyDescent="0.2">
      <c r="A121" s="1878"/>
      <c r="B121" s="378" t="s">
        <v>167</v>
      </c>
      <c r="C121" s="379">
        <f t="shared" si="11"/>
        <v>0</v>
      </c>
      <c r="D121" s="380">
        <f t="shared" si="12"/>
        <v>0</v>
      </c>
      <c r="E121" s="381">
        <f t="shared" si="12"/>
        <v>0</v>
      </c>
      <c r="F121" s="986"/>
      <c r="G121" s="987"/>
      <c r="H121" s="986"/>
      <c r="I121" s="987"/>
      <c r="J121" s="986"/>
      <c r="K121" s="987"/>
      <c r="L121" s="986"/>
      <c r="M121" s="987"/>
      <c r="N121" s="986"/>
      <c r="O121" s="987"/>
      <c r="CG121" s="41"/>
      <c r="CH121" s="41"/>
      <c r="CI121" s="41"/>
      <c r="CJ121" s="41"/>
    </row>
    <row r="122" spans="1:88" ht="16.149999999999999" customHeight="1" thickBot="1" x14ac:dyDescent="0.3">
      <c r="A122" s="1879"/>
      <c r="B122" s="384" t="s">
        <v>168</v>
      </c>
      <c r="C122" s="385">
        <f t="shared" si="11"/>
        <v>0</v>
      </c>
      <c r="D122" s="386">
        <f t="shared" si="12"/>
        <v>0</v>
      </c>
      <c r="E122" s="387">
        <f t="shared" si="12"/>
        <v>0</v>
      </c>
      <c r="F122" s="988"/>
      <c r="G122" s="989"/>
      <c r="H122" s="988"/>
      <c r="I122" s="989"/>
      <c r="J122" s="988"/>
      <c r="K122" s="989"/>
      <c r="L122" s="988"/>
      <c r="M122" s="989"/>
      <c r="N122" s="988"/>
      <c r="O122" s="989"/>
      <c r="CG122" s="41"/>
      <c r="CH122" s="41"/>
      <c r="CI122" s="41"/>
      <c r="CJ122" s="41"/>
    </row>
    <row r="123" spans="1:88" ht="16.149999999999999" customHeight="1" thickTop="1" x14ac:dyDescent="0.2">
      <c r="A123" s="1880" t="s">
        <v>169</v>
      </c>
      <c r="B123" s="390" t="s">
        <v>72</v>
      </c>
      <c r="C123" s="391">
        <f t="shared" si="11"/>
        <v>0</v>
      </c>
      <c r="D123" s="392">
        <f t="shared" si="12"/>
        <v>0</v>
      </c>
      <c r="E123" s="375">
        <f t="shared" si="12"/>
        <v>0</v>
      </c>
      <c r="F123" s="1112"/>
      <c r="G123" s="1113"/>
      <c r="H123" s="1112"/>
      <c r="I123" s="1113"/>
      <c r="J123" s="1112"/>
      <c r="K123" s="1113"/>
      <c r="L123" s="1112"/>
      <c r="M123" s="1113"/>
      <c r="N123" s="1112"/>
      <c r="O123" s="1113"/>
      <c r="CG123" s="41"/>
      <c r="CH123" s="41"/>
      <c r="CI123" s="41"/>
      <c r="CJ123" s="41"/>
    </row>
    <row r="124" spans="1:88" ht="16.149999999999999" customHeight="1" x14ac:dyDescent="0.2">
      <c r="A124" s="1881"/>
      <c r="B124" s="390" t="s">
        <v>170</v>
      </c>
      <c r="C124" s="391">
        <f t="shared" si="11"/>
        <v>0</v>
      </c>
      <c r="D124" s="392">
        <f t="shared" si="12"/>
        <v>0</v>
      </c>
      <c r="E124" s="375">
        <f t="shared" si="12"/>
        <v>0</v>
      </c>
      <c r="F124" s="1112"/>
      <c r="G124" s="1113"/>
      <c r="H124" s="1112"/>
      <c r="I124" s="1113"/>
      <c r="J124" s="1112"/>
      <c r="K124" s="1113"/>
      <c r="L124" s="1112"/>
      <c r="M124" s="1113"/>
      <c r="N124" s="1112"/>
      <c r="O124" s="1113"/>
      <c r="CG124" s="41"/>
      <c r="CH124" s="41"/>
      <c r="CI124" s="41"/>
      <c r="CJ124" s="41"/>
    </row>
    <row r="125" spans="1:88" ht="16.149999999999999" customHeight="1" x14ac:dyDescent="0.2">
      <c r="A125" s="1881"/>
      <c r="B125" s="393" t="s">
        <v>171</v>
      </c>
      <c r="C125" s="379">
        <f t="shared" si="11"/>
        <v>0</v>
      </c>
      <c r="D125" s="380">
        <f t="shared" si="12"/>
        <v>0</v>
      </c>
      <c r="E125" s="381">
        <f t="shared" si="12"/>
        <v>0</v>
      </c>
      <c r="F125" s="986"/>
      <c r="G125" s="987"/>
      <c r="H125" s="986"/>
      <c r="I125" s="987"/>
      <c r="J125" s="986"/>
      <c r="K125" s="987"/>
      <c r="L125" s="986"/>
      <c r="M125" s="987"/>
      <c r="N125" s="986"/>
      <c r="O125" s="987"/>
      <c r="CG125" s="41"/>
      <c r="CH125" s="41"/>
      <c r="CI125" s="41"/>
      <c r="CJ125" s="41"/>
    </row>
    <row r="126" spans="1:88" ht="16.149999999999999" customHeight="1" x14ac:dyDescent="0.2">
      <c r="A126" s="2367"/>
      <c r="B126" s="394" t="s">
        <v>104</v>
      </c>
      <c r="C126" s="395">
        <f t="shared" si="11"/>
        <v>0</v>
      </c>
      <c r="D126" s="396">
        <f t="shared" si="12"/>
        <v>0</v>
      </c>
      <c r="E126" s="397">
        <f t="shared" si="12"/>
        <v>0</v>
      </c>
      <c r="F126" s="990"/>
      <c r="G126" s="1252"/>
      <c r="H126" s="990"/>
      <c r="I126" s="1252"/>
      <c r="J126" s="990"/>
      <c r="K126" s="1252"/>
      <c r="L126" s="990"/>
      <c r="M126" s="1252"/>
      <c r="N126" s="990"/>
      <c r="O126" s="1252"/>
      <c r="CG126" s="41"/>
      <c r="CH126" s="41"/>
      <c r="CI126" s="41"/>
      <c r="CJ126" s="41"/>
    </row>
    <row r="127" spans="1:88" x14ac:dyDescent="0.2">
      <c r="CG127" s="41"/>
      <c r="CH127" s="41"/>
      <c r="CI127" s="41"/>
      <c r="CJ127" s="41"/>
    </row>
    <row r="128" spans="1:88" x14ac:dyDescent="0.2">
      <c r="CG128" s="41"/>
      <c r="CH128" s="41"/>
      <c r="CI128" s="41"/>
      <c r="CJ128" s="41"/>
    </row>
    <row r="129" spans="85:88" x14ac:dyDescent="0.2">
      <c r="CG129" s="41"/>
      <c r="CH129" s="41"/>
      <c r="CI129" s="41"/>
      <c r="CJ129" s="41"/>
    </row>
    <row r="207" spans="1:104" ht="16.5" customHeight="1" x14ac:dyDescent="0.2"/>
    <row r="208" spans="1:104" s="400" customFormat="1" ht="18.75" hidden="1" customHeight="1" x14ac:dyDescent="0.2">
      <c r="A208" s="400">
        <f>SUM(B12:D12,B31:B44,B48:B49,B54,B57,C77:E77,B91:B93,B101:F101,B105:B107,B112:B114,C120:C126,C78:C80,B72,B67:B68,B63:G64)</f>
        <v>39850</v>
      </c>
      <c r="B208" s="400">
        <f>SUM(CG13:CJ129)</f>
        <v>0</v>
      </c>
      <c r="BX208" s="401"/>
      <c r="BY208" s="401"/>
      <c r="BZ208" s="401"/>
      <c r="CA208" s="401"/>
      <c r="CB208" s="401"/>
      <c r="CC208" s="401"/>
      <c r="CD208" s="401"/>
      <c r="CE208" s="401"/>
      <c r="CF208" s="401"/>
      <c r="CG208" s="401"/>
      <c r="CH208" s="401"/>
      <c r="CI208" s="401"/>
      <c r="CJ208" s="401"/>
      <c r="CK208" s="401"/>
      <c r="CL208" s="401"/>
      <c r="CM208" s="401"/>
      <c r="CN208" s="401"/>
      <c r="CO208" s="401"/>
      <c r="CP208" s="401"/>
      <c r="CQ208" s="401"/>
      <c r="CR208" s="401"/>
      <c r="CS208" s="401"/>
      <c r="CT208" s="401"/>
      <c r="CU208" s="401"/>
      <c r="CV208" s="401"/>
      <c r="CW208" s="401"/>
      <c r="CX208" s="401"/>
      <c r="CY208" s="401"/>
      <c r="CZ208" s="401"/>
    </row>
    <row r="209" ht="18.75" customHeight="1" x14ac:dyDescent="0.2"/>
  </sheetData>
  <mergeCells count="159"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28:A30"/>
    <mergeCell ref="B28:D29"/>
    <mergeCell ref="E28:AN28"/>
    <mergeCell ref="AO28:AO30"/>
    <mergeCell ref="AP28:AP30"/>
    <mergeCell ref="S29:T29"/>
    <mergeCell ref="U29:V29"/>
    <mergeCell ref="W29:X29"/>
    <mergeCell ref="Y29:Z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R52:R53"/>
    <mergeCell ref="S52:S53"/>
    <mergeCell ref="T52:T53"/>
    <mergeCell ref="U52:U53"/>
    <mergeCell ref="V52:V53"/>
    <mergeCell ref="A70:A71"/>
    <mergeCell ref="B70:B71"/>
    <mergeCell ref="C70:C71"/>
    <mergeCell ref="D70:D71"/>
    <mergeCell ref="Q52:Q53"/>
    <mergeCell ref="A51:A53"/>
    <mergeCell ref="B51:D52"/>
    <mergeCell ref="E51:V51"/>
    <mergeCell ref="A73:G73"/>
    <mergeCell ref="K52:K53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AK74:AK76"/>
    <mergeCell ref="F75:G75"/>
    <mergeCell ref="H75:I75"/>
    <mergeCell ref="J75:K75"/>
    <mergeCell ref="L75:M75"/>
    <mergeCell ref="N75:O75"/>
    <mergeCell ref="P75:Q75"/>
    <mergeCell ref="R75:S75"/>
    <mergeCell ref="T75:U75"/>
    <mergeCell ref="V75:W75"/>
    <mergeCell ref="F74:AI74"/>
    <mergeCell ref="AJ74:AJ76"/>
    <mergeCell ref="X75:Y75"/>
    <mergeCell ref="Z75:AA75"/>
    <mergeCell ref="AB75:AC75"/>
    <mergeCell ref="AD75:AE75"/>
    <mergeCell ref="A84:D84"/>
    <mergeCell ref="A90:D90"/>
    <mergeCell ref="A94:F94"/>
    <mergeCell ref="A95:A97"/>
    <mergeCell ref="B95:C96"/>
    <mergeCell ref="D95:E96"/>
    <mergeCell ref="F95:F97"/>
    <mergeCell ref="AF75:AG75"/>
    <mergeCell ref="AH75:AI75"/>
    <mergeCell ref="A78:A79"/>
    <mergeCell ref="A82:A83"/>
    <mergeCell ref="B82:B83"/>
    <mergeCell ref="C82:C83"/>
    <mergeCell ref="D82:D83"/>
    <mergeCell ref="A74:A76"/>
    <mergeCell ref="B74:B76"/>
    <mergeCell ref="C74:E75"/>
    <mergeCell ref="A103:A104"/>
    <mergeCell ref="B103:B104"/>
    <mergeCell ref="C103:K103"/>
    <mergeCell ref="L103:L104"/>
    <mergeCell ref="A109:A111"/>
    <mergeCell ref="B109:D110"/>
    <mergeCell ref="E109:AN109"/>
    <mergeCell ref="U110:V110"/>
    <mergeCell ref="W110:X110"/>
    <mergeCell ref="Y110:Z110"/>
    <mergeCell ref="AO109:AO111"/>
    <mergeCell ref="AP109:AP111"/>
    <mergeCell ref="E110:F110"/>
    <mergeCell ref="G110:H110"/>
    <mergeCell ref="I110:J110"/>
    <mergeCell ref="K110:L110"/>
    <mergeCell ref="M110:N110"/>
    <mergeCell ref="O110:P110"/>
    <mergeCell ref="Q110:R110"/>
    <mergeCell ref="S110:T110"/>
    <mergeCell ref="A120:A122"/>
    <mergeCell ref="A123:A126"/>
    <mergeCell ref="AM110:AN110"/>
    <mergeCell ref="A116:B119"/>
    <mergeCell ref="C116:E118"/>
    <mergeCell ref="F116:O117"/>
    <mergeCell ref="F118:G118"/>
    <mergeCell ref="H118:I118"/>
    <mergeCell ref="J118:K118"/>
    <mergeCell ref="L118:M118"/>
    <mergeCell ref="N118:O118"/>
    <mergeCell ref="AA110:AB110"/>
    <mergeCell ref="AC110:AD110"/>
    <mergeCell ref="AE110:AF110"/>
    <mergeCell ref="AG110:AH110"/>
    <mergeCell ref="AI110:AJ110"/>
    <mergeCell ref="AK110:AL110"/>
  </mergeCells>
  <dataValidations count="2">
    <dataValidation allowBlank="1" showInputMessage="1" showErrorMessage="1" errorTitle="Error de ingreso" error="Debe ingresar sólo números enteros positivos." sqref="AJ74:AK74 G75:AI76 AT1:XFD1048576 E1:AS12 E27:AS30 G65:G73 C1:D47 E45:J47 X45:AK73 K45:W54 C50:J54 H60:W73 A1:A1048576 B1:B62 C60:G62 B65:B66 C65:D71 F65:F76 C73:D84 C90:D90 C94:D97 E65:E97 F81:F97 B69:B97 B101:F104 G81:L104 B108:D1048576 E108:L111 M81:AK111 AQ45:AS1048576 AL45:AP111 E115:E1048576 P115:AP1048576 F115:O119 F127:O1048576" xr:uid="{CB2F3100-E34B-4EE3-9A53-1403F8FF9E06}"/>
    <dataValidation type="whole" operator="greaterThanOrEqual" allowBlank="1" showInputMessage="1" showErrorMessage="1" error="Valor no Permitido" sqref="E13:AS26 E31:AS44 C48:J49 C55:W59 B63:G64 B67:B68 C72:D72 F77:AK80 C85:D89 C91:D93 B98:F100 B105:L107 E112:AP114 F120:O126" xr:uid="{A42A5BF5-ECF6-409D-8EE5-1B3F2BCA89BF}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52AF4-EB5C-48C9-BE01-5E89E380D7C1}">
  <dimension ref="A1:CZ209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6.140625" style="2" customWidth="1"/>
    <col min="2" max="2" width="23.85546875" style="2" customWidth="1"/>
    <col min="3" max="3" width="15.7109375" style="2" customWidth="1"/>
    <col min="4" max="4" width="14.42578125" style="2" customWidth="1"/>
    <col min="5" max="5" width="14.85546875" style="2" customWidth="1"/>
    <col min="6" max="6" width="16.7109375" style="2" customWidth="1"/>
    <col min="7" max="7" width="14" style="2" customWidth="1"/>
    <col min="8" max="8" width="13.140625" style="2" customWidth="1"/>
    <col min="9" max="9" width="11.85546875" style="2" customWidth="1"/>
    <col min="10" max="10" width="12.140625" style="2" customWidth="1"/>
    <col min="11" max="11" width="13.85546875" style="2" customWidth="1"/>
    <col min="12" max="12" width="15" style="2" customWidth="1"/>
    <col min="13" max="13" width="11.85546875" style="2" customWidth="1"/>
    <col min="14" max="40" width="11.42578125" style="2"/>
    <col min="41" max="41" width="12.8554687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customWidth="1"/>
    <col min="79" max="103" width="10.85546875" style="5" hidden="1" customWidth="1"/>
    <col min="104" max="104" width="0.140625" style="5" customWidth="1"/>
    <col min="105" max="105" width="10.85546875" style="2" customWidth="1"/>
    <col min="106" max="16384" width="11.42578125" style="2"/>
  </cols>
  <sheetData>
    <row r="1" spans="1:104" ht="16.149999999999999" customHeight="1" x14ac:dyDescent="0.2">
      <c r="A1" s="1" t="s">
        <v>0</v>
      </c>
    </row>
    <row r="2" spans="1:104" ht="16.149999999999999" customHeight="1" x14ac:dyDescent="0.2">
      <c r="A2" s="1" t="str">
        <f>CONCATENATE("COMUNA: ",[8]NOMBRE!B2," - ","( ",[8]NOMBRE!C2,[8]NOMBRE!D2,[8]NOMBRE!E2,[8]NOMBRE!F2,[8]NOMBRE!G2," )")</f>
        <v>COMUNA: LINARES - ( 07401 )</v>
      </c>
    </row>
    <row r="3" spans="1:104" ht="16.149999999999999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104" ht="16.149999999999999" customHeight="1" x14ac:dyDescent="0.2">
      <c r="A4" s="1" t="str">
        <f>CONCATENATE("MES: ",[8]NOMBRE!B6," - ","( ",[8]NOMBRE!C6,[8]NOMBRE!D6," )")</f>
        <v>MES: JULIO - ( 07 )</v>
      </c>
    </row>
    <row r="5" spans="1:104" ht="16.149999999999999" customHeight="1" x14ac:dyDescent="0.2">
      <c r="A5" s="1" t="str">
        <f>CONCATENATE("AÑO: ",[8]NOMBRE!B7)</f>
        <v>AÑO: 2019</v>
      </c>
    </row>
    <row r="6" spans="1:104" ht="15" x14ac:dyDescent="0.2">
      <c r="A6" s="1982" t="s">
        <v>1</v>
      </c>
      <c r="B6" s="1982"/>
      <c r="C6" s="1982"/>
      <c r="D6" s="1982"/>
      <c r="E6" s="1982"/>
      <c r="F6" s="1982"/>
      <c r="G6" s="1982"/>
      <c r="H6" s="1982"/>
      <c r="I6" s="1982"/>
      <c r="J6" s="1982"/>
      <c r="K6" s="1982"/>
      <c r="L6" s="1982"/>
      <c r="M6" s="1982"/>
      <c r="N6" s="1982"/>
      <c r="O6" s="1982"/>
      <c r="P6" s="1982"/>
      <c r="Q6" s="1982"/>
      <c r="R6" s="1982"/>
      <c r="S6" s="1982"/>
      <c r="T6" s="1982"/>
      <c r="U6" s="1982"/>
      <c r="V6" s="1982"/>
      <c r="W6" s="1982"/>
      <c r="X6" s="6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104" ht="1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6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</row>
    <row r="8" spans="1:104" ht="31.15" customHeight="1" x14ac:dyDescent="0.2">
      <c r="A8" s="10" t="s">
        <v>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6"/>
      <c r="AQ8" s="7"/>
      <c r="AR8" s="7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</row>
    <row r="9" spans="1:104" ht="19.899999999999999" customHeight="1" x14ac:dyDescent="0.2">
      <c r="A9" s="2387" t="s">
        <v>3</v>
      </c>
      <c r="B9" s="2512" t="s">
        <v>4</v>
      </c>
      <c r="C9" s="2513"/>
      <c r="D9" s="2514"/>
      <c r="E9" s="2515" t="s">
        <v>5</v>
      </c>
      <c r="F9" s="2368"/>
      <c r="G9" s="2368"/>
      <c r="H9" s="2368"/>
      <c r="I9" s="2368"/>
      <c r="J9" s="2368"/>
      <c r="K9" s="2368"/>
      <c r="L9" s="2368"/>
      <c r="M9" s="2368"/>
      <c r="N9" s="2368"/>
      <c r="O9" s="2368"/>
      <c r="P9" s="2368"/>
      <c r="Q9" s="2368"/>
      <c r="R9" s="2368"/>
      <c r="S9" s="2368"/>
      <c r="T9" s="2368"/>
      <c r="U9" s="2368"/>
      <c r="V9" s="2368"/>
      <c r="W9" s="2368"/>
      <c r="X9" s="2368"/>
      <c r="Y9" s="2368"/>
      <c r="Z9" s="2368"/>
      <c r="AA9" s="2368"/>
      <c r="AB9" s="2368"/>
      <c r="AC9" s="2368"/>
      <c r="AD9" s="2368"/>
      <c r="AE9" s="2368"/>
      <c r="AF9" s="2368"/>
      <c r="AG9" s="2368"/>
      <c r="AH9" s="2368"/>
      <c r="AI9" s="2368"/>
      <c r="AJ9" s="2368"/>
      <c r="AK9" s="2368"/>
      <c r="AL9" s="2368"/>
      <c r="AM9" s="2368"/>
      <c r="AN9" s="2516"/>
      <c r="AO9" s="2526" t="s">
        <v>6</v>
      </c>
      <c r="AP9" s="2529" t="s">
        <v>7</v>
      </c>
      <c r="AQ9" s="2529" t="s">
        <v>8</v>
      </c>
      <c r="AR9" s="2525" t="s">
        <v>9</v>
      </c>
      <c r="AS9" s="2525" t="s">
        <v>10</v>
      </c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W9" s="3"/>
      <c r="BY9" s="4"/>
      <c r="CZ9" s="2"/>
    </row>
    <row r="10" spans="1:104" ht="19.899999999999999" customHeight="1" x14ac:dyDescent="0.2">
      <c r="A10" s="1909"/>
      <c r="B10" s="2389"/>
      <c r="C10" s="2390"/>
      <c r="D10" s="2379"/>
      <c r="E10" s="2515" t="s">
        <v>11</v>
      </c>
      <c r="F10" s="2516"/>
      <c r="G10" s="2521" t="s">
        <v>12</v>
      </c>
      <c r="H10" s="2523"/>
      <c r="I10" s="2521" t="s">
        <v>13</v>
      </c>
      <c r="J10" s="2523"/>
      <c r="K10" s="2521" t="s">
        <v>14</v>
      </c>
      <c r="L10" s="2523"/>
      <c r="M10" s="2521" t="s">
        <v>15</v>
      </c>
      <c r="N10" s="2523"/>
      <c r="O10" s="2521" t="s">
        <v>16</v>
      </c>
      <c r="P10" s="2523"/>
      <c r="Q10" s="2521" t="s">
        <v>17</v>
      </c>
      <c r="R10" s="2523"/>
      <c r="S10" s="2521" t="s">
        <v>18</v>
      </c>
      <c r="T10" s="2523"/>
      <c r="U10" s="2521" t="s">
        <v>19</v>
      </c>
      <c r="V10" s="2523"/>
      <c r="W10" s="2521" t="s">
        <v>20</v>
      </c>
      <c r="X10" s="2523"/>
      <c r="Y10" s="2521" t="s">
        <v>21</v>
      </c>
      <c r="Z10" s="2523"/>
      <c r="AA10" s="2521" t="s">
        <v>22</v>
      </c>
      <c r="AB10" s="2523"/>
      <c r="AC10" s="2521" t="s">
        <v>23</v>
      </c>
      <c r="AD10" s="2523"/>
      <c r="AE10" s="2521" t="s">
        <v>24</v>
      </c>
      <c r="AF10" s="2523"/>
      <c r="AG10" s="2521" t="s">
        <v>25</v>
      </c>
      <c r="AH10" s="2523"/>
      <c r="AI10" s="2521" t="s">
        <v>26</v>
      </c>
      <c r="AJ10" s="2523"/>
      <c r="AK10" s="2521" t="s">
        <v>27</v>
      </c>
      <c r="AL10" s="2523"/>
      <c r="AM10" s="2515" t="s">
        <v>28</v>
      </c>
      <c r="AN10" s="2516"/>
      <c r="AO10" s="1975"/>
      <c r="AP10" s="1980"/>
      <c r="AQ10" s="1980"/>
      <c r="AR10" s="1944"/>
      <c r="AS10" s="1944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W10" s="3"/>
      <c r="BY10" s="4"/>
      <c r="CZ10" s="2"/>
    </row>
    <row r="11" spans="1:104" ht="19.899999999999999" customHeight="1" x14ac:dyDescent="0.2">
      <c r="A11" s="2388"/>
      <c r="B11" s="1166" t="s">
        <v>29</v>
      </c>
      <c r="C11" s="1244" t="s">
        <v>30</v>
      </c>
      <c r="D11" s="1170" t="s">
        <v>31</v>
      </c>
      <c r="E11" s="1254" t="s">
        <v>30</v>
      </c>
      <c r="F11" s="1255" t="s">
        <v>31</v>
      </c>
      <c r="G11" s="1254" t="s">
        <v>30</v>
      </c>
      <c r="H11" s="1255" t="s">
        <v>31</v>
      </c>
      <c r="I11" s="1254" t="s">
        <v>30</v>
      </c>
      <c r="J11" s="1255" t="s">
        <v>31</v>
      </c>
      <c r="K11" s="1254" t="s">
        <v>30</v>
      </c>
      <c r="L11" s="1255" t="s">
        <v>31</v>
      </c>
      <c r="M11" s="1254" t="s">
        <v>30</v>
      </c>
      <c r="N11" s="1255" t="s">
        <v>31</v>
      </c>
      <c r="O11" s="1254" t="s">
        <v>30</v>
      </c>
      <c r="P11" s="1255" t="s">
        <v>31</v>
      </c>
      <c r="Q11" s="1254" t="s">
        <v>30</v>
      </c>
      <c r="R11" s="1255" t="s">
        <v>31</v>
      </c>
      <c r="S11" s="1254" t="s">
        <v>30</v>
      </c>
      <c r="T11" s="1255" t="s">
        <v>31</v>
      </c>
      <c r="U11" s="1254" t="s">
        <v>30</v>
      </c>
      <c r="V11" s="1255" t="s">
        <v>31</v>
      </c>
      <c r="W11" s="1254" t="s">
        <v>30</v>
      </c>
      <c r="X11" s="1255" t="s">
        <v>31</v>
      </c>
      <c r="Y11" s="1254" t="s">
        <v>30</v>
      </c>
      <c r="Z11" s="1255" t="s">
        <v>31</v>
      </c>
      <c r="AA11" s="1254" t="s">
        <v>30</v>
      </c>
      <c r="AB11" s="1255" t="s">
        <v>31</v>
      </c>
      <c r="AC11" s="1254" t="s">
        <v>30</v>
      </c>
      <c r="AD11" s="1255" t="s">
        <v>31</v>
      </c>
      <c r="AE11" s="1254" t="s">
        <v>30</v>
      </c>
      <c r="AF11" s="1255" t="s">
        <v>31</v>
      </c>
      <c r="AG11" s="1254" t="s">
        <v>30</v>
      </c>
      <c r="AH11" s="1255" t="s">
        <v>31</v>
      </c>
      <c r="AI11" s="1254" t="s">
        <v>30</v>
      </c>
      <c r="AJ11" s="1255" t="s">
        <v>31</v>
      </c>
      <c r="AK11" s="1254" t="s">
        <v>30</v>
      </c>
      <c r="AL11" s="1255" t="s">
        <v>31</v>
      </c>
      <c r="AM11" s="1254" t="s">
        <v>30</v>
      </c>
      <c r="AN11" s="1255" t="s">
        <v>31</v>
      </c>
      <c r="AO11" s="2446"/>
      <c r="AP11" s="2449"/>
      <c r="AQ11" s="2449"/>
      <c r="AR11" s="2412"/>
      <c r="AS11" s="2412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W11" s="3"/>
      <c r="BY11" s="4"/>
      <c r="CZ11" s="2"/>
    </row>
    <row r="12" spans="1:104" ht="16.149999999999999" customHeight="1" x14ac:dyDescent="0.2">
      <c r="A12" s="1256" t="s">
        <v>32</v>
      </c>
      <c r="B12" s="1257">
        <f>SUM(B13:B26)</f>
        <v>0</v>
      </c>
      <c r="C12" s="1258">
        <f>SUM(C13:C26)</f>
        <v>0</v>
      </c>
      <c r="D12" s="21">
        <f>SUM(D13:D26)</f>
        <v>0</v>
      </c>
      <c r="E12" s="1254">
        <f>SUM(E13:E26)</f>
        <v>0</v>
      </c>
      <c r="F12" s="22">
        <f t="shared" ref="F12:AO12" si="0">SUM(F13:F26)</f>
        <v>0</v>
      </c>
      <c r="G12" s="23">
        <f>SUM(G13:G26)</f>
        <v>0</v>
      </c>
      <c r="H12" s="22">
        <f t="shared" si="0"/>
        <v>0</v>
      </c>
      <c r="I12" s="1254">
        <f t="shared" si="0"/>
        <v>0</v>
      </c>
      <c r="J12" s="22">
        <f t="shared" si="0"/>
        <v>0</v>
      </c>
      <c r="K12" s="1254">
        <f t="shared" si="0"/>
        <v>0</v>
      </c>
      <c r="L12" s="22">
        <f t="shared" si="0"/>
        <v>0</v>
      </c>
      <c r="M12" s="1254">
        <f t="shared" si="0"/>
        <v>0</v>
      </c>
      <c r="N12" s="22">
        <f t="shared" si="0"/>
        <v>0</v>
      </c>
      <c r="O12" s="1254">
        <f t="shared" si="0"/>
        <v>0</v>
      </c>
      <c r="P12" s="22">
        <f t="shared" si="0"/>
        <v>0</v>
      </c>
      <c r="Q12" s="1254">
        <f t="shared" si="0"/>
        <v>0</v>
      </c>
      <c r="R12" s="22">
        <f t="shared" si="0"/>
        <v>0</v>
      </c>
      <c r="S12" s="1254">
        <f t="shared" si="0"/>
        <v>0</v>
      </c>
      <c r="T12" s="22">
        <f t="shared" si="0"/>
        <v>0</v>
      </c>
      <c r="U12" s="1254">
        <f>SUM(U13:U26)</f>
        <v>0</v>
      </c>
      <c r="V12" s="22">
        <f>SUM(V13:V26)</f>
        <v>0</v>
      </c>
      <c r="W12" s="1254">
        <f t="shared" si="0"/>
        <v>0</v>
      </c>
      <c r="X12" s="22">
        <f t="shared" si="0"/>
        <v>0</v>
      </c>
      <c r="Y12" s="1254">
        <f t="shared" si="0"/>
        <v>0</v>
      </c>
      <c r="Z12" s="22">
        <f t="shared" si="0"/>
        <v>0</v>
      </c>
      <c r="AA12" s="1254">
        <f t="shared" si="0"/>
        <v>0</v>
      </c>
      <c r="AB12" s="22">
        <f t="shared" si="0"/>
        <v>0</v>
      </c>
      <c r="AC12" s="1254">
        <f t="shared" si="0"/>
        <v>0</v>
      </c>
      <c r="AD12" s="22">
        <f t="shared" si="0"/>
        <v>0</v>
      </c>
      <c r="AE12" s="1254">
        <f t="shared" si="0"/>
        <v>0</v>
      </c>
      <c r="AF12" s="22">
        <f t="shared" si="0"/>
        <v>0</v>
      </c>
      <c r="AG12" s="23">
        <f t="shared" si="0"/>
        <v>0</v>
      </c>
      <c r="AH12" s="23">
        <f t="shared" si="0"/>
        <v>0</v>
      </c>
      <c r="AI12" s="23">
        <f t="shared" si="0"/>
        <v>0</v>
      </c>
      <c r="AJ12" s="23">
        <f t="shared" si="0"/>
        <v>0</v>
      </c>
      <c r="AK12" s="23">
        <f t="shared" si="0"/>
        <v>0</v>
      </c>
      <c r="AL12" s="23">
        <f t="shared" si="0"/>
        <v>0</v>
      </c>
      <c r="AM12" s="23">
        <f t="shared" si="0"/>
        <v>0</v>
      </c>
      <c r="AN12" s="23">
        <f t="shared" si="0"/>
        <v>0</v>
      </c>
      <c r="AO12" s="580">
        <f t="shared" si="0"/>
        <v>0</v>
      </c>
      <c r="AP12" s="25">
        <f>SUM(AP13:AP26)</f>
        <v>0</v>
      </c>
      <c r="AQ12" s="581">
        <f>SUM(AQ13:AQ26)</f>
        <v>0</v>
      </c>
      <c r="AR12" s="1255">
        <f>SUM(AR13:AR26)</f>
        <v>0</v>
      </c>
      <c r="AS12" s="1255">
        <f>SUM(AS13:AS26)</f>
        <v>0</v>
      </c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W12" s="3"/>
      <c r="BY12" s="4"/>
      <c r="CZ12" s="2"/>
    </row>
    <row r="13" spans="1:104" ht="16.149999999999999" customHeight="1" x14ac:dyDescent="0.2">
      <c r="A13" s="27" t="s">
        <v>33</v>
      </c>
      <c r="B13" s="28">
        <f>SUM(C13:D13)</f>
        <v>0</v>
      </c>
      <c r="C13" s="29">
        <f>SUM(E13+G13+I13+K13+M13+O13+Q13+S13+U13+W13+Y13+AA13+AC13+AE13+AG13+AI13+AK13+AM13)</f>
        <v>0</v>
      </c>
      <c r="D13" s="1259">
        <f>SUM(F13+H13+J13+L13+N13+P13+R13+T13+V13+X13+Z13+AB13+AD13+AF13+AH13+AJ13+AL13+AN13)</f>
        <v>0</v>
      </c>
      <c r="E13" s="31"/>
      <c r="F13" s="1260"/>
      <c r="G13" s="31"/>
      <c r="H13" s="1260"/>
      <c r="I13" s="31"/>
      <c r="J13" s="33"/>
      <c r="K13" s="31"/>
      <c r="L13" s="33"/>
      <c r="M13" s="31"/>
      <c r="N13" s="33"/>
      <c r="O13" s="31"/>
      <c r="P13" s="33"/>
      <c r="Q13" s="31"/>
      <c r="R13" s="33"/>
      <c r="S13" s="31"/>
      <c r="T13" s="33"/>
      <c r="U13" s="31"/>
      <c r="V13" s="33"/>
      <c r="W13" s="31"/>
      <c r="X13" s="33"/>
      <c r="Y13" s="31"/>
      <c r="Z13" s="33"/>
      <c r="AA13" s="31"/>
      <c r="AB13" s="33"/>
      <c r="AC13" s="31"/>
      <c r="AD13" s="33"/>
      <c r="AE13" s="31"/>
      <c r="AF13" s="33"/>
      <c r="AG13" s="31"/>
      <c r="AH13" s="33"/>
      <c r="AI13" s="31"/>
      <c r="AJ13" s="33"/>
      <c r="AK13" s="31"/>
      <c r="AL13" s="33"/>
      <c r="AM13" s="1261"/>
      <c r="AN13" s="33"/>
      <c r="AO13" s="35"/>
      <c r="AP13" s="36"/>
      <c r="AQ13" s="36"/>
      <c r="AR13" s="1262"/>
      <c r="AS13" s="1262"/>
      <c r="AT13" s="38"/>
      <c r="AU13" s="39"/>
      <c r="AV13" s="39"/>
      <c r="AW13" s="39"/>
      <c r="AX13" s="39"/>
      <c r="AY13" s="39"/>
      <c r="AZ13" s="39"/>
      <c r="BA13" s="39"/>
      <c r="BB13" s="39"/>
      <c r="BC13" s="39"/>
      <c r="BD13" s="9"/>
      <c r="BE13" s="9"/>
      <c r="BF13" s="9"/>
      <c r="BW13" s="3"/>
      <c r="BY13" s="4"/>
      <c r="CA13" s="40"/>
      <c r="CF13" s="41">
        <v>0</v>
      </c>
      <c r="CG13" s="41">
        <v>0</v>
      </c>
      <c r="CH13" s="41">
        <v>0</v>
      </c>
      <c r="CI13" s="41">
        <v>0</v>
      </c>
      <c r="CJ13" s="5">
        <v>0</v>
      </c>
      <c r="CZ13" s="2"/>
    </row>
    <row r="14" spans="1:104" ht="16.149999999999999" customHeight="1" x14ac:dyDescent="0.2">
      <c r="A14" s="42" t="s">
        <v>34</v>
      </c>
      <c r="B14" s="43">
        <f t="shared" ref="B14:B26" si="1">SUM(C14:D14)</f>
        <v>0</v>
      </c>
      <c r="C14" s="44">
        <f>SUM(E14+G14+I14)</f>
        <v>0</v>
      </c>
      <c r="D14" s="45">
        <f>SUM(F14+H14+J14)</f>
        <v>0</v>
      </c>
      <c r="E14" s="46"/>
      <c r="F14" s="47"/>
      <c r="G14" s="46"/>
      <c r="H14" s="47"/>
      <c r="I14" s="46"/>
      <c r="J14" s="48"/>
      <c r="K14" s="49"/>
      <c r="L14" s="50"/>
      <c r="M14" s="49"/>
      <c r="N14" s="50"/>
      <c r="O14" s="49"/>
      <c r="P14" s="50"/>
      <c r="Q14" s="49"/>
      <c r="R14" s="50"/>
      <c r="S14" s="49"/>
      <c r="T14" s="50"/>
      <c r="U14" s="49"/>
      <c r="V14" s="50"/>
      <c r="W14" s="49"/>
      <c r="X14" s="50"/>
      <c r="Y14" s="49"/>
      <c r="Z14" s="50"/>
      <c r="AA14" s="49"/>
      <c r="AB14" s="50"/>
      <c r="AC14" s="49"/>
      <c r="AD14" s="50"/>
      <c r="AE14" s="49"/>
      <c r="AF14" s="50"/>
      <c r="AG14" s="49"/>
      <c r="AH14" s="50"/>
      <c r="AI14" s="49"/>
      <c r="AJ14" s="50"/>
      <c r="AK14" s="49"/>
      <c r="AL14" s="50"/>
      <c r="AM14" s="49"/>
      <c r="AN14" s="50"/>
      <c r="AO14" s="51"/>
      <c r="AP14" s="52"/>
      <c r="AQ14" s="52"/>
      <c r="AR14" s="53"/>
      <c r="AS14" s="53"/>
      <c r="AT14" s="38"/>
      <c r="AU14" s="39"/>
      <c r="AV14" s="39"/>
      <c r="AW14" s="39"/>
      <c r="AX14" s="39"/>
      <c r="AY14" s="39"/>
      <c r="AZ14" s="39"/>
      <c r="BA14" s="39"/>
      <c r="BB14" s="39"/>
      <c r="BC14" s="39"/>
      <c r="BD14" s="9"/>
      <c r="BE14" s="9"/>
      <c r="BF14" s="9"/>
      <c r="BW14" s="3"/>
      <c r="BY14" s="4"/>
      <c r="CA14" s="40"/>
      <c r="CF14" s="41">
        <v>0</v>
      </c>
      <c r="CG14" s="41">
        <v>0</v>
      </c>
      <c r="CH14" s="41">
        <v>0</v>
      </c>
      <c r="CI14" s="41">
        <v>0</v>
      </c>
      <c r="CJ14" s="5">
        <v>0</v>
      </c>
      <c r="CZ14" s="2"/>
    </row>
    <row r="15" spans="1:104" ht="16.149999999999999" customHeight="1" x14ac:dyDescent="0.2">
      <c r="A15" s="54" t="s">
        <v>35</v>
      </c>
      <c r="B15" s="43">
        <f t="shared" si="1"/>
        <v>0</v>
      </c>
      <c r="C15" s="44">
        <f>SUM(E15+G15+I15+K15+M15+O15+Q15+S15+U15+W15+Y15+AA15+AC15+AE15+AG15+AI15+AK15+AM15)</f>
        <v>0</v>
      </c>
      <c r="D15" s="45">
        <f>SUM(F15+H15+J15+L15+N15+P15+R15+T15+V15+X15+Z15+AB15+AD15+AF15+AH15+AJ15+AL15+AN15)</f>
        <v>0</v>
      </c>
      <c r="E15" s="46"/>
      <c r="F15" s="47"/>
      <c r="G15" s="46"/>
      <c r="H15" s="47"/>
      <c r="I15" s="46"/>
      <c r="J15" s="48"/>
      <c r="K15" s="46"/>
      <c r="L15" s="48"/>
      <c r="M15" s="46"/>
      <c r="N15" s="48"/>
      <c r="O15" s="46"/>
      <c r="P15" s="48"/>
      <c r="Q15" s="46"/>
      <c r="R15" s="48"/>
      <c r="S15" s="46"/>
      <c r="T15" s="48"/>
      <c r="U15" s="46"/>
      <c r="V15" s="48"/>
      <c r="W15" s="46"/>
      <c r="X15" s="48"/>
      <c r="Y15" s="46"/>
      <c r="Z15" s="48"/>
      <c r="AA15" s="46"/>
      <c r="AB15" s="48"/>
      <c r="AC15" s="46"/>
      <c r="AD15" s="48"/>
      <c r="AE15" s="46"/>
      <c r="AF15" s="48"/>
      <c r="AG15" s="46"/>
      <c r="AH15" s="48"/>
      <c r="AI15" s="46"/>
      <c r="AJ15" s="48"/>
      <c r="AK15" s="46"/>
      <c r="AL15" s="48"/>
      <c r="AM15" s="55"/>
      <c r="AN15" s="48"/>
      <c r="AO15" s="51"/>
      <c r="AP15" s="52"/>
      <c r="AQ15" s="52"/>
      <c r="AR15" s="53"/>
      <c r="AS15" s="53"/>
      <c r="AT15" s="38"/>
      <c r="AU15" s="39"/>
      <c r="AV15" s="39"/>
      <c r="AW15" s="39"/>
      <c r="AX15" s="39"/>
      <c r="AY15" s="39"/>
      <c r="AZ15" s="39"/>
      <c r="BA15" s="39"/>
      <c r="BB15" s="39"/>
      <c r="BC15" s="39"/>
      <c r="BD15" s="9"/>
      <c r="BE15" s="9"/>
      <c r="BF15" s="9"/>
      <c r="BW15" s="3"/>
      <c r="BY15" s="4"/>
      <c r="CA15" s="40"/>
      <c r="CF15" s="41">
        <v>0</v>
      </c>
      <c r="CG15" s="41">
        <v>0</v>
      </c>
      <c r="CH15" s="41">
        <v>0</v>
      </c>
      <c r="CI15" s="41">
        <v>0</v>
      </c>
      <c r="CJ15" s="5">
        <v>0</v>
      </c>
      <c r="CZ15" s="2"/>
    </row>
    <row r="16" spans="1:104" ht="16.149999999999999" customHeight="1" x14ac:dyDescent="0.2">
      <c r="A16" s="56" t="s">
        <v>36</v>
      </c>
      <c r="B16" s="57">
        <f t="shared" si="1"/>
        <v>0</v>
      </c>
      <c r="C16" s="58">
        <f>SUM(I16+K16+M16+O16+Q16+S16+U16+W16+Y16+AA16+AC16+AE16+AG16+AI16+AK16+AM16)</f>
        <v>0</v>
      </c>
      <c r="D16" s="59">
        <f>SUM(J16+L16+N16+P16+R16+T16+V16+X16+Z16+AB16+AD16+AF16+AH16+AJ16+AL16+AN16)</f>
        <v>0</v>
      </c>
      <c r="E16" s="49"/>
      <c r="F16" s="50"/>
      <c r="G16" s="60"/>
      <c r="H16" s="61"/>
      <c r="I16" s="46"/>
      <c r="J16" s="48"/>
      <c r="K16" s="46"/>
      <c r="L16" s="48"/>
      <c r="M16" s="46"/>
      <c r="N16" s="48"/>
      <c r="O16" s="46"/>
      <c r="P16" s="48"/>
      <c r="Q16" s="46"/>
      <c r="R16" s="48"/>
      <c r="S16" s="46"/>
      <c r="T16" s="48"/>
      <c r="U16" s="46"/>
      <c r="V16" s="48"/>
      <c r="W16" s="46"/>
      <c r="X16" s="48"/>
      <c r="Y16" s="46"/>
      <c r="Z16" s="48"/>
      <c r="AA16" s="46"/>
      <c r="AB16" s="48"/>
      <c r="AC16" s="46"/>
      <c r="AD16" s="48"/>
      <c r="AE16" s="46"/>
      <c r="AF16" s="48"/>
      <c r="AG16" s="46"/>
      <c r="AH16" s="48"/>
      <c r="AI16" s="46"/>
      <c r="AJ16" s="48"/>
      <c r="AK16" s="46"/>
      <c r="AL16" s="48"/>
      <c r="AM16" s="55"/>
      <c r="AN16" s="48"/>
      <c r="AO16" s="51"/>
      <c r="AP16" s="52"/>
      <c r="AQ16" s="52"/>
      <c r="AR16" s="53"/>
      <c r="AS16" s="53"/>
      <c r="AT16" s="38"/>
      <c r="AU16" s="39"/>
      <c r="AV16" s="39"/>
      <c r="AW16" s="39"/>
      <c r="AX16" s="39"/>
      <c r="AY16" s="39"/>
      <c r="AZ16" s="39"/>
      <c r="BA16" s="39"/>
      <c r="BB16" s="39"/>
      <c r="BC16" s="39"/>
      <c r="BD16" s="9"/>
      <c r="BE16" s="9"/>
      <c r="BF16" s="9"/>
      <c r="BW16" s="3"/>
      <c r="BY16" s="4"/>
      <c r="CA16" s="40"/>
      <c r="CF16" s="41">
        <v>0</v>
      </c>
      <c r="CG16" s="41">
        <v>0</v>
      </c>
      <c r="CH16" s="41">
        <v>0</v>
      </c>
      <c r="CI16" s="41">
        <v>0</v>
      </c>
      <c r="CJ16" s="5">
        <v>0</v>
      </c>
      <c r="CZ16" s="2"/>
    </row>
    <row r="17" spans="1:104" ht="16.149999999999999" customHeight="1" x14ac:dyDescent="0.2">
      <c r="A17" s="62" t="s">
        <v>37</v>
      </c>
      <c r="B17" s="43">
        <f t="shared" si="1"/>
        <v>0</v>
      </c>
      <c r="C17" s="44">
        <f>SUM(U17+W17+Y17+AA17+AC17+AE17+AG17+AI17+AK17+AM17)</f>
        <v>0</v>
      </c>
      <c r="D17" s="45">
        <f>SUM(V17+X17+Z17+AB17+AD17+AF17+AH17+AJ17+AL17+AN17)</f>
        <v>0</v>
      </c>
      <c r="E17" s="49"/>
      <c r="F17" s="63"/>
      <c r="G17" s="49"/>
      <c r="H17" s="63"/>
      <c r="I17" s="49"/>
      <c r="J17" s="50"/>
      <c r="K17" s="49"/>
      <c r="L17" s="50"/>
      <c r="M17" s="49"/>
      <c r="N17" s="50"/>
      <c r="O17" s="49"/>
      <c r="P17" s="50"/>
      <c r="Q17" s="49"/>
      <c r="R17" s="50"/>
      <c r="S17" s="49"/>
      <c r="T17" s="50"/>
      <c r="U17" s="46"/>
      <c r="V17" s="48"/>
      <c r="W17" s="46"/>
      <c r="X17" s="48"/>
      <c r="Y17" s="46"/>
      <c r="Z17" s="48"/>
      <c r="AA17" s="46"/>
      <c r="AB17" s="48"/>
      <c r="AC17" s="46"/>
      <c r="AD17" s="48"/>
      <c r="AE17" s="46"/>
      <c r="AF17" s="48"/>
      <c r="AG17" s="46"/>
      <c r="AH17" s="48"/>
      <c r="AI17" s="46"/>
      <c r="AJ17" s="48"/>
      <c r="AK17" s="46"/>
      <c r="AL17" s="48"/>
      <c r="AM17" s="55"/>
      <c r="AN17" s="48"/>
      <c r="AO17" s="51"/>
      <c r="AP17" s="52"/>
      <c r="AQ17" s="52"/>
      <c r="AR17" s="53"/>
      <c r="AS17" s="53"/>
      <c r="AT17" s="38"/>
      <c r="AU17" s="39"/>
      <c r="AV17" s="39"/>
      <c r="AW17" s="39"/>
      <c r="AX17" s="39"/>
      <c r="AY17" s="39"/>
      <c r="AZ17" s="39"/>
      <c r="BA17" s="39"/>
      <c r="BB17" s="39"/>
      <c r="BC17" s="39"/>
      <c r="BD17" s="9"/>
      <c r="BE17" s="9"/>
      <c r="BF17" s="9"/>
      <c r="BW17" s="3"/>
      <c r="BY17" s="4"/>
      <c r="CA17" s="40"/>
      <c r="CF17" s="41">
        <v>0</v>
      </c>
      <c r="CG17" s="41">
        <v>0</v>
      </c>
      <c r="CH17" s="41">
        <v>0</v>
      </c>
      <c r="CI17" s="41">
        <v>0</v>
      </c>
      <c r="CJ17" s="5">
        <v>0</v>
      </c>
      <c r="CZ17" s="2"/>
    </row>
    <row r="18" spans="1:104" ht="16.149999999999999" customHeight="1" x14ac:dyDescent="0.2">
      <c r="A18" s="64" t="s">
        <v>38</v>
      </c>
      <c r="B18" s="43">
        <f t="shared" si="1"/>
        <v>0</v>
      </c>
      <c r="C18" s="44">
        <f>SUM(E18+G18+I18+K18+M18+O18+Q18+S18+U18+W18+Y18+AA18+AC18+AE18+AG18+AI18+AK18+AM18)</f>
        <v>0</v>
      </c>
      <c r="D18" s="45">
        <f>SUM(F18+H18+J18+L18+N18+P18+R18+T18+V18+X18+Z18+AB18+AD18+AF18+AH18+AJ18+AL18+AN18)</f>
        <v>0</v>
      </c>
      <c r="E18" s="46"/>
      <c r="F18" s="47"/>
      <c r="G18" s="46"/>
      <c r="H18" s="47"/>
      <c r="I18" s="46"/>
      <c r="J18" s="48"/>
      <c r="K18" s="65"/>
      <c r="L18" s="48"/>
      <c r="M18" s="46"/>
      <c r="N18" s="48"/>
      <c r="O18" s="46"/>
      <c r="P18" s="48"/>
      <c r="Q18" s="46"/>
      <c r="R18" s="48"/>
      <c r="S18" s="46"/>
      <c r="T18" s="48"/>
      <c r="U18" s="46"/>
      <c r="V18" s="48"/>
      <c r="W18" s="46"/>
      <c r="X18" s="48"/>
      <c r="Y18" s="46"/>
      <c r="Z18" s="48"/>
      <c r="AA18" s="46"/>
      <c r="AB18" s="48"/>
      <c r="AC18" s="46"/>
      <c r="AD18" s="48"/>
      <c r="AE18" s="46"/>
      <c r="AF18" s="48"/>
      <c r="AG18" s="46"/>
      <c r="AH18" s="48"/>
      <c r="AI18" s="46"/>
      <c r="AJ18" s="48"/>
      <c r="AK18" s="46"/>
      <c r="AL18" s="48"/>
      <c r="AM18" s="55"/>
      <c r="AN18" s="48"/>
      <c r="AO18" s="51"/>
      <c r="AP18" s="52"/>
      <c r="AQ18" s="52"/>
      <c r="AR18" s="53"/>
      <c r="AS18" s="53"/>
      <c r="AT18" s="38"/>
      <c r="AU18" s="39"/>
      <c r="AV18" s="39"/>
      <c r="AW18" s="39"/>
      <c r="AX18" s="39"/>
      <c r="AY18" s="39"/>
      <c r="AZ18" s="39"/>
      <c r="BA18" s="39"/>
      <c r="BB18" s="39"/>
      <c r="BC18" s="39"/>
      <c r="BD18" s="9"/>
      <c r="BE18" s="9"/>
      <c r="BF18" s="9"/>
      <c r="BW18" s="3"/>
      <c r="BY18" s="4"/>
      <c r="CA18" s="40"/>
      <c r="CF18" s="41">
        <v>0</v>
      </c>
      <c r="CG18" s="41">
        <v>0</v>
      </c>
      <c r="CH18" s="41">
        <v>0</v>
      </c>
      <c r="CI18" s="41">
        <v>0</v>
      </c>
      <c r="CJ18" s="5">
        <v>0</v>
      </c>
      <c r="CZ18" s="2"/>
    </row>
    <row r="19" spans="1:104" ht="16.149999999999999" customHeight="1" x14ac:dyDescent="0.2">
      <c r="A19" s="66" t="s">
        <v>39</v>
      </c>
      <c r="B19" s="43">
        <f>SUM(C19:D19)</f>
        <v>0</v>
      </c>
      <c r="C19" s="68"/>
      <c r="D19" s="69">
        <f>SUM(L19+N19+P19+R19+T19+V19+X19+Z19+AB19+AD19+AF19)</f>
        <v>0</v>
      </c>
      <c r="E19" s="60"/>
      <c r="F19" s="61"/>
      <c r="G19" s="60"/>
      <c r="H19" s="61"/>
      <c r="I19" s="60"/>
      <c r="J19" s="70"/>
      <c r="K19" s="49"/>
      <c r="L19" s="71"/>
      <c r="M19" s="72"/>
      <c r="N19" s="71"/>
      <c r="O19" s="72"/>
      <c r="P19" s="71"/>
      <c r="Q19" s="72"/>
      <c r="R19" s="71"/>
      <c r="S19" s="72"/>
      <c r="T19" s="71"/>
      <c r="U19" s="72"/>
      <c r="V19" s="71"/>
      <c r="W19" s="72"/>
      <c r="X19" s="71"/>
      <c r="Y19" s="72"/>
      <c r="Z19" s="71"/>
      <c r="AA19" s="72"/>
      <c r="AB19" s="71"/>
      <c r="AC19" s="72"/>
      <c r="AD19" s="71"/>
      <c r="AE19" s="72"/>
      <c r="AF19" s="71"/>
      <c r="AG19" s="60"/>
      <c r="AH19" s="70"/>
      <c r="AI19" s="60"/>
      <c r="AJ19" s="70"/>
      <c r="AK19" s="60"/>
      <c r="AL19" s="70"/>
      <c r="AM19" s="73"/>
      <c r="AN19" s="50"/>
      <c r="AO19" s="74"/>
      <c r="AP19" s="75"/>
      <c r="AQ19" s="75"/>
      <c r="AR19" s="76"/>
      <c r="AS19" s="76"/>
      <c r="AT19" s="38"/>
      <c r="AU19" s="39"/>
      <c r="AV19" s="39"/>
      <c r="AW19" s="39"/>
      <c r="AX19" s="39"/>
      <c r="AY19" s="39"/>
      <c r="AZ19" s="39"/>
      <c r="BA19" s="39"/>
      <c r="BB19" s="39"/>
      <c r="BC19" s="39"/>
      <c r="BD19" s="9"/>
      <c r="BE19" s="9"/>
      <c r="BF19" s="9"/>
      <c r="BW19" s="3"/>
      <c r="BY19" s="4"/>
      <c r="CA19" s="40"/>
      <c r="CF19" s="41">
        <v>0</v>
      </c>
      <c r="CG19" s="41">
        <v>0</v>
      </c>
      <c r="CH19" s="41">
        <v>0</v>
      </c>
      <c r="CI19" s="41">
        <v>0</v>
      </c>
      <c r="CJ19" s="5">
        <v>0</v>
      </c>
      <c r="CZ19" s="2"/>
    </row>
    <row r="20" spans="1:104" ht="16.149999999999999" customHeight="1" x14ac:dyDescent="0.2">
      <c r="A20" s="66" t="s">
        <v>40</v>
      </c>
      <c r="B20" s="43">
        <f>SUM(C20:D20)</f>
        <v>0</v>
      </c>
      <c r="C20" s="68"/>
      <c r="D20" s="45">
        <f>SUM(F20+H20+J20+L20+N20+P20+R20+T20+V20+X20+Z20+AB20+AD20+AF20+AH20+AJ20+AL20+AN20)</f>
        <v>0</v>
      </c>
      <c r="E20" s="60"/>
      <c r="F20" s="47"/>
      <c r="G20" s="60"/>
      <c r="H20" s="47"/>
      <c r="I20" s="60"/>
      <c r="J20" s="71"/>
      <c r="K20" s="60"/>
      <c r="L20" s="71"/>
      <c r="M20" s="72"/>
      <c r="N20" s="71"/>
      <c r="O20" s="72"/>
      <c r="P20" s="71"/>
      <c r="Q20" s="72"/>
      <c r="R20" s="71"/>
      <c r="S20" s="72"/>
      <c r="T20" s="71"/>
      <c r="U20" s="72"/>
      <c r="V20" s="71"/>
      <c r="W20" s="72"/>
      <c r="X20" s="71"/>
      <c r="Y20" s="72"/>
      <c r="Z20" s="71"/>
      <c r="AA20" s="72"/>
      <c r="AB20" s="71"/>
      <c r="AC20" s="72"/>
      <c r="AD20" s="71"/>
      <c r="AE20" s="72"/>
      <c r="AF20" s="71"/>
      <c r="AG20" s="72"/>
      <c r="AH20" s="71"/>
      <c r="AI20" s="72"/>
      <c r="AJ20" s="71"/>
      <c r="AK20" s="72"/>
      <c r="AL20" s="71"/>
      <c r="AM20" s="72"/>
      <c r="AN20" s="71"/>
      <c r="AO20" s="74"/>
      <c r="AP20" s="75"/>
      <c r="AQ20" s="75"/>
      <c r="AR20" s="76"/>
      <c r="AS20" s="76"/>
      <c r="AT20" s="38"/>
      <c r="AU20" s="39"/>
      <c r="AV20" s="39"/>
      <c r="AW20" s="39"/>
      <c r="AX20" s="39"/>
      <c r="AY20" s="39"/>
      <c r="AZ20" s="39"/>
      <c r="BA20" s="39"/>
      <c r="BB20" s="39"/>
      <c r="BC20" s="39"/>
      <c r="BD20" s="9"/>
      <c r="BE20" s="9"/>
      <c r="BF20" s="9"/>
      <c r="BW20" s="3"/>
      <c r="BY20" s="4"/>
      <c r="CA20" s="40"/>
      <c r="CF20" s="41">
        <v>0</v>
      </c>
      <c r="CG20" s="41">
        <v>0</v>
      </c>
      <c r="CH20" s="41">
        <v>0</v>
      </c>
      <c r="CI20" s="41">
        <v>0</v>
      </c>
      <c r="CJ20" s="5">
        <v>0</v>
      </c>
      <c r="CZ20" s="2"/>
    </row>
    <row r="21" spans="1:104" ht="16.149999999999999" customHeight="1" x14ac:dyDescent="0.2">
      <c r="A21" s="66" t="s">
        <v>41</v>
      </c>
      <c r="B21" s="77">
        <f t="shared" si="1"/>
        <v>0</v>
      </c>
      <c r="C21" s="78">
        <f>SUM(O21+Q21+S21+U21+W21+Y21+AA21)</f>
        <v>0</v>
      </c>
      <c r="D21" s="45">
        <f>SUM(P21+R21+T21+V21+X21+Z21+AB21)</f>
        <v>0</v>
      </c>
      <c r="E21" s="60"/>
      <c r="F21" s="61"/>
      <c r="G21" s="60"/>
      <c r="H21" s="61"/>
      <c r="I21" s="60"/>
      <c r="J21" s="70"/>
      <c r="K21" s="49"/>
      <c r="L21" s="70"/>
      <c r="M21" s="60"/>
      <c r="N21" s="70"/>
      <c r="O21" s="79"/>
      <c r="P21" s="71"/>
      <c r="Q21" s="79"/>
      <c r="R21" s="71"/>
      <c r="S21" s="79"/>
      <c r="T21" s="71"/>
      <c r="U21" s="79"/>
      <c r="V21" s="71"/>
      <c r="W21" s="79"/>
      <c r="X21" s="71"/>
      <c r="Y21" s="79"/>
      <c r="Z21" s="71"/>
      <c r="AA21" s="79"/>
      <c r="AB21" s="71"/>
      <c r="AC21" s="60"/>
      <c r="AD21" s="70"/>
      <c r="AE21" s="60"/>
      <c r="AF21" s="70"/>
      <c r="AG21" s="72"/>
      <c r="AH21" s="70"/>
      <c r="AI21" s="60"/>
      <c r="AJ21" s="70"/>
      <c r="AK21" s="60"/>
      <c r="AL21" s="70"/>
      <c r="AM21" s="73"/>
      <c r="AN21" s="50"/>
      <c r="AO21" s="74"/>
      <c r="AP21" s="75"/>
      <c r="AQ21" s="75"/>
      <c r="AR21" s="76"/>
      <c r="AS21" s="76"/>
      <c r="AT21" s="38"/>
      <c r="AU21" s="39"/>
      <c r="AV21" s="39"/>
      <c r="AW21" s="39"/>
      <c r="AX21" s="39"/>
      <c r="AY21" s="39"/>
      <c r="AZ21" s="39"/>
      <c r="BA21" s="39"/>
      <c r="BB21" s="39"/>
      <c r="BC21" s="39"/>
      <c r="BD21" s="9"/>
      <c r="BE21" s="9"/>
      <c r="BF21" s="9"/>
      <c r="BW21" s="3"/>
      <c r="BY21" s="4"/>
      <c r="CA21" s="40"/>
      <c r="CF21" s="41">
        <v>0</v>
      </c>
      <c r="CG21" s="41">
        <v>0</v>
      </c>
      <c r="CH21" s="41">
        <v>0</v>
      </c>
      <c r="CI21" s="41">
        <v>0</v>
      </c>
      <c r="CJ21" s="5">
        <v>0</v>
      </c>
      <c r="CZ21" s="2"/>
    </row>
    <row r="22" spans="1:104" ht="16.149999999999999" customHeight="1" x14ac:dyDescent="0.2">
      <c r="A22" s="66" t="s">
        <v>42</v>
      </c>
      <c r="B22" s="77">
        <f t="shared" si="1"/>
        <v>0</v>
      </c>
      <c r="C22" s="78">
        <f>SUM(E22+G22+I22+K22+M22+O22+Q22+S22+U22+W22+Y22+AA22+AC22+AE22+AG22+AI22+AK22+AM22)</f>
        <v>0</v>
      </c>
      <c r="D22" s="69">
        <f>SUM(F22+H22+J22+L22+N22+P22+R22+T22+V22+X22+Z22+AB22+AD22+AF22+AH22+AJ22+AL22+AN22)</f>
        <v>0</v>
      </c>
      <c r="E22" s="79"/>
      <c r="F22" s="80"/>
      <c r="G22" s="79"/>
      <c r="H22" s="80"/>
      <c r="I22" s="79"/>
      <c r="J22" s="71"/>
      <c r="K22" s="65"/>
      <c r="L22" s="71"/>
      <c r="M22" s="79"/>
      <c r="N22" s="71"/>
      <c r="O22" s="79"/>
      <c r="P22" s="71"/>
      <c r="Q22" s="79"/>
      <c r="R22" s="71"/>
      <c r="S22" s="79"/>
      <c r="T22" s="71"/>
      <c r="U22" s="79"/>
      <c r="V22" s="71"/>
      <c r="W22" s="79"/>
      <c r="X22" s="71"/>
      <c r="Y22" s="79"/>
      <c r="Z22" s="71"/>
      <c r="AA22" s="79"/>
      <c r="AB22" s="71"/>
      <c r="AC22" s="79"/>
      <c r="AD22" s="71"/>
      <c r="AE22" s="79"/>
      <c r="AF22" s="71"/>
      <c r="AG22" s="79"/>
      <c r="AH22" s="71"/>
      <c r="AI22" s="79"/>
      <c r="AJ22" s="71"/>
      <c r="AK22" s="79"/>
      <c r="AL22" s="71"/>
      <c r="AM22" s="81"/>
      <c r="AN22" s="71"/>
      <c r="AO22" s="74"/>
      <c r="AP22" s="75"/>
      <c r="AQ22" s="75"/>
      <c r="AR22" s="76"/>
      <c r="AS22" s="76"/>
      <c r="AT22" s="38"/>
      <c r="AU22" s="39"/>
      <c r="AV22" s="39"/>
      <c r="AW22" s="39"/>
      <c r="AX22" s="39"/>
      <c r="AY22" s="39"/>
      <c r="AZ22" s="39"/>
      <c r="BA22" s="39"/>
      <c r="BB22" s="39"/>
      <c r="BC22" s="39"/>
      <c r="BD22" s="9"/>
      <c r="BE22" s="9"/>
      <c r="BF22" s="9"/>
      <c r="BW22" s="3"/>
      <c r="BY22" s="4"/>
      <c r="CF22" s="41">
        <v>0</v>
      </c>
      <c r="CG22" s="41">
        <v>0</v>
      </c>
      <c r="CH22" s="41">
        <v>0</v>
      </c>
      <c r="CI22" s="41">
        <v>0</v>
      </c>
      <c r="CJ22" s="5">
        <v>0</v>
      </c>
      <c r="CZ22" s="2"/>
    </row>
    <row r="23" spans="1:104" ht="16.149999999999999" customHeight="1" x14ac:dyDescent="0.2">
      <c r="A23" s="62" t="s">
        <v>43</v>
      </c>
      <c r="B23" s="77">
        <f t="shared" si="1"/>
        <v>0</v>
      </c>
      <c r="C23" s="78">
        <f>SUM(E23+G23+I23+K23+M23+O23+Q23+S23+U23+W23+Y23+AA23+AC23+AE23+AG23+AI23+AK23+AM23)</f>
        <v>0</v>
      </c>
      <c r="D23" s="69">
        <f>SUM(F23+H23+J23+L23+N23+P23+R23+T23+V23+X23+Z23+AB23+AD23+AF23+AH23+AJ23+AL23+AN23)</f>
        <v>0</v>
      </c>
      <c r="E23" s="79"/>
      <c r="F23" s="80"/>
      <c r="G23" s="79"/>
      <c r="H23" s="80"/>
      <c r="I23" s="79"/>
      <c r="J23" s="71"/>
      <c r="K23" s="65"/>
      <c r="L23" s="71"/>
      <c r="M23" s="79"/>
      <c r="N23" s="71"/>
      <c r="O23" s="79"/>
      <c r="P23" s="71"/>
      <c r="Q23" s="79"/>
      <c r="R23" s="71"/>
      <c r="S23" s="79"/>
      <c r="T23" s="71"/>
      <c r="U23" s="79"/>
      <c r="V23" s="71"/>
      <c r="W23" s="79"/>
      <c r="X23" s="71"/>
      <c r="Y23" s="79"/>
      <c r="Z23" s="71"/>
      <c r="AA23" s="79"/>
      <c r="AB23" s="71"/>
      <c r="AC23" s="79"/>
      <c r="AD23" s="71"/>
      <c r="AE23" s="79"/>
      <c r="AF23" s="71"/>
      <c r="AG23" s="79"/>
      <c r="AH23" s="71"/>
      <c r="AI23" s="79"/>
      <c r="AJ23" s="71"/>
      <c r="AK23" s="79"/>
      <c r="AL23" s="71"/>
      <c r="AM23" s="81"/>
      <c r="AN23" s="71"/>
      <c r="AO23" s="74"/>
      <c r="AP23" s="75"/>
      <c r="AQ23" s="75"/>
      <c r="AR23" s="76"/>
      <c r="AS23" s="76"/>
      <c r="AT23" s="38"/>
      <c r="AU23" s="39"/>
      <c r="AV23" s="39"/>
      <c r="AW23" s="39"/>
      <c r="AX23" s="39"/>
      <c r="AY23" s="39"/>
      <c r="AZ23" s="39"/>
      <c r="BA23" s="39"/>
      <c r="BB23" s="39"/>
      <c r="BC23" s="39"/>
      <c r="BD23" s="9"/>
      <c r="BE23" s="9"/>
      <c r="BF23" s="9"/>
      <c r="BW23" s="3"/>
      <c r="BY23" s="4"/>
      <c r="CF23" s="41">
        <v>0</v>
      </c>
      <c r="CG23" s="41">
        <v>0</v>
      </c>
      <c r="CH23" s="41">
        <v>0</v>
      </c>
      <c r="CI23" s="41">
        <v>0</v>
      </c>
      <c r="CJ23" s="5">
        <v>0</v>
      </c>
      <c r="CZ23" s="2"/>
    </row>
    <row r="24" spans="1:104" ht="16.149999999999999" customHeight="1" x14ac:dyDescent="0.2">
      <c r="A24" s="62" t="s">
        <v>44</v>
      </c>
      <c r="B24" s="43">
        <f t="shared" si="1"/>
        <v>0</v>
      </c>
      <c r="C24" s="44">
        <f>SUM(G24+I24+K24+M24+O24+Q24+S24+U24+W24+Y24+AA24+AC24+AE24+AG24+AI24+AK24+AM24)</f>
        <v>0</v>
      </c>
      <c r="D24" s="45">
        <f>SUM(H24+J24+L24+N24+P24+R24+T24+V24+X24+Z24+AB24+AD24+AF24+AH24+AJ24+AL24+AN24)</f>
        <v>0</v>
      </c>
      <c r="E24" s="49"/>
      <c r="F24" s="50"/>
      <c r="G24" s="79"/>
      <c r="H24" s="80"/>
      <c r="I24" s="79"/>
      <c r="J24" s="71"/>
      <c r="K24" s="65"/>
      <c r="L24" s="71"/>
      <c r="M24" s="79"/>
      <c r="N24" s="71"/>
      <c r="O24" s="79"/>
      <c r="P24" s="71"/>
      <c r="Q24" s="79"/>
      <c r="R24" s="71"/>
      <c r="S24" s="79"/>
      <c r="T24" s="71"/>
      <c r="U24" s="79"/>
      <c r="V24" s="71"/>
      <c r="W24" s="79"/>
      <c r="X24" s="71"/>
      <c r="Y24" s="79"/>
      <c r="Z24" s="71"/>
      <c r="AA24" s="79"/>
      <c r="AB24" s="71"/>
      <c r="AC24" s="79"/>
      <c r="AD24" s="71"/>
      <c r="AE24" s="79"/>
      <c r="AF24" s="71"/>
      <c r="AG24" s="79"/>
      <c r="AH24" s="71"/>
      <c r="AI24" s="79"/>
      <c r="AJ24" s="71"/>
      <c r="AK24" s="79"/>
      <c r="AL24" s="71"/>
      <c r="AM24" s="81"/>
      <c r="AN24" s="71"/>
      <c r="AO24" s="74"/>
      <c r="AP24" s="75"/>
      <c r="AQ24" s="75"/>
      <c r="AR24" s="76"/>
      <c r="AS24" s="76"/>
      <c r="AT24" s="38"/>
      <c r="AU24" s="39"/>
      <c r="AV24" s="39"/>
      <c r="AW24" s="39"/>
      <c r="AX24" s="39"/>
      <c r="AY24" s="39"/>
      <c r="AZ24" s="39"/>
      <c r="BA24" s="39"/>
      <c r="BB24" s="39"/>
      <c r="BC24" s="39"/>
      <c r="BD24" s="9"/>
      <c r="BE24" s="9"/>
      <c r="BF24" s="9"/>
      <c r="BW24" s="3"/>
      <c r="BY24" s="4"/>
      <c r="CF24" s="41">
        <v>0</v>
      </c>
      <c r="CG24" s="41">
        <v>0</v>
      </c>
      <c r="CH24" s="41">
        <v>0</v>
      </c>
      <c r="CI24" s="41">
        <v>0</v>
      </c>
      <c r="CJ24" s="5">
        <v>0</v>
      </c>
      <c r="CZ24" s="2"/>
    </row>
    <row r="25" spans="1:104" ht="16.149999999999999" customHeight="1" x14ac:dyDescent="0.2">
      <c r="A25" s="62" t="s">
        <v>45</v>
      </c>
      <c r="B25" s="43">
        <f t="shared" si="1"/>
        <v>0</v>
      </c>
      <c r="C25" s="44">
        <f>SUM(M25+O25+Q25+S25+U25+W25+Y25+AA25+AC25+AE25+AG25+AI25+AK25+AM25)</f>
        <v>0</v>
      </c>
      <c r="D25" s="45">
        <f>SUM(N25+P25+R25+T25+V25+X25+Z25+AB25+AD25+AF25+AH25+AJ25+AL25+AN25)</f>
        <v>0</v>
      </c>
      <c r="E25" s="82"/>
      <c r="F25" s="70"/>
      <c r="G25" s="60"/>
      <c r="H25" s="61"/>
      <c r="I25" s="60"/>
      <c r="J25" s="61"/>
      <c r="K25" s="60"/>
      <c r="L25" s="61"/>
      <c r="M25" s="79"/>
      <c r="N25" s="71"/>
      <c r="O25" s="79"/>
      <c r="P25" s="71"/>
      <c r="Q25" s="79"/>
      <c r="R25" s="71"/>
      <c r="S25" s="79"/>
      <c r="T25" s="71"/>
      <c r="U25" s="79"/>
      <c r="V25" s="71"/>
      <c r="W25" s="79"/>
      <c r="X25" s="71"/>
      <c r="Y25" s="79"/>
      <c r="Z25" s="71"/>
      <c r="AA25" s="79"/>
      <c r="AB25" s="71"/>
      <c r="AC25" s="79"/>
      <c r="AD25" s="71"/>
      <c r="AE25" s="79"/>
      <c r="AF25" s="71"/>
      <c r="AG25" s="79"/>
      <c r="AH25" s="71"/>
      <c r="AI25" s="79"/>
      <c r="AJ25" s="71"/>
      <c r="AK25" s="79"/>
      <c r="AL25" s="71"/>
      <c r="AM25" s="81"/>
      <c r="AN25" s="71"/>
      <c r="AO25" s="74"/>
      <c r="AP25" s="75"/>
      <c r="AQ25" s="75"/>
      <c r="AR25" s="76"/>
      <c r="AS25" s="76"/>
      <c r="AT25" s="38"/>
      <c r="AU25" s="39"/>
      <c r="AV25" s="39"/>
      <c r="AW25" s="39"/>
      <c r="AX25" s="39"/>
      <c r="AY25" s="39"/>
      <c r="AZ25" s="39"/>
      <c r="BA25" s="39"/>
      <c r="BB25" s="39"/>
      <c r="BC25" s="39"/>
      <c r="BD25" s="9"/>
      <c r="BE25" s="9"/>
      <c r="BF25" s="9"/>
      <c r="BW25" s="3"/>
      <c r="BY25" s="4"/>
      <c r="CF25" s="41">
        <v>0</v>
      </c>
      <c r="CG25" s="41">
        <v>0</v>
      </c>
      <c r="CH25" s="41">
        <v>0</v>
      </c>
      <c r="CI25" s="41">
        <v>0</v>
      </c>
      <c r="CJ25" s="5">
        <v>0</v>
      </c>
      <c r="CZ25" s="2"/>
    </row>
    <row r="26" spans="1:104" ht="16.149999999999999" customHeight="1" x14ac:dyDescent="0.2">
      <c r="A26" s="83" t="s">
        <v>46</v>
      </c>
      <c r="B26" s="1124">
        <f t="shared" si="1"/>
        <v>0</v>
      </c>
      <c r="C26" s="85">
        <f>SUM(E26+G26+I26+K26+M26+O26+Q26+S26+U26+W26+Y26+AA26+AC26+AE26+AG26+AI26+AK26+AM26)</f>
        <v>0</v>
      </c>
      <c r="D26" s="1125">
        <f>SUM(F26+H26+J26+L26+N26+P26+R26+T26+V26+X26+Z26+AB26+AD26+AF26+AH26+AJ26+AL26+AN26)</f>
        <v>0</v>
      </c>
      <c r="E26" s="1126"/>
      <c r="F26" s="88"/>
      <c r="G26" s="89"/>
      <c r="H26" s="90"/>
      <c r="I26" s="89"/>
      <c r="J26" s="88"/>
      <c r="K26" s="1127"/>
      <c r="L26" s="88"/>
      <c r="M26" s="89"/>
      <c r="N26" s="88"/>
      <c r="O26" s="89"/>
      <c r="P26" s="88"/>
      <c r="Q26" s="89"/>
      <c r="R26" s="88"/>
      <c r="S26" s="89"/>
      <c r="T26" s="88"/>
      <c r="U26" s="89"/>
      <c r="V26" s="88"/>
      <c r="W26" s="89"/>
      <c r="X26" s="88"/>
      <c r="Y26" s="89"/>
      <c r="Z26" s="88"/>
      <c r="AA26" s="89"/>
      <c r="AB26" s="88"/>
      <c r="AC26" s="89"/>
      <c r="AD26" s="88"/>
      <c r="AE26" s="89"/>
      <c r="AF26" s="88"/>
      <c r="AG26" s="89"/>
      <c r="AH26" s="88"/>
      <c r="AI26" s="89"/>
      <c r="AJ26" s="88"/>
      <c r="AK26" s="89"/>
      <c r="AL26" s="88"/>
      <c r="AM26" s="92"/>
      <c r="AN26" s="88"/>
      <c r="AO26" s="93"/>
      <c r="AP26" s="94"/>
      <c r="AQ26" s="94"/>
      <c r="AR26" s="95"/>
      <c r="AS26" s="95"/>
      <c r="AT26" s="38"/>
      <c r="AU26" s="39"/>
      <c r="AV26" s="39"/>
      <c r="AW26" s="39"/>
      <c r="AX26" s="39"/>
      <c r="AY26" s="39"/>
      <c r="AZ26" s="39"/>
      <c r="BA26" s="39"/>
      <c r="BB26" s="39"/>
      <c r="BC26" s="39"/>
      <c r="BD26" s="9"/>
      <c r="BE26" s="9"/>
      <c r="BF26" s="9"/>
      <c r="BW26" s="3"/>
      <c r="BY26" s="4"/>
      <c r="CF26" s="41">
        <v>0</v>
      </c>
      <c r="CG26" s="41">
        <v>0</v>
      </c>
      <c r="CH26" s="41">
        <v>0</v>
      </c>
      <c r="CI26" s="41">
        <v>0</v>
      </c>
      <c r="CJ26" s="5">
        <v>0</v>
      </c>
      <c r="CZ26" s="2"/>
    </row>
    <row r="27" spans="1:104" ht="31.15" customHeight="1" x14ac:dyDescent="0.2">
      <c r="A27" s="10" t="s">
        <v>47</v>
      </c>
      <c r="B27" s="11"/>
      <c r="C27" s="11"/>
      <c r="D27" s="11"/>
      <c r="E27" s="11"/>
      <c r="F27" s="1263"/>
      <c r="G27" s="1263" t="s">
        <v>48</v>
      </c>
      <c r="H27" s="1264"/>
      <c r="I27" s="1264"/>
      <c r="J27" s="1263"/>
      <c r="K27" s="1263"/>
      <c r="L27" s="1263"/>
      <c r="M27" s="1263"/>
      <c r="N27" s="1263"/>
      <c r="O27" s="1263"/>
      <c r="P27" s="1263"/>
      <c r="Q27" s="1263"/>
      <c r="R27" s="1263"/>
      <c r="S27" s="1263"/>
      <c r="T27" s="1263"/>
      <c r="U27" s="1263"/>
      <c r="V27" s="1263"/>
      <c r="W27" s="1263"/>
      <c r="X27" s="1263"/>
      <c r="Y27" s="1265"/>
      <c r="Z27" s="1265"/>
      <c r="AA27" s="1265"/>
      <c r="AB27" s="1265"/>
      <c r="AC27" s="1265"/>
      <c r="AD27" s="1265"/>
      <c r="AE27" s="1265"/>
      <c r="AF27" s="1265"/>
      <c r="AG27" s="1265"/>
      <c r="AH27" s="1265"/>
      <c r="AI27" s="1265"/>
      <c r="AJ27" s="1265"/>
      <c r="AK27" s="1265"/>
      <c r="AL27" s="1265"/>
      <c r="AM27" s="1265"/>
      <c r="AN27" s="1265"/>
      <c r="AO27" s="1265"/>
      <c r="AP27" s="1266"/>
      <c r="AQ27" s="1267"/>
      <c r="AR27" s="101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CG27" s="41"/>
      <c r="CH27" s="41"/>
      <c r="CI27" s="41"/>
      <c r="CJ27" s="41"/>
    </row>
    <row r="28" spans="1:104" ht="19.899999999999999" customHeight="1" x14ac:dyDescent="0.2">
      <c r="A28" s="2387" t="s">
        <v>49</v>
      </c>
      <c r="B28" s="2512" t="s">
        <v>4</v>
      </c>
      <c r="C28" s="2513"/>
      <c r="D28" s="2514"/>
      <c r="E28" s="2515" t="s">
        <v>5</v>
      </c>
      <c r="F28" s="2368"/>
      <c r="G28" s="2368"/>
      <c r="H28" s="2368"/>
      <c r="I28" s="2368"/>
      <c r="J28" s="2368"/>
      <c r="K28" s="2368"/>
      <c r="L28" s="2368"/>
      <c r="M28" s="2368"/>
      <c r="N28" s="2368"/>
      <c r="O28" s="2368"/>
      <c r="P28" s="2368"/>
      <c r="Q28" s="2368"/>
      <c r="R28" s="2368"/>
      <c r="S28" s="2368"/>
      <c r="T28" s="2368"/>
      <c r="U28" s="2368"/>
      <c r="V28" s="2368"/>
      <c r="W28" s="2368"/>
      <c r="X28" s="2368"/>
      <c r="Y28" s="2368"/>
      <c r="Z28" s="2368"/>
      <c r="AA28" s="2368"/>
      <c r="AB28" s="2368"/>
      <c r="AC28" s="2368"/>
      <c r="AD28" s="2368"/>
      <c r="AE28" s="2368"/>
      <c r="AF28" s="2368"/>
      <c r="AG28" s="2368"/>
      <c r="AH28" s="2368"/>
      <c r="AI28" s="2368"/>
      <c r="AJ28" s="2368"/>
      <c r="AK28" s="2368"/>
      <c r="AL28" s="2368"/>
      <c r="AM28" s="2368"/>
      <c r="AN28" s="2516"/>
      <c r="AO28" s="2526" t="s">
        <v>6</v>
      </c>
      <c r="AP28" s="2524" t="s">
        <v>7</v>
      </c>
      <c r="AQ28" s="2524" t="s">
        <v>8</v>
      </c>
      <c r="AR28" s="2524" t="s">
        <v>50</v>
      </c>
      <c r="AS28" s="2525" t="s">
        <v>9</v>
      </c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X28" s="2"/>
      <c r="CG28" s="41"/>
      <c r="CH28" s="41"/>
      <c r="CI28" s="41"/>
      <c r="CJ28" s="41"/>
    </row>
    <row r="29" spans="1:104" ht="19.899999999999999" customHeight="1" x14ac:dyDescent="0.2">
      <c r="A29" s="1909"/>
      <c r="B29" s="2389"/>
      <c r="C29" s="2390"/>
      <c r="D29" s="2379"/>
      <c r="E29" s="2515" t="s">
        <v>11</v>
      </c>
      <c r="F29" s="2516"/>
      <c r="G29" s="2515" t="s">
        <v>12</v>
      </c>
      <c r="H29" s="2516"/>
      <c r="I29" s="2515" t="s">
        <v>13</v>
      </c>
      <c r="J29" s="2516"/>
      <c r="K29" s="2515" t="s">
        <v>14</v>
      </c>
      <c r="L29" s="2516"/>
      <c r="M29" s="2515" t="s">
        <v>15</v>
      </c>
      <c r="N29" s="2516"/>
      <c r="O29" s="2515" t="s">
        <v>16</v>
      </c>
      <c r="P29" s="2516"/>
      <c r="Q29" s="2368" t="s">
        <v>17</v>
      </c>
      <c r="R29" s="2516"/>
      <c r="S29" s="2515" t="s">
        <v>18</v>
      </c>
      <c r="T29" s="2516"/>
      <c r="U29" s="2368" t="s">
        <v>19</v>
      </c>
      <c r="V29" s="2527"/>
      <c r="W29" s="2528" t="s">
        <v>20</v>
      </c>
      <c r="X29" s="2527"/>
      <c r="Y29" s="2528" t="s">
        <v>21</v>
      </c>
      <c r="Z29" s="2368"/>
      <c r="AA29" s="2515" t="s">
        <v>22</v>
      </c>
      <c r="AB29" s="2516"/>
      <c r="AC29" s="2368" t="s">
        <v>23</v>
      </c>
      <c r="AD29" s="2368"/>
      <c r="AE29" s="2515" t="s">
        <v>24</v>
      </c>
      <c r="AF29" s="2516"/>
      <c r="AG29" s="2515" t="s">
        <v>25</v>
      </c>
      <c r="AH29" s="2516"/>
      <c r="AI29" s="2515" t="s">
        <v>26</v>
      </c>
      <c r="AJ29" s="2516"/>
      <c r="AK29" s="2515" t="s">
        <v>27</v>
      </c>
      <c r="AL29" s="2516"/>
      <c r="AM29" s="2368" t="s">
        <v>28</v>
      </c>
      <c r="AN29" s="2516"/>
      <c r="AO29" s="1975"/>
      <c r="AP29" s="1972"/>
      <c r="AQ29" s="1972"/>
      <c r="AR29" s="1972"/>
      <c r="AS29" s="1944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X29" s="2"/>
      <c r="CG29" s="41"/>
      <c r="CH29" s="41"/>
      <c r="CI29" s="41"/>
      <c r="CJ29" s="41"/>
    </row>
    <row r="30" spans="1:104" ht="19.899999999999999" customHeight="1" x14ac:dyDescent="0.2">
      <c r="A30" s="2388"/>
      <c r="B30" s="1166" t="s">
        <v>29</v>
      </c>
      <c r="C30" s="1244" t="s">
        <v>30</v>
      </c>
      <c r="D30" s="1133" t="s">
        <v>31</v>
      </c>
      <c r="E30" s="1268" t="s">
        <v>30</v>
      </c>
      <c r="F30" s="1269" t="s">
        <v>31</v>
      </c>
      <c r="G30" s="1268" t="s">
        <v>30</v>
      </c>
      <c r="H30" s="1269" t="s">
        <v>31</v>
      </c>
      <c r="I30" s="1268" t="s">
        <v>30</v>
      </c>
      <c r="J30" s="1269" t="s">
        <v>31</v>
      </c>
      <c r="K30" s="1268" t="s">
        <v>30</v>
      </c>
      <c r="L30" s="1269" t="s">
        <v>31</v>
      </c>
      <c r="M30" s="1268" t="s">
        <v>30</v>
      </c>
      <c r="N30" s="1269" t="s">
        <v>31</v>
      </c>
      <c r="O30" s="1268" t="s">
        <v>30</v>
      </c>
      <c r="P30" s="1269" t="s">
        <v>31</v>
      </c>
      <c r="Q30" s="1270" t="s">
        <v>30</v>
      </c>
      <c r="R30" s="1269" t="s">
        <v>31</v>
      </c>
      <c r="S30" s="1268" t="s">
        <v>30</v>
      </c>
      <c r="T30" s="1269" t="s">
        <v>31</v>
      </c>
      <c r="U30" s="1270" t="s">
        <v>30</v>
      </c>
      <c r="V30" s="1271" t="s">
        <v>31</v>
      </c>
      <c r="W30" s="1268" t="s">
        <v>30</v>
      </c>
      <c r="X30" s="1271" t="s">
        <v>31</v>
      </c>
      <c r="Y30" s="1268" t="s">
        <v>30</v>
      </c>
      <c r="Z30" s="1271" t="s">
        <v>31</v>
      </c>
      <c r="AA30" s="1268" t="s">
        <v>30</v>
      </c>
      <c r="AB30" s="1271" t="s">
        <v>31</v>
      </c>
      <c r="AC30" s="1268" t="s">
        <v>30</v>
      </c>
      <c r="AD30" s="1271" t="s">
        <v>31</v>
      </c>
      <c r="AE30" s="1268" t="s">
        <v>30</v>
      </c>
      <c r="AF30" s="1271" t="s">
        <v>31</v>
      </c>
      <c r="AG30" s="1268" t="s">
        <v>30</v>
      </c>
      <c r="AH30" s="1271" t="s">
        <v>31</v>
      </c>
      <c r="AI30" s="1268" t="s">
        <v>30</v>
      </c>
      <c r="AJ30" s="1271" t="s">
        <v>31</v>
      </c>
      <c r="AK30" s="1268" t="s">
        <v>30</v>
      </c>
      <c r="AL30" s="1271" t="s">
        <v>31</v>
      </c>
      <c r="AM30" s="1268" t="s">
        <v>30</v>
      </c>
      <c r="AN30" s="1269" t="s">
        <v>31</v>
      </c>
      <c r="AO30" s="2446"/>
      <c r="AP30" s="2442"/>
      <c r="AQ30" s="2442"/>
      <c r="AR30" s="2442"/>
      <c r="AS30" s="2412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X30" s="2"/>
      <c r="CG30" s="41"/>
      <c r="CH30" s="41"/>
      <c r="CI30" s="41"/>
      <c r="CJ30" s="41"/>
    </row>
    <row r="31" spans="1:104" ht="16.149999999999999" customHeight="1" x14ac:dyDescent="0.2">
      <c r="A31" s="427" t="s">
        <v>51</v>
      </c>
      <c r="B31" s="108">
        <f t="shared" ref="B31:B44" si="2">SUM(C31:D31)</f>
        <v>0</v>
      </c>
      <c r="C31" s="29">
        <f t="shared" ref="C31:D33" si="3">SUM(E31+G31+I31+K31+M31+O31+Q31+S31+U31+W31+Y31+AA31+AC31+AE31+AG31+AI31+AK31+AM31)</f>
        <v>0</v>
      </c>
      <c r="D31" s="1259">
        <f t="shared" si="3"/>
        <v>0</v>
      </c>
      <c r="E31" s="31"/>
      <c r="F31" s="1260"/>
      <c r="G31" s="31"/>
      <c r="H31" s="33"/>
      <c r="I31" s="31"/>
      <c r="J31" s="33"/>
      <c r="K31" s="31"/>
      <c r="L31" s="33"/>
      <c r="M31" s="31"/>
      <c r="N31" s="33"/>
      <c r="O31" s="31"/>
      <c r="P31" s="33"/>
      <c r="Q31" s="598"/>
      <c r="R31" s="33"/>
      <c r="S31" s="31"/>
      <c r="T31" s="33"/>
      <c r="U31" s="598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1"/>
      <c r="AM31" s="111"/>
      <c r="AN31" s="33"/>
      <c r="AO31" s="112"/>
      <c r="AP31" s="36"/>
      <c r="AQ31" s="36"/>
      <c r="AR31" s="36"/>
      <c r="AS31" s="1262"/>
      <c r="AT31" s="38"/>
      <c r="AU31" s="39"/>
      <c r="AV31" s="39"/>
      <c r="AW31" s="39"/>
      <c r="AX31" s="39"/>
      <c r="AY31" s="39"/>
      <c r="AZ31" s="39"/>
      <c r="BA31" s="39"/>
      <c r="BB31" s="39"/>
      <c r="BC31" s="9"/>
      <c r="BD31" s="9"/>
      <c r="BE31" s="9"/>
      <c r="BF31" s="9"/>
      <c r="BG31" s="9"/>
      <c r="BX31" s="2"/>
      <c r="CA31" s="40"/>
      <c r="CB31" s="40"/>
      <c r="CG31" s="41">
        <v>0</v>
      </c>
      <c r="CH31" s="41">
        <v>0</v>
      </c>
      <c r="CI31" s="41"/>
      <c r="CJ31" s="41"/>
    </row>
    <row r="32" spans="1:104" ht="16.149999999999999" customHeight="1" x14ac:dyDescent="0.2">
      <c r="A32" s="113" t="s">
        <v>52</v>
      </c>
      <c r="B32" s="43">
        <f t="shared" si="2"/>
        <v>0</v>
      </c>
      <c r="C32" s="44">
        <f t="shared" si="3"/>
        <v>0</v>
      </c>
      <c r="D32" s="45">
        <f t="shared" si="3"/>
        <v>0</v>
      </c>
      <c r="E32" s="46"/>
      <c r="F32" s="47"/>
      <c r="G32" s="46"/>
      <c r="H32" s="48"/>
      <c r="I32" s="46"/>
      <c r="J32" s="48"/>
      <c r="K32" s="46"/>
      <c r="L32" s="48"/>
      <c r="M32" s="46"/>
      <c r="N32" s="48"/>
      <c r="O32" s="46"/>
      <c r="P32" s="48"/>
      <c r="Q32" s="114"/>
      <c r="R32" s="48"/>
      <c r="S32" s="46"/>
      <c r="T32" s="48"/>
      <c r="U32" s="114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6"/>
      <c r="AM32" s="116"/>
      <c r="AN32" s="48"/>
      <c r="AO32" s="117"/>
      <c r="AP32" s="118"/>
      <c r="AQ32" s="118"/>
      <c r="AR32" s="118"/>
      <c r="AS32" s="119"/>
      <c r="AT32" s="38"/>
      <c r="AU32" s="39"/>
      <c r="AV32" s="39"/>
      <c r="AW32" s="39"/>
      <c r="AX32" s="39"/>
      <c r="AY32" s="39"/>
      <c r="AZ32" s="39"/>
      <c r="BA32" s="39"/>
      <c r="BB32" s="39"/>
      <c r="BC32" s="9"/>
      <c r="BD32" s="9"/>
      <c r="BE32" s="9"/>
      <c r="BF32" s="9"/>
      <c r="BG32" s="9"/>
      <c r="BX32" s="2"/>
      <c r="CB32" s="40"/>
      <c r="CG32" s="41">
        <v>0</v>
      </c>
      <c r="CH32" s="41">
        <v>0</v>
      </c>
      <c r="CI32" s="41"/>
      <c r="CJ32" s="41"/>
    </row>
    <row r="33" spans="1:88" ht="16.149999999999999" customHeight="1" x14ac:dyDescent="0.2">
      <c r="A33" s="120" t="s">
        <v>53</v>
      </c>
      <c r="B33" s="43">
        <f t="shared" si="2"/>
        <v>0</v>
      </c>
      <c r="C33" s="44">
        <f t="shared" si="3"/>
        <v>0</v>
      </c>
      <c r="D33" s="69">
        <f t="shared" si="3"/>
        <v>0</v>
      </c>
      <c r="E33" s="46"/>
      <c r="F33" s="47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114"/>
      <c r="R33" s="48"/>
      <c r="S33" s="46"/>
      <c r="T33" s="48"/>
      <c r="U33" s="114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6"/>
      <c r="AM33" s="116"/>
      <c r="AN33" s="48"/>
      <c r="AO33" s="121"/>
      <c r="AP33" s="52"/>
      <c r="AQ33" s="52"/>
      <c r="AR33" s="52"/>
      <c r="AS33" s="53"/>
      <c r="AT33" s="38"/>
      <c r="AU33" s="39"/>
      <c r="AV33" s="39"/>
      <c r="AW33" s="39"/>
      <c r="AX33" s="39"/>
      <c r="AY33" s="39"/>
      <c r="AZ33" s="39"/>
      <c r="BA33" s="39"/>
      <c r="BB33" s="39"/>
      <c r="BC33" s="9"/>
      <c r="BD33" s="9"/>
      <c r="BE33" s="9"/>
      <c r="BF33" s="9"/>
      <c r="BG33" s="9"/>
      <c r="BX33" s="2"/>
      <c r="CB33" s="40"/>
      <c r="CG33" s="41">
        <v>0</v>
      </c>
      <c r="CH33" s="41">
        <v>0</v>
      </c>
      <c r="CI33" s="41"/>
      <c r="CJ33" s="41"/>
    </row>
    <row r="34" spans="1:88" ht="16.149999999999999" customHeight="1" x14ac:dyDescent="0.2">
      <c r="A34" s="120" t="s">
        <v>54</v>
      </c>
      <c r="B34" s="43">
        <f t="shared" si="2"/>
        <v>0</v>
      </c>
      <c r="C34" s="44">
        <f>SUM(O34+Q34+S34+U34+W34+Y34+AA34)</f>
        <v>0</v>
      </c>
      <c r="D34" s="69">
        <f>SUM(P34+R34+T34+V34+X34+Z34+AB34)</f>
        <v>0</v>
      </c>
      <c r="E34" s="60"/>
      <c r="F34" s="61"/>
      <c r="G34" s="60"/>
      <c r="H34" s="70"/>
      <c r="I34" s="60"/>
      <c r="J34" s="70"/>
      <c r="K34" s="60"/>
      <c r="L34" s="70"/>
      <c r="M34" s="60"/>
      <c r="N34" s="70"/>
      <c r="O34" s="46"/>
      <c r="P34" s="48"/>
      <c r="Q34" s="114"/>
      <c r="R34" s="48"/>
      <c r="S34" s="46"/>
      <c r="T34" s="48"/>
      <c r="U34" s="114"/>
      <c r="V34" s="115"/>
      <c r="W34" s="115"/>
      <c r="X34" s="115"/>
      <c r="Y34" s="115"/>
      <c r="Z34" s="115"/>
      <c r="AA34" s="115"/>
      <c r="AB34" s="122"/>
      <c r="AC34" s="72"/>
      <c r="AD34" s="72"/>
      <c r="AE34" s="72"/>
      <c r="AF34" s="72"/>
      <c r="AG34" s="72"/>
      <c r="AH34" s="72"/>
      <c r="AI34" s="72"/>
      <c r="AJ34" s="72"/>
      <c r="AK34" s="72"/>
      <c r="AL34" s="123"/>
      <c r="AM34" s="123"/>
      <c r="AN34" s="50"/>
      <c r="AO34" s="121"/>
      <c r="AP34" s="52"/>
      <c r="AQ34" s="52"/>
      <c r="AR34" s="52"/>
      <c r="AS34" s="53"/>
      <c r="AT34" s="38"/>
      <c r="AU34" s="39"/>
      <c r="AV34" s="39"/>
      <c r="AW34" s="39"/>
      <c r="AX34" s="39"/>
      <c r="AY34" s="39"/>
      <c r="AZ34" s="39"/>
      <c r="BA34" s="39"/>
      <c r="BB34" s="39"/>
      <c r="BC34" s="9"/>
      <c r="BD34" s="9"/>
      <c r="BE34" s="9"/>
      <c r="BF34" s="9"/>
      <c r="BG34" s="9"/>
      <c r="BX34" s="2"/>
      <c r="CB34" s="40"/>
      <c r="CG34" s="41">
        <v>0</v>
      </c>
      <c r="CH34" s="41">
        <v>0</v>
      </c>
      <c r="CI34" s="41"/>
      <c r="CJ34" s="41"/>
    </row>
    <row r="35" spans="1:88" ht="16.149999999999999" customHeight="1" x14ac:dyDescent="0.2">
      <c r="A35" s="120" t="s">
        <v>55</v>
      </c>
      <c r="B35" s="124">
        <f>SUM(C35:D35)</f>
        <v>0</v>
      </c>
      <c r="C35" s="125">
        <f>SUM(E35+G35+I35+K35+M35+O35+Q35+S35+U35+W35+Y35+AA35+AC35+AE35+AG35+AI35+AK35+AM35)</f>
        <v>0</v>
      </c>
      <c r="D35" s="69">
        <f t="shared" ref="C35:D44" si="4">SUM(F35+H35+J35+L35+N35+P35+R35+T35+V35+X35+Z35+AB35+AD35+AF35+AH35+AJ35+AL35+AN35)</f>
        <v>0</v>
      </c>
      <c r="E35" s="46"/>
      <c r="F35" s="47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114"/>
      <c r="R35" s="48"/>
      <c r="S35" s="46"/>
      <c r="T35" s="48"/>
      <c r="U35" s="114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6"/>
      <c r="AM35" s="116"/>
      <c r="AN35" s="48"/>
      <c r="AO35" s="117"/>
      <c r="AP35" s="118"/>
      <c r="AQ35" s="118"/>
      <c r="AR35" s="118"/>
      <c r="AS35" s="119"/>
      <c r="AT35" s="38"/>
      <c r="AU35" s="39"/>
      <c r="AV35" s="39"/>
      <c r="AW35" s="39"/>
      <c r="AX35" s="39"/>
      <c r="AY35" s="39"/>
      <c r="AZ35" s="39"/>
      <c r="BA35" s="39"/>
      <c r="BB35" s="39"/>
      <c r="BC35" s="9"/>
      <c r="BD35" s="9"/>
      <c r="BE35" s="9"/>
      <c r="BF35" s="9"/>
      <c r="BG35" s="9"/>
      <c r="BX35" s="2"/>
      <c r="CB35" s="40"/>
      <c r="CG35" s="41">
        <v>0</v>
      </c>
      <c r="CH35" s="41">
        <v>0</v>
      </c>
      <c r="CI35" s="41"/>
      <c r="CJ35" s="41"/>
    </row>
    <row r="36" spans="1:88" ht="16.149999999999999" customHeight="1" x14ac:dyDescent="0.2">
      <c r="A36" s="126" t="s">
        <v>56</v>
      </c>
      <c r="B36" s="124">
        <f>SUM(C36:D36)</f>
        <v>0</v>
      </c>
      <c r="C36" s="125">
        <f>SUM(K36+M36+O36+Q36+S36+U36+W36+Y36+AA36+AC36+AE36+AG36+AI36+AK36+AM36)</f>
        <v>0</v>
      </c>
      <c r="D36" s="69">
        <f>SUM(L36+N36+P36+R36+T36+V36+X36+Z36+AB36+AD36+AF36+AH36+AJ36+AL36+AN36)</f>
        <v>0</v>
      </c>
      <c r="E36" s="127"/>
      <c r="F36" s="128"/>
      <c r="G36" s="127"/>
      <c r="H36" s="129"/>
      <c r="I36" s="127"/>
      <c r="J36" s="129"/>
      <c r="K36" s="46"/>
      <c r="L36" s="48"/>
      <c r="M36" s="46"/>
      <c r="N36" s="48"/>
      <c r="O36" s="46"/>
      <c r="P36" s="48"/>
      <c r="Q36" s="114"/>
      <c r="R36" s="48"/>
      <c r="S36" s="46"/>
      <c r="T36" s="48"/>
      <c r="U36" s="114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6"/>
      <c r="AM36" s="116"/>
      <c r="AN36" s="48"/>
      <c r="AO36" s="117"/>
      <c r="AP36" s="118"/>
      <c r="AQ36" s="118"/>
      <c r="AR36" s="118"/>
      <c r="AS36" s="119"/>
      <c r="AT36" s="38"/>
      <c r="AU36" s="39"/>
      <c r="AV36" s="39"/>
      <c r="AW36" s="39"/>
      <c r="AX36" s="39"/>
      <c r="AY36" s="39"/>
      <c r="AZ36" s="39"/>
      <c r="BA36" s="39"/>
      <c r="BB36" s="39"/>
      <c r="BC36" s="9"/>
      <c r="BD36" s="9"/>
      <c r="BE36" s="9"/>
      <c r="BF36" s="9"/>
      <c r="BG36" s="9"/>
      <c r="BX36" s="2"/>
      <c r="CB36" s="40"/>
      <c r="CG36" s="41">
        <v>0</v>
      </c>
      <c r="CH36" s="41">
        <v>0</v>
      </c>
      <c r="CI36" s="41"/>
      <c r="CJ36" s="41"/>
    </row>
    <row r="37" spans="1:88" ht="16.149999999999999" customHeight="1" x14ac:dyDescent="0.2">
      <c r="A37" s="130" t="s">
        <v>57</v>
      </c>
      <c r="B37" s="43">
        <f t="shared" si="2"/>
        <v>0</v>
      </c>
      <c r="C37" s="44">
        <f t="shared" si="4"/>
        <v>0</v>
      </c>
      <c r="D37" s="45">
        <f t="shared" si="4"/>
        <v>0</v>
      </c>
      <c r="E37" s="46"/>
      <c r="F37" s="47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114"/>
      <c r="R37" s="48"/>
      <c r="S37" s="46"/>
      <c r="T37" s="48"/>
      <c r="U37" s="114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6"/>
      <c r="AM37" s="116"/>
      <c r="AN37" s="48"/>
      <c r="AO37" s="121"/>
      <c r="AP37" s="52"/>
      <c r="AQ37" s="52"/>
      <c r="AR37" s="52"/>
      <c r="AS37" s="53"/>
      <c r="AT37" s="38"/>
      <c r="AU37" s="39"/>
      <c r="AV37" s="39"/>
      <c r="AW37" s="39"/>
      <c r="AX37" s="39"/>
      <c r="AY37" s="39"/>
      <c r="AZ37" s="39"/>
      <c r="BA37" s="39"/>
      <c r="BB37" s="39"/>
      <c r="BC37" s="9"/>
      <c r="BD37" s="9"/>
      <c r="BE37" s="9"/>
      <c r="BF37" s="9"/>
      <c r="BG37" s="9"/>
      <c r="BX37" s="2"/>
      <c r="CG37" s="41">
        <v>0</v>
      </c>
      <c r="CH37" s="41">
        <v>0</v>
      </c>
      <c r="CI37" s="41"/>
      <c r="CJ37" s="41"/>
    </row>
    <row r="38" spans="1:88" ht="16.149999999999999" customHeight="1" x14ac:dyDescent="0.2">
      <c r="A38" s="130" t="s">
        <v>58</v>
      </c>
      <c r="B38" s="43">
        <f>SUM(C38:D38)</f>
        <v>0</v>
      </c>
      <c r="C38" s="44">
        <f>SUM(E38+G38+I38+K38+M38+O38+Q38+S38+U38+W38+Y38+AA38+AC38+AE38+AG38+AI38+AK38+AM38)</f>
        <v>0</v>
      </c>
      <c r="D38" s="45">
        <f>SUM(F38+H38+J38+L38+N38+P38+R38+T38+V38+X38+Z38+AB38+AD38+AF38+AH38+AJ38+AL38+AN38)</f>
        <v>0</v>
      </c>
      <c r="E38" s="46"/>
      <c r="F38" s="47"/>
      <c r="G38" s="46"/>
      <c r="H38" s="48"/>
      <c r="I38" s="46"/>
      <c r="J38" s="48"/>
      <c r="K38" s="46"/>
      <c r="L38" s="48"/>
      <c r="M38" s="46"/>
      <c r="N38" s="48"/>
      <c r="O38" s="46"/>
      <c r="P38" s="48"/>
      <c r="Q38" s="114"/>
      <c r="R38" s="48"/>
      <c r="S38" s="46"/>
      <c r="T38" s="48"/>
      <c r="U38" s="114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6"/>
      <c r="AM38" s="116"/>
      <c r="AN38" s="48"/>
      <c r="AO38" s="121"/>
      <c r="AP38" s="52"/>
      <c r="AQ38" s="52"/>
      <c r="AR38" s="52"/>
      <c r="AS38" s="53"/>
      <c r="AT38" s="38"/>
      <c r="AU38" s="39"/>
      <c r="AV38" s="39"/>
      <c r="AW38" s="39"/>
      <c r="AX38" s="39"/>
      <c r="AY38" s="39"/>
      <c r="AZ38" s="39"/>
      <c r="BA38" s="39"/>
      <c r="BB38" s="39"/>
      <c r="BC38" s="9"/>
      <c r="BD38" s="9"/>
      <c r="BE38" s="9"/>
      <c r="BF38" s="9"/>
      <c r="BG38" s="9"/>
      <c r="BX38" s="2"/>
      <c r="CG38" s="41">
        <v>0</v>
      </c>
      <c r="CH38" s="41">
        <v>0</v>
      </c>
      <c r="CI38" s="41"/>
      <c r="CJ38" s="41"/>
    </row>
    <row r="39" spans="1:88" ht="16.149999999999999" customHeight="1" x14ac:dyDescent="0.2">
      <c r="A39" s="130" t="s">
        <v>59</v>
      </c>
      <c r="B39" s="43">
        <f>SUM(C39:D39)</f>
        <v>0</v>
      </c>
      <c r="C39" s="44">
        <f>SUM(E39+G39+I39+K39+M39+O39+Q39+S39+U39+W39+Y39+AA39+AC39+AE39+AG39+AI39+AK39+AM39)</f>
        <v>0</v>
      </c>
      <c r="D39" s="45">
        <f>SUM(F39+H39+J39+L39+N39+P39+R39+T39+V39+X39+Z39+AB39+AD39+AF39+AH39+AJ39+AL39+AN39)</f>
        <v>0</v>
      </c>
      <c r="E39" s="46"/>
      <c r="F39" s="47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114"/>
      <c r="R39" s="48"/>
      <c r="S39" s="46"/>
      <c r="T39" s="48"/>
      <c r="U39" s="114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6"/>
      <c r="AM39" s="116"/>
      <c r="AN39" s="48"/>
      <c r="AO39" s="121"/>
      <c r="AP39" s="52"/>
      <c r="AQ39" s="52"/>
      <c r="AR39" s="52"/>
      <c r="AS39" s="53"/>
      <c r="AT39" s="38"/>
      <c r="AU39" s="39"/>
      <c r="AV39" s="39"/>
      <c r="AW39" s="39"/>
      <c r="AX39" s="39"/>
      <c r="AY39" s="39"/>
      <c r="AZ39" s="39"/>
      <c r="BA39" s="39"/>
      <c r="BB39" s="39"/>
      <c r="BC39" s="9"/>
      <c r="BD39" s="9"/>
      <c r="BE39" s="9"/>
      <c r="BF39" s="9"/>
      <c r="BG39" s="9"/>
      <c r="BX39" s="2"/>
      <c r="CG39" s="41">
        <v>0</v>
      </c>
      <c r="CH39" s="41">
        <v>0</v>
      </c>
      <c r="CI39" s="41"/>
      <c r="CJ39" s="41"/>
    </row>
    <row r="40" spans="1:88" ht="16.149999999999999" customHeight="1" x14ac:dyDescent="0.2">
      <c r="A40" s="62" t="s">
        <v>60</v>
      </c>
      <c r="B40" s="43">
        <f t="shared" si="2"/>
        <v>0</v>
      </c>
      <c r="C40" s="44">
        <f t="shared" si="4"/>
        <v>0</v>
      </c>
      <c r="D40" s="45">
        <f t="shared" si="4"/>
        <v>0</v>
      </c>
      <c r="E40" s="46"/>
      <c r="F40" s="47"/>
      <c r="G40" s="46"/>
      <c r="H40" s="48"/>
      <c r="I40" s="46"/>
      <c r="J40" s="48"/>
      <c r="K40" s="46"/>
      <c r="L40" s="48"/>
      <c r="M40" s="46"/>
      <c r="N40" s="48"/>
      <c r="O40" s="46"/>
      <c r="P40" s="48"/>
      <c r="Q40" s="114"/>
      <c r="R40" s="48"/>
      <c r="S40" s="46"/>
      <c r="T40" s="48"/>
      <c r="U40" s="114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6"/>
      <c r="AM40" s="116"/>
      <c r="AN40" s="48"/>
      <c r="AO40" s="121"/>
      <c r="AP40" s="52"/>
      <c r="AQ40" s="52"/>
      <c r="AR40" s="52"/>
      <c r="AS40" s="53"/>
      <c r="AT40" s="38"/>
      <c r="AU40" s="39"/>
      <c r="AV40" s="39"/>
      <c r="AW40" s="39"/>
      <c r="AX40" s="39"/>
      <c r="AY40" s="39"/>
      <c r="AZ40" s="39"/>
      <c r="BA40" s="39"/>
      <c r="BB40" s="39"/>
      <c r="BC40" s="9"/>
      <c r="BD40" s="9"/>
      <c r="BE40" s="9"/>
      <c r="BF40" s="9"/>
      <c r="BG40" s="9"/>
      <c r="BX40" s="2"/>
      <c r="CG40" s="41">
        <v>0</v>
      </c>
      <c r="CH40" s="41">
        <v>0</v>
      </c>
      <c r="CI40" s="41"/>
      <c r="CJ40" s="41"/>
    </row>
    <row r="41" spans="1:88" ht="16.149999999999999" customHeight="1" x14ac:dyDescent="0.2">
      <c r="A41" s="62" t="s">
        <v>61</v>
      </c>
      <c r="B41" s="43">
        <f t="shared" si="2"/>
        <v>0</v>
      </c>
      <c r="C41" s="44">
        <f t="shared" si="4"/>
        <v>0</v>
      </c>
      <c r="D41" s="45">
        <f t="shared" si="4"/>
        <v>0</v>
      </c>
      <c r="E41" s="46"/>
      <c r="F41" s="47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114"/>
      <c r="R41" s="48"/>
      <c r="S41" s="46"/>
      <c r="T41" s="48"/>
      <c r="U41" s="114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6"/>
      <c r="AM41" s="116"/>
      <c r="AN41" s="48"/>
      <c r="AO41" s="131"/>
      <c r="AP41" s="75"/>
      <c r="AQ41" s="75"/>
      <c r="AR41" s="75"/>
      <c r="AS41" s="76"/>
      <c r="AT41" s="38"/>
      <c r="AU41" s="39"/>
      <c r="AV41" s="39"/>
      <c r="AW41" s="39"/>
      <c r="AX41" s="39"/>
      <c r="AY41" s="39"/>
      <c r="AZ41" s="39"/>
      <c r="BA41" s="39"/>
      <c r="BB41" s="39"/>
      <c r="BC41" s="9"/>
      <c r="BD41" s="9"/>
      <c r="BE41" s="9"/>
      <c r="BF41" s="9"/>
      <c r="BG41" s="9"/>
      <c r="BX41" s="2"/>
      <c r="CG41" s="41">
        <v>0</v>
      </c>
      <c r="CH41" s="41">
        <v>0</v>
      </c>
      <c r="CI41" s="41"/>
      <c r="CJ41" s="41"/>
    </row>
    <row r="42" spans="1:88" ht="16.149999999999999" customHeight="1" x14ac:dyDescent="0.2">
      <c r="A42" s="62" t="s">
        <v>62</v>
      </c>
      <c r="B42" s="43">
        <f t="shared" si="2"/>
        <v>0</v>
      </c>
      <c r="C42" s="44">
        <f t="shared" si="4"/>
        <v>0</v>
      </c>
      <c r="D42" s="45">
        <f t="shared" si="4"/>
        <v>0</v>
      </c>
      <c r="E42" s="46"/>
      <c r="F42" s="47"/>
      <c r="G42" s="46"/>
      <c r="H42" s="48"/>
      <c r="I42" s="46"/>
      <c r="J42" s="48"/>
      <c r="K42" s="46"/>
      <c r="L42" s="48"/>
      <c r="M42" s="46"/>
      <c r="N42" s="48"/>
      <c r="O42" s="46"/>
      <c r="P42" s="48"/>
      <c r="Q42" s="114"/>
      <c r="R42" s="48"/>
      <c r="S42" s="46"/>
      <c r="T42" s="48"/>
      <c r="U42" s="114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6"/>
      <c r="AM42" s="116"/>
      <c r="AN42" s="48"/>
      <c r="AO42" s="131"/>
      <c r="AP42" s="75"/>
      <c r="AQ42" s="75"/>
      <c r="AR42" s="75"/>
      <c r="AS42" s="76"/>
      <c r="AT42" s="38"/>
      <c r="AU42" s="39"/>
      <c r="AV42" s="39"/>
      <c r="AW42" s="39"/>
      <c r="AX42" s="39"/>
      <c r="AY42" s="39"/>
      <c r="AZ42" s="39"/>
      <c r="BA42" s="39"/>
      <c r="BB42" s="39"/>
      <c r="BC42" s="9"/>
      <c r="BD42" s="9"/>
      <c r="BE42" s="9"/>
      <c r="BF42" s="9"/>
      <c r="BG42" s="9"/>
      <c r="BX42" s="2"/>
      <c r="CG42" s="41">
        <v>0</v>
      </c>
      <c r="CH42" s="41">
        <v>0</v>
      </c>
      <c r="CI42" s="41"/>
      <c r="CJ42" s="41"/>
    </row>
    <row r="43" spans="1:88" ht="16.149999999999999" customHeight="1" x14ac:dyDescent="0.2">
      <c r="A43" s="62" t="s">
        <v>63</v>
      </c>
      <c r="B43" s="43">
        <f t="shared" si="2"/>
        <v>0</v>
      </c>
      <c r="C43" s="44">
        <f t="shared" si="4"/>
        <v>0</v>
      </c>
      <c r="D43" s="45">
        <f t="shared" si="4"/>
        <v>0</v>
      </c>
      <c r="E43" s="46"/>
      <c r="F43" s="47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114"/>
      <c r="R43" s="48"/>
      <c r="S43" s="46"/>
      <c r="T43" s="48"/>
      <c r="U43" s="114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6"/>
      <c r="AM43" s="116"/>
      <c r="AN43" s="48"/>
      <c r="AO43" s="131"/>
      <c r="AP43" s="75"/>
      <c r="AQ43" s="75"/>
      <c r="AR43" s="75"/>
      <c r="AS43" s="76"/>
      <c r="AT43" s="38"/>
      <c r="AU43" s="39"/>
      <c r="AV43" s="39"/>
      <c r="AW43" s="39"/>
      <c r="AX43" s="39"/>
      <c r="AY43" s="39"/>
      <c r="AZ43" s="39"/>
      <c r="BA43" s="39"/>
      <c r="BB43" s="39"/>
      <c r="BC43" s="9"/>
      <c r="BD43" s="9"/>
      <c r="BE43" s="9"/>
      <c r="BF43" s="9"/>
      <c r="BG43" s="9"/>
      <c r="BX43" s="2"/>
      <c r="CG43" s="41">
        <v>0</v>
      </c>
      <c r="CH43" s="41">
        <v>0</v>
      </c>
      <c r="CI43" s="41"/>
      <c r="CJ43" s="41"/>
    </row>
    <row r="44" spans="1:88" ht="16.149999999999999" customHeight="1" x14ac:dyDescent="0.2">
      <c r="A44" s="132" t="s">
        <v>64</v>
      </c>
      <c r="B44" s="133">
        <f t="shared" si="2"/>
        <v>0</v>
      </c>
      <c r="C44" s="134">
        <f t="shared" si="4"/>
        <v>0</v>
      </c>
      <c r="D44" s="135">
        <f t="shared" si="4"/>
        <v>0</v>
      </c>
      <c r="E44" s="89"/>
      <c r="F44" s="90"/>
      <c r="G44" s="89"/>
      <c r="H44" s="88"/>
      <c r="I44" s="89"/>
      <c r="J44" s="88"/>
      <c r="K44" s="89"/>
      <c r="L44" s="88"/>
      <c r="M44" s="89"/>
      <c r="N44" s="88"/>
      <c r="O44" s="89"/>
      <c r="P44" s="88"/>
      <c r="Q44" s="136"/>
      <c r="R44" s="88"/>
      <c r="S44" s="89"/>
      <c r="T44" s="88"/>
      <c r="U44" s="136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8"/>
      <c r="AM44" s="138"/>
      <c r="AN44" s="88"/>
      <c r="AO44" s="139"/>
      <c r="AP44" s="94"/>
      <c r="AQ44" s="94"/>
      <c r="AR44" s="94"/>
      <c r="AS44" s="95"/>
      <c r="AT44" s="38"/>
      <c r="AU44" s="39"/>
      <c r="AV44" s="39"/>
      <c r="AW44" s="39"/>
      <c r="AX44" s="39"/>
      <c r="AY44" s="39"/>
      <c r="AZ44" s="39"/>
      <c r="BA44" s="39"/>
      <c r="BB44" s="39"/>
      <c r="BC44" s="9"/>
      <c r="BD44" s="9"/>
      <c r="BE44" s="9"/>
      <c r="BF44" s="9"/>
      <c r="BG44" s="9"/>
      <c r="BX44" s="2"/>
      <c r="CG44" s="41">
        <v>0</v>
      </c>
      <c r="CH44" s="41">
        <v>0</v>
      </c>
      <c r="CI44" s="41"/>
      <c r="CJ44" s="41"/>
    </row>
    <row r="45" spans="1:88" ht="31.15" customHeight="1" x14ac:dyDescent="0.2">
      <c r="A45" s="140" t="s">
        <v>65</v>
      </c>
      <c r="B45" s="140"/>
      <c r="C45" s="140"/>
      <c r="D45" s="140"/>
      <c r="E45" s="140"/>
      <c r="F45" s="140"/>
      <c r="G45" s="140"/>
      <c r="H45" s="140"/>
      <c r="I45" s="11"/>
      <c r="J45" s="11"/>
      <c r="K45" s="11"/>
      <c r="L45" s="11"/>
      <c r="M45" s="11"/>
      <c r="N45" s="7"/>
      <c r="O45" s="7"/>
      <c r="P45" s="7"/>
      <c r="Q45" s="7"/>
      <c r="R45" s="7"/>
      <c r="S45" s="7"/>
      <c r="T45" s="7"/>
      <c r="U45" s="7"/>
      <c r="V45" s="7"/>
      <c r="W45" s="7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41"/>
      <c r="AP45" s="142"/>
      <c r="AQ45" s="1272"/>
      <c r="AR45" s="1273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CG45" s="41"/>
      <c r="CH45" s="41"/>
      <c r="CI45" s="41"/>
      <c r="CJ45" s="41"/>
    </row>
    <row r="46" spans="1:88" ht="16.149999999999999" customHeight="1" x14ac:dyDescent="0.25">
      <c r="A46" s="2387" t="s">
        <v>49</v>
      </c>
      <c r="B46" s="2511" t="s">
        <v>4</v>
      </c>
      <c r="C46" s="2521" t="s">
        <v>66</v>
      </c>
      <c r="D46" s="2522"/>
      <c r="E46" s="2522"/>
      <c r="F46" s="2523"/>
      <c r="G46" s="2521" t="s">
        <v>67</v>
      </c>
      <c r="H46" s="2522"/>
      <c r="I46" s="2522"/>
      <c r="J46" s="2523"/>
      <c r="K46" s="7"/>
      <c r="L46" s="1970"/>
      <c r="M46" s="1970"/>
      <c r="N46" s="1970"/>
      <c r="O46" s="1970"/>
      <c r="P46" s="1970"/>
      <c r="Q46" s="1970"/>
      <c r="R46" s="1970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1274"/>
      <c r="AR46" s="146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CG46" s="41"/>
      <c r="CH46" s="41"/>
      <c r="CI46" s="41"/>
      <c r="CJ46" s="41"/>
    </row>
    <row r="47" spans="1:88" ht="27.75" customHeight="1" x14ac:dyDescent="0.2">
      <c r="A47" s="2473"/>
      <c r="B47" s="2465"/>
      <c r="C47" s="1275" t="s">
        <v>68</v>
      </c>
      <c r="D47" s="1275" t="s">
        <v>69</v>
      </c>
      <c r="E47" s="1244" t="s">
        <v>70</v>
      </c>
      <c r="F47" s="1170" t="s">
        <v>71</v>
      </c>
      <c r="G47" s="1275" t="s">
        <v>68</v>
      </c>
      <c r="H47" s="1275" t="s">
        <v>69</v>
      </c>
      <c r="I47" s="1244" t="s">
        <v>70</v>
      </c>
      <c r="J47" s="1170" t="s">
        <v>71</v>
      </c>
      <c r="K47" s="7"/>
      <c r="L47" s="1138"/>
      <c r="M47" s="1138"/>
      <c r="N47" s="1139"/>
      <c r="O47" s="1138"/>
      <c r="P47" s="1138"/>
      <c r="Q47" s="1138"/>
      <c r="R47" s="1138"/>
      <c r="S47" s="1138"/>
      <c r="T47" s="1138"/>
      <c r="U47" s="1138"/>
      <c r="V47" s="1138"/>
      <c r="W47" s="1138"/>
      <c r="X47" s="1138"/>
      <c r="Y47" s="1138"/>
      <c r="Z47" s="1138"/>
      <c r="AA47" s="1138"/>
      <c r="AB47" s="1138"/>
      <c r="AC47" s="1138"/>
      <c r="AD47" s="1138"/>
      <c r="AE47" s="1138"/>
      <c r="AF47" s="1138"/>
      <c r="AG47" s="1138"/>
      <c r="AH47" s="1138"/>
      <c r="AI47" s="1138"/>
      <c r="AJ47" s="1138"/>
      <c r="AK47" s="1138"/>
      <c r="AL47" s="1138"/>
      <c r="AM47" s="1138"/>
      <c r="AN47" s="1138"/>
      <c r="AO47" s="1138"/>
      <c r="AP47" s="1138"/>
      <c r="AQ47" s="1140"/>
      <c r="AR47" s="1140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CG47" s="41"/>
      <c r="CH47" s="41"/>
      <c r="CI47" s="41"/>
      <c r="CJ47" s="41"/>
    </row>
    <row r="48" spans="1:88" ht="16.149999999999999" customHeight="1" x14ac:dyDescent="0.2">
      <c r="A48" s="151" t="s">
        <v>72</v>
      </c>
      <c r="B48" s="152">
        <f>SUM(C48:J48)</f>
        <v>0</v>
      </c>
      <c r="C48" s="31"/>
      <c r="D48" s="110"/>
      <c r="E48" s="110"/>
      <c r="F48" s="1260"/>
      <c r="G48" s="31"/>
      <c r="H48" s="110"/>
      <c r="I48" s="110"/>
      <c r="J48" s="33"/>
      <c r="K48" s="153"/>
      <c r="L48" s="1138"/>
      <c r="M48" s="1138"/>
      <c r="N48" s="1141"/>
      <c r="O48" s="1138"/>
      <c r="P48" s="1138"/>
      <c r="Q48" s="1138"/>
      <c r="R48" s="1138"/>
      <c r="S48" s="1138"/>
      <c r="T48" s="1138"/>
      <c r="U48" s="1138"/>
      <c r="V48" s="1138"/>
      <c r="W48" s="1138"/>
      <c r="X48" s="1142"/>
      <c r="Y48" s="1143"/>
      <c r="Z48" s="1143"/>
      <c r="AA48" s="1143"/>
      <c r="AB48" s="1143"/>
      <c r="AC48" s="1143"/>
      <c r="AD48" s="1143"/>
      <c r="AE48" s="1143"/>
      <c r="AF48" s="1143"/>
      <c r="AG48" s="1143"/>
      <c r="AH48" s="1143"/>
      <c r="AI48" s="1143"/>
      <c r="AJ48" s="1143"/>
      <c r="AK48" s="1143"/>
      <c r="AL48" s="1143"/>
      <c r="AM48" s="1143"/>
      <c r="AN48" s="1143"/>
      <c r="AO48" s="1143"/>
      <c r="AP48" s="1143"/>
      <c r="AQ48" s="1140"/>
      <c r="AR48" s="1140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CG48" s="41"/>
      <c r="CH48" s="41"/>
      <c r="CI48" s="41"/>
      <c r="CJ48" s="41"/>
    </row>
    <row r="49" spans="1:88" ht="16.149999999999999" customHeight="1" x14ac:dyDescent="0.2">
      <c r="A49" s="83" t="s">
        <v>73</v>
      </c>
      <c r="B49" s="157">
        <f>SUM(C49:J49)</f>
        <v>0</v>
      </c>
      <c r="C49" s="89"/>
      <c r="D49" s="137"/>
      <c r="E49" s="137"/>
      <c r="F49" s="90"/>
      <c r="G49" s="89"/>
      <c r="H49" s="137"/>
      <c r="I49" s="137"/>
      <c r="J49" s="88"/>
      <c r="K49" s="153"/>
      <c r="L49" s="1138"/>
      <c r="M49" s="1138"/>
      <c r="N49" s="1144"/>
      <c r="O49" s="1138"/>
      <c r="P49" s="1138"/>
      <c r="Q49" s="1138"/>
      <c r="R49" s="1138"/>
      <c r="S49" s="1138"/>
      <c r="T49" s="1138"/>
      <c r="U49" s="1138"/>
      <c r="V49" s="1138"/>
      <c r="W49" s="1138"/>
      <c r="X49" s="1142"/>
      <c r="Y49" s="1143"/>
      <c r="Z49" s="1143"/>
      <c r="AA49" s="1143"/>
      <c r="AB49" s="1143"/>
      <c r="AC49" s="1143"/>
      <c r="AD49" s="1143"/>
      <c r="AE49" s="1143"/>
      <c r="AF49" s="1143"/>
      <c r="AG49" s="1143"/>
      <c r="AH49" s="1143"/>
      <c r="AI49" s="1143"/>
      <c r="AJ49" s="1143"/>
      <c r="AK49" s="1143"/>
      <c r="AL49" s="1143"/>
      <c r="AM49" s="1143"/>
      <c r="AN49" s="1143"/>
      <c r="AO49" s="1143"/>
      <c r="AP49" s="1143"/>
      <c r="AQ49" s="1140"/>
      <c r="AR49" s="1140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CG49" s="41"/>
      <c r="CH49" s="41"/>
      <c r="CI49" s="41"/>
      <c r="CJ49" s="41"/>
    </row>
    <row r="50" spans="1:88" ht="31.15" customHeight="1" x14ac:dyDescent="0.2">
      <c r="A50" s="1276" t="s">
        <v>74</v>
      </c>
      <c r="B50" s="1276"/>
      <c r="C50" s="1276"/>
      <c r="D50" s="1276"/>
      <c r="E50" s="1276"/>
      <c r="F50" s="1276"/>
      <c r="G50" s="1146"/>
      <c r="H50" s="1146"/>
      <c r="I50" s="1146"/>
      <c r="J50" s="1146"/>
      <c r="K50" s="1146"/>
      <c r="L50" s="1146"/>
      <c r="M50" s="1146"/>
      <c r="N50" s="1146"/>
      <c r="O50" s="1147"/>
      <c r="P50" s="1276"/>
      <c r="Q50" s="1146"/>
      <c r="R50" s="1146"/>
      <c r="S50" s="1147"/>
      <c r="T50" s="1276"/>
      <c r="U50" s="1146"/>
      <c r="V50" s="1147"/>
      <c r="W50" s="1276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1143"/>
      <c r="AM50" s="1148"/>
      <c r="AN50" s="1148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CG50" s="41"/>
      <c r="CH50" s="41"/>
      <c r="CI50" s="41"/>
      <c r="CJ50" s="41"/>
    </row>
    <row r="51" spans="1:88" ht="16.149999999999999" customHeight="1" x14ac:dyDescent="0.2">
      <c r="A51" s="2387" t="s">
        <v>75</v>
      </c>
      <c r="B51" s="2512" t="s">
        <v>32</v>
      </c>
      <c r="C51" s="2513"/>
      <c r="D51" s="2514"/>
      <c r="E51" s="2515" t="s">
        <v>5</v>
      </c>
      <c r="F51" s="2368"/>
      <c r="G51" s="2368"/>
      <c r="H51" s="2368"/>
      <c r="I51" s="2368"/>
      <c r="J51" s="2368"/>
      <c r="K51" s="2368"/>
      <c r="L51" s="2368"/>
      <c r="M51" s="2368"/>
      <c r="N51" s="2368"/>
      <c r="O51" s="2368"/>
      <c r="P51" s="2368"/>
      <c r="Q51" s="2368"/>
      <c r="R51" s="2368"/>
      <c r="S51" s="2368"/>
      <c r="T51" s="2368"/>
      <c r="U51" s="2368"/>
      <c r="V51" s="2516"/>
      <c r="W51" s="2511" t="s">
        <v>6</v>
      </c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CG51" s="41"/>
      <c r="CH51" s="41"/>
      <c r="CI51" s="41"/>
      <c r="CJ51" s="41"/>
    </row>
    <row r="52" spans="1:88" ht="16.149999999999999" customHeight="1" x14ac:dyDescent="0.2">
      <c r="A52" s="1909"/>
      <c r="B52" s="2474"/>
      <c r="C52" s="2475"/>
      <c r="D52" s="2464"/>
      <c r="E52" s="2511" t="s">
        <v>11</v>
      </c>
      <c r="F52" s="2513" t="s">
        <v>12</v>
      </c>
      <c r="G52" s="2511" t="s">
        <v>13</v>
      </c>
      <c r="H52" s="2513" t="s">
        <v>14</v>
      </c>
      <c r="I52" s="2511" t="s">
        <v>15</v>
      </c>
      <c r="J52" s="2513" t="s">
        <v>16</v>
      </c>
      <c r="K52" s="2511" t="s">
        <v>17</v>
      </c>
      <c r="L52" s="2513" t="s">
        <v>18</v>
      </c>
      <c r="M52" s="2511" t="s">
        <v>19</v>
      </c>
      <c r="N52" s="2513" t="s">
        <v>20</v>
      </c>
      <c r="O52" s="2511" t="s">
        <v>21</v>
      </c>
      <c r="P52" s="2513" t="s">
        <v>22</v>
      </c>
      <c r="Q52" s="2511" t="s">
        <v>23</v>
      </c>
      <c r="R52" s="2513" t="s">
        <v>24</v>
      </c>
      <c r="S52" s="2511" t="s">
        <v>25</v>
      </c>
      <c r="T52" s="2513" t="s">
        <v>26</v>
      </c>
      <c r="U52" s="2511" t="s">
        <v>27</v>
      </c>
      <c r="V52" s="2514" t="s">
        <v>28</v>
      </c>
      <c r="W52" s="1900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CG52" s="41"/>
      <c r="CH52" s="41"/>
      <c r="CI52" s="41"/>
      <c r="CJ52" s="41"/>
    </row>
    <row r="53" spans="1:88" ht="16.149999999999999" customHeight="1" x14ac:dyDescent="0.2">
      <c r="A53" s="2473"/>
      <c r="B53" s="1277" t="s">
        <v>29</v>
      </c>
      <c r="C53" s="1278" t="s">
        <v>30</v>
      </c>
      <c r="D53" s="1277" t="s">
        <v>31</v>
      </c>
      <c r="E53" s="2465"/>
      <c r="F53" s="2475"/>
      <c r="G53" s="2465"/>
      <c r="H53" s="2475"/>
      <c r="I53" s="2465"/>
      <c r="J53" s="2475"/>
      <c r="K53" s="2465"/>
      <c r="L53" s="2475"/>
      <c r="M53" s="2465"/>
      <c r="N53" s="2475"/>
      <c r="O53" s="2465"/>
      <c r="P53" s="2475"/>
      <c r="Q53" s="2465"/>
      <c r="R53" s="2475"/>
      <c r="S53" s="2465"/>
      <c r="T53" s="2475"/>
      <c r="U53" s="2465"/>
      <c r="V53" s="2464"/>
      <c r="W53" s="2465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CG53" s="41"/>
      <c r="CH53" s="41"/>
      <c r="CI53" s="41"/>
      <c r="CJ53" s="41"/>
    </row>
    <row r="54" spans="1:88" ht="16.149999999999999" customHeight="1" x14ac:dyDescent="0.2">
      <c r="A54" s="1279" t="s">
        <v>76</v>
      </c>
      <c r="B54" s="1280">
        <f>SUM(B55:B56)</f>
        <v>0</v>
      </c>
      <c r="C54" s="443">
        <f>SUM(C55:C56)</f>
        <v>0</v>
      </c>
      <c r="D54" s="1281">
        <f t="shared" ref="D54:W54" si="5">SUM(D55:D56)</f>
        <v>0</v>
      </c>
      <c r="E54" s="427">
        <f t="shared" si="5"/>
        <v>0</v>
      </c>
      <c r="F54" s="616">
        <f t="shared" si="5"/>
        <v>0</v>
      </c>
      <c r="G54" s="427">
        <f t="shared" si="5"/>
        <v>0</v>
      </c>
      <c r="H54" s="616">
        <f t="shared" si="5"/>
        <v>0</v>
      </c>
      <c r="I54" s="427">
        <f t="shared" si="5"/>
        <v>0</v>
      </c>
      <c r="J54" s="616">
        <f t="shared" si="5"/>
        <v>0</v>
      </c>
      <c r="K54" s="427">
        <f t="shared" si="5"/>
        <v>0</v>
      </c>
      <c r="L54" s="616">
        <f t="shared" si="5"/>
        <v>0</v>
      </c>
      <c r="M54" s="427">
        <f t="shared" si="5"/>
        <v>0</v>
      </c>
      <c r="N54" s="616">
        <f t="shared" si="5"/>
        <v>0</v>
      </c>
      <c r="O54" s="427">
        <f t="shared" si="5"/>
        <v>0</v>
      </c>
      <c r="P54" s="616">
        <f t="shared" si="5"/>
        <v>0</v>
      </c>
      <c r="Q54" s="427">
        <f t="shared" si="5"/>
        <v>0</v>
      </c>
      <c r="R54" s="616">
        <f t="shared" si="5"/>
        <v>0</v>
      </c>
      <c r="S54" s="427">
        <f t="shared" si="5"/>
        <v>0</v>
      </c>
      <c r="T54" s="616">
        <f t="shared" si="5"/>
        <v>0</v>
      </c>
      <c r="U54" s="427">
        <f t="shared" si="5"/>
        <v>0</v>
      </c>
      <c r="V54" s="616">
        <f t="shared" si="5"/>
        <v>0</v>
      </c>
      <c r="W54" s="427">
        <f t="shared" si="5"/>
        <v>0</v>
      </c>
      <c r="X54" s="170" t="s">
        <v>77</v>
      </c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CG54" s="41"/>
      <c r="CH54" s="41"/>
      <c r="CI54" s="41"/>
      <c r="CJ54" s="41"/>
    </row>
    <row r="55" spans="1:88" ht="16.149999999999999" customHeight="1" x14ac:dyDescent="0.2">
      <c r="A55" s="54" t="s">
        <v>72</v>
      </c>
      <c r="B55" s="171">
        <f>SUM(E55:V55)</f>
        <v>0</v>
      </c>
      <c r="C55" s="1282"/>
      <c r="D55" s="1283"/>
      <c r="E55" s="174"/>
      <c r="F55" s="175"/>
      <c r="G55" s="174"/>
      <c r="H55" s="175"/>
      <c r="I55" s="174"/>
      <c r="J55" s="175"/>
      <c r="K55" s="174"/>
      <c r="L55" s="175"/>
      <c r="M55" s="174"/>
      <c r="N55" s="175"/>
      <c r="O55" s="174"/>
      <c r="P55" s="175"/>
      <c r="Q55" s="174"/>
      <c r="R55" s="175"/>
      <c r="S55" s="174"/>
      <c r="T55" s="175"/>
      <c r="U55" s="174"/>
      <c r="V55" s="175"/>
      <c r="W55" s="174"/>
      <c r="X55" s="176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9"/>
      <c r="AK55" s="9"/>
      <c r="CA55" s="40"/>
      <c r="CC55" s="40"/>
      <c r="CG55" s="41">
        <v>0</v>
      </c>
      <c r="CH55" s="41">
        <v>0</v>
      </c>
      <c r="CI55" s="41">
        <v>0</v>
      </c>
      <c r="CJ55" s="41"/>
    </row>
    <row r="56" spans="1:88" ht="16.149999999999999" customHeight="1" x14ac:dyDescent="0.2">
      <c r="A56" s="177" t="s">
        <v>78</v>
      </c>
      <c r="B56" s="178">
        <f>SUM(E56:V56)</f>
        <v>0</v>
      </c>
      <c r="C56" s="1284"/>
      <c r="D56" s="1285"/>
      <c r="E56" s="181"/>
      <c r="F56" s="182"/>
      <c r="G56" s="181"/>
      <c r="H56" s="182"/>
      <c r="I56" s="181"/>
      <c r="J56" s="182"/>
      <c r="K56" s="181"/>
      <c r="L56" s="182"/>
      <c r="M56" s="181"/>
      <c r="N56" s="182"/>
      <c r="O56" s="181"/>
      <c r="P56" s="182"/>
      <c r="Q56" s="181"/>
      <c r="R56" s="182"/>
      <c r="S56" s="181"/>
      <c r="T56" s="182"/>
      <c r="U56" s="181"/>
      <c r="V56" s="182"/>
      <c r="W56" s="181"/>
      <c r="X56" s="176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9"/>
      <c r="AK56" s="9"/>
      <c r="CG56" s="41">
        <v>0</v>
      </c>
      <c r="CH56" s="41">
        <v>0</v>
      </c>
      <c r="CI56" s="41">
        <v>0</v>
      </c>
      <c r="CJ56" s="41"/>
    </row>
    <row r="57" spans="1:88" ht="16.149999999999999" customHeight="1" x14ac:dyDescent="0.2">
      <c r="A57" s="183" t="s">
        <v>79</v>
      </c>
      <c r="B57" s="184">
        <f t="shared" ref="B57:W57" si="6">SUM(B58:B59)</f>
        <v>0</v>
      </c>
      <c r="C57" s="185">
        <f t="shared" si="6"/>
        <v>0</v>
      </c>
      <c r="D57" s="186">
        <f t="shared" si="6"/>
        <v>0</v>
      </c>
      <c r="E57" s="120">
        <f t="shared" si="6"/>
        <v>0</v>
      </c>
      <c r="F57" s="187">
        <f t="shared" si="6"/>
        <v>0</v>
      </c>
      <c r="G57" s="120">
        <f t="shared" si="6"/>
        <v>0</v>
      </c>
      <c r="H57" s="187">
        <f t="shared" si="6"/>
        <v>0</v>
      </c>
      <c r="I57" s="120">
        <f t="shared" si="6"/>
        <v>0</v>
      </c>
      <c r="J57" s="187">
        <f t="shared" si="6"/>
        <v>0</v>
      </c>
      <c r="K57" s="120">
        <f t="shared" si="6"/>
        <v>0</v>
      </c>
      <c r="L57" s="187">
        <f t="shared" si="6"/>
        <v>0</v>
      </c>
      <c r="M57" s="120">
        <f t="shared" si="6"/>
        <v>0</v>
      </c>
      <c r="N57" s="187">
        <f t="shared" si="6"/>
        <v>0</v>
      </c>
      <c r="O57" s="120">
        <f t="shared" si="6"/>
        <v>0</v>
      </c>
      <c r="P57" s="187">
        <f t="shared" si="6"/>
        <v>0</v>
      </c>
      <c r="Q57" s="120">
        <f t="shared" si="6"/>
        <v>0</v>
      </c>
      <c r="R57" s="187">
        <f t="shared" si="6"/>
        <v>0</v>
      </c>
      <c r="S57" s="120">
        <f t="shared" si="6"/>
        <v>0</v>
      </c>
      <c r="T57" s="187">
        <f t="shared" si="6"/>
        <v>0</v>
      </c>
      <c r="U57" s="120">
        <f t="shared" si="6"/>
        <v>0</v>
      </c>
      <c r="V57" s="187">
        <f t="shared" si="6"/>
        <v>0</v>
      </c>
      <c r="W57" s="1286">
        <f t="shared" si="6"/>
        <v>0</v>
      </c>
      <c r="X57" s="170" t="s">
        <v>77</v>
      </c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CG57" s="41"/>
      <c r="CH57" s="41"/>
      <c r="CI57" s="41"/>
      <c r="CJ57" s="41"/>
    </row>
    <row r="58" spans="1:88" ht="16.149999999999999" customHeight="1" x14ac:dyDescent="0.2">
      <c r="A58" s="54" t="s">
        <v>72</v>
      </c>
      <c r="B58" s="171">
        <f>SUM(E58:V58)</f>
        <v>0</v>
      </c>
      <c r="C58" s="1282"/>
      <c r="D58" s="1155"/>
      <c r="E58" s="174"/>
      <c r="F58" s="175"/>
      <c r="G58" s="174"/>
      <c r="H58" s="175"/>
      <c r="I58" s="174"/>
      <c r="J58" s="175"/>
      <c r="K58" s="174"/>
      <c r="L58" s="175"/>
      <c r="M58" s="174"/>
      <c r="N58" s="175"/>
      <c r="O58" s="174"/>
      <c r="P58" s="175"/>
      <c r="Q58" s="174"/>
      <c r="R58" s="175"/>
      <c r="S58" s="174"/>
      <c r="T58" s="175"/>
      <c r="U58" s="174"/>
      <c r="V58" s="175"/>
      <c r="W58" s="174"/>
      <c r="X58" s="176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9"/>
      <c r="AK58" s="9"/>
      <c r="CG58" s="41">
        <v>0</v>
      </c>
      <c r="CH58" s="41">
        <v>0</v>
      </c>
      <c r="CI58" s="41">
        <v>0</v>
      </c>
      <c r="CJ58" s="41"/>
    </row>
    <row r="59" spans="1:88" ht="16.149999999999999" customHeight="1" x14ac:dyDescent="0.2">
      <c r="A59" s="177" t="s">
        <v>78</v>
      </c>
      <c r="B59" s="178">
        <f>SUM(E59:V59)</f>
        <v>0</v>
      </c>
      <c r="C59" s="1284"/>
      <c r="D59" s="1284"/>
      <c r="E59" s="181"/>
      <c r="F59" s="182"/>
      <c r="G59" s="181"/>
      <c r="H59" s="182"/>
      <c r="I59" s="181"/>
      <c r="J59" s="182"/>
      <c r="K59" s="181"/>
      <c r="L59" s="182"/>
      <c r="M59" s="181"/>
      <c r="N59" s="182"/>
      <c r="O59" s="181"/>
      <c r="P59" s="182"/>
      <c r="Q59" s="181"/>
      <c r="R59" s="182"/>
      <c r="S59" s="181"/>
      <c r="T59" s="182"/>
      <c r="U59" s="181"/>
      <c r="V59" s="182"/>
      <c r="W59" s="181"/>
      <c r="X59" s="176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9"/>
      <c r="AK59" s="9"/>
      <c r="CG59" s="41">
        <v>0</v>
      </c>
      <c r="CH59" s="41">
        <v>0</v>
      </c>
      <c r="CI59" s="41">
        <v>0</v>
      </c>
      <c r="CJ59" s="41"/>
    </row>
    <row r="60" spans="1:88" ht="31.15" customHeight="1" x14ac:dyDescent="0.2">
      <c r="A60" s="1276" t="s">
        <v>80</v>
      </c>
      <c r="B60" s="1276"/>
      <c r="C60" s="1276"/>
      <c r="D60" s="1276"/>
      <c r="E60" s="1276"/>
      <c r="F60" s="140"/>
      <c r="G60" s="140"/>
      <c r="H60" s="188"/>
      <c r="I60" s="188"/>
      <c r="J60" s="1287"/>
      <c r="K60" s="1288"/>
      <c r="L60" s="1289"/>
      <c r="M60" s="1288"/>
      <c r="N60" s="7"/>
      <c r="O60" s="7"/>
      <c r="P60" s="7"/>
      <c r="Q60" s="7"/>
      <c r="R60" s="7"/>
      <c r="S60" s="7"/>
      <c r="T60" s="7"/>
      <c r="U60" s="7"/>
      <c r="V60" s="7"/>
      <c r="W60" s="7"/>
      <c r="X60" s="192"/>
      <c r="Y60" s="192"/>
      <c r="Z60" s="192"/>
      <c r="AA60" s="1290"/>
      <c r="AB60" s="1291"/>
      <c r="AC60" s="1290"/>
      <c r="AD60" s="192"/>
      <c r="AE60" s="1291"/>
      <c r="AF60" s="1290"/>
      <c r="AG60" s="1290"/>
      <c r="AH60" s="1290"/>
      <c r="AI60" s="1291"/>
      <c r="AJ60" s="101"/>
      <c r="AK60" s="195"/>
      <c r="AL60" s="1143"/>
      <c r="AM60" s="1148"/>
      <c r="AN60" s="1148"/>
      <c r="CG60" s="41"/>
      <c r="CH60" s="41"/>
      <c r="CI60" s="41"/>
      <c r="CJ60" s="41"/>
    </row>
    <row r="61" spans="1:88" ht="16.149999999999999" customHeight="1" x14ac:dyDescent="0.2">
      <c r="A61" s="2507" t="s">
        <v>75</v>
      </c>
      <c r="B61" s="2517" t="s">
        <v>81</v>
      </c>
      <c r="C61" s="2518"/>
      <c r="D61" s="2517" t="s">
        <v>82</v>
      </c>
      <c r="E61" s="2519"/>
      <c r="F61" s="2520" t="s">
        <v>83</v>
      </c>
      <c r="G61" s="2520"/>
      <c r="H61" s="101"/>
      <c r="I61" s="101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141"/>
      <c r="V61" s="1292"/>
      <c r="W61" s="141"/>
      <c r="X61" s="1162"/>
      <c r="Y61" s="1162"/>
      <c r="Z61" s="1162"/>
      <c r="AA61" s="1290"/>
      <c r="AB61" s="1162"/>
      <c r="AC61" s="1290"/>
      <c r="AD61" s="1162"/>
      <c r="AE61" s="1290"/>
      <c r="AF61" s="1290"/>
      <c r="AG61" s="1163"/>
      <c r="AH61" s="1290"/>
      <c r="AI61" s="1163"/>
      <c r="AJ61" s="1162"/>
      <c r="AK61" s="1163"/>
      <c r="AL61" s="1164"/>
      <c r="AM61" s="1165"/>
      <c r="AN61" s="1165"/>
      <c r="CG61" s="41"/>
      <c r="CH61" s="41"/>
      <c r="CI61" s="41"/>
      <c r="CJ61" s="41"/>
    </row>
    <row r="62" spans="1:88" ht="36" customHeight="1" x14ac:dyDescent="0.2">
      <c r="A62" s="2465"/>
      <c r="B62" s="1293" t="s">
        <v>84</v>
      </c>
      <c r="C62" s="1294" t="s">
        <v>85</v>
      </c>
      <c r="D62" s="1293" t="s">
        <v>84</v>
      </c>
      <c r="E62" s="1295" t="s">
        <v>85</v>
      </c>
      <c r="F62" s="1296" t="s">
        <v>84</v>
      </c>
      <c r="G62" s="1297" t="s">
        <v>85</v>
      </c>
      <c r="H62" s="7" t="s">
        <v>77</v>
      </c>
      <c r="I62" s="7"/>
      <c r="J62" s="1171"/>
      <c r="K62" s="1138"/>
      <c r="L62" s="1138"/>
      <c r="M62" s="1138"/>
      <c r="N62" s="1138"/>
      <c r="O62" s="1138"/>
      <c r="P62" s="1138"/>
      <c r="Q62" s="1143"/>
      <c r="R62" s="1143"/>
      <c r="S62" s="1143"/>
      <c r="T62" s="1143"/>
      <c r="U62" s="1143"/>
      <c r="V62" s="1143"/>
      <c r="W62" s="1143"/>
      <c r="X62" s="1142"/>
      <c r="Y62" s="1143"/>
      <c r="Z62" s="1143"/>
      <c r="AA62" s="1143"/>
      <c r="AB62" s="1143"/>
      <c r="AC62" s="1143"/>
      <c r="AD62" s="1143"/>
      <c r="AE62" s="1143"/>
      <c r="AF62" s="1143"/>
      <c r="AG62" s="1143"/>
      <c r="AH62" s="1143"/>
      <c r="AI62" s="1143"/>
      <c r="AJ62" s="1143"/>
      <c r="AK62" s="1143"/>
      <c r="AL62" s="1143"/>
      <c r="AM62" s="1143"/>
      <c r="AN62" s="1143"/>
      <c r="AO62" s="1143"/>
      <c r="AP62" s="1138"/>
      <c r="AQ62" s="1148"/>
      <c r="AR62" s="1148"/>
      <c r="CG62" s="41"/>
      <c r="CH62" s="41"/>
      <c r="CI62" s="41"/>
      <c r="CJ62" s="41"/>
    </row>
    <row r="63" spans="1:88" ht="16.149999999999999" customHeight="1" x14ac:dyDescent="0.2">
      <c r="A63" s="1298" t="s">
        <v>86</v>
      </c>
      <c r="B63" s="31"/>
      <c r="C63" s="33"/>
      <c r="D63" s="31"/>
      <c r="E63" s="33"/>
      <c r="F63" s="65"/>
      <c r="G63" s="206"/>
      <c r="H63" s="176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1163"/>
      <c r="U63" s="1163"/>
      <c r="V63" s="1143"/>
      <c r="W63" s="1143"/>
      <c r="X63" s="1142"/>
      <c r="Y63" s="1143"/>
      <c r="Z63" s="1143"/>
      <c r="AA63" s="1143"/>
      <c r="AB63" s="1143"/>
      <c r="AC63" s="1143"/>
      <c r="AD63" s="1143"/>
      <c r="AE63" s="1143"/>
      <c r="AF63" s="1143"/>
      <c r="AG63" s="1143"/>
      <c r="AH63" s="1143"/>
      <c r="AI63" s="1143"/>
      <c r="AJ63" s="1143"/>
      <c r="AK63" s="1143"/>
      <c r="AL63" s="1143"/>
      <c r="AM63" s="1143"/>
      <c r="AN63" s="1143"/>
      <c r="AO63" s="1143"/>
      <c r="AP63" s="1148"/>
      <c r="AQ63" s="1148"/>
      <c r="AR63" s="1148"/>
      <c r="CA63" s="40"/>
      <c r="CB63" s="40"/>
      <c r="CC63" s="40"/>
      <c r="CG63" s="41">
        <f>IF(B63&lt;C63,1,0)</f>
        <v>0</v>
      </c>
      <c r="CH63" s="41">
        <f>IF(D63&lt;E63,1,0)</f>
        <v>0</v>
      </c>
      <c r="CI63" s="41">
        <f>IF(F63&lt;G63,1,0)</f>
        <v>0</v>
      </c>
      <c r="CJ63" s="41"/>
    </row>
    <row r="64" spans="1:88" ht="25.15" customHeight="1" x14ac:dyDescent="0.2">
      <c r="A64" s="1299" t="s">
        <v>87</v>
      </c>
      <c r="B64" s="1300"/>
      <c r="C64" s="1174"/>
      <c r="D64" s="1300"/>
      <c r="E64" s="1174"/>
      <c r="F64" s="1300"/>
      <c r="G64" s="1301"/>
      <c r="H64" s="176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1163"/>
      <c r="U64" s="1163"/>
      <c r="V64" s="1143"/>
      <c r="W64" s="1143"/>
      <c r="X64" s="1142"/>
      <c r="Y64" s="1143"/>
      <c r="Z64" s="1143"/>
      <c r="AA64" s="1143"/>
      <c r="AB64" s="1143"/>
      <c r="AC64" s="1143"/>
      <c r="AD64" s="1143"/>
      <c r="AE64" s="1143"/>
      <c r="AF64" s="1143"/>
      <c r="AG64" s="1143"/>
      <c r="AH64" s="1143"/>
      <c r="AI64" s="1143"/>
      <c r="AJ64" s="1143"/>
      <c r="AK64" s="1143"/>
      <c r="AL64" s="1143"/>
      <c r="AM64" s="1143"/>
      <c r="AN64" s="1143"/>
      <c r="AO64" s="1143"/>
      <c r="AP64" s="1148"/>
      <c r="AQ64" s="1148"/>
      <c r="AR64" s="1148"/>
      <c r="CA64" s="40"/>
      <c r="CB64" s="40"/>
      <c r="CC64" s="40"/>
      <c r="CG64" s="41">
        <f>IF(B64&lt;C64,1,0)</f>
        <v>0</v>
      </c>
      <c r="CH64" s="41">
        <f>IF(D64&lt;E64,1,0)</f>
        <v>0</v>
      </c>
      <c r="CI64" s="41">
        <f>IF(F64&lt;G64,1,0)</f>
        <v>0</v>
      </c>
      <c r="CJ64" s="41"/>
    </row>
    <row r="65" spans="1:90" ht="31.15" customHeight="1" x14ac:dyDescent="0.2">
      <c r="A65" s="1276" t="s">
        <v>88</v>
      </c>
      <c r="B65" s="1302"/>
      <c r="C65" s="1302"/>
      <c r="D65" s="1302"/>
      <c r="E65" s="211"/>
      <c r="F65" s="211"/>
      <c r="G65" s="211"/>
      <c r="H65" s="101"/>
      <c r="I65" s="101"/>
      <c r="J65" s="1163"/>
      <c r="K65" s="1163"/>
      <c r="L65" s="1163"/>
      <c r="M65" s="1163"/>
      <c r="N65" s="1163"/>
      <c r="O65" s="1163"/>
      <c r="P65" s="1163"/>
      <c r="Q65" s="1163"/>
      <c r="R65" s="1163"/>
      <c r="S65" s="1163"/>
      <c r="T65" s="1163"/>
      <c r="U65" s="1163"/>
      <c r="V65" s="1138"/>
      <c r="W65" s="1138"/>
      <c r="X65" s="1142"/>
      <c r="Y65" s="1143"/>
      <c r="Z65" s="1143"/>
      <c r="AA65" s="1143"/>
      <c r="AB65" s="1143"/>
      <c r="AC65" s="1143"/>
      <c r="AD65" s="1143"/>
      <c r="AE65" s="1143"/>
      <c r="AF65" s="1143"/>
      <c r="AG65" s="1143"/>
      <c r="AH65" s="1143"/>
      <c r="AI65" s="1143"/>
      <c r="AJ65" s="1143"/>
      <c r="AK65" s="1143"/>
      <c r="AL65" s="1143"/>
      <c r="AM65" s="1143"/>
      <c r="AN65" s="1143"/>
      <c r="AO65" s="1143"/>
      <c r="AP65" s="1148"/>
      <c r="AQ65" s="1148"/>
      <c r="AR65" s="1148"/>
      <c r="CG65" s="41"/>
      <c r="CH65" s="41"/>
      <c r="CI65" s="41"/>
      <c r="CJ65" s="41"/>
    </row>
    <row r="66" spans="1:90" ht="16.149999999999999" customHeight="1" x14ac:dyDescent="0.2">
      <c r="A66" s="1303" t="s">
        <v>49</v>
      </c>
      <c r="B66" s="1303" t="s">
        <v>32</v>
      </c>
      <c r="C66" s="213"/>
      <c r="D66" s="214"/>
      <c r="E66" s="214"/>
      <c r="F66" s="214"/>
      <c r="G66" s="214"/>
      <c r="H66" s="101"/>
      <c r="I66" s="101"/>
      <c r="J66" s="1163"/>
      <c r="K66" s="1163"/>
      <c r="L66" s="1178"/>
      <c r="M66" s="1178"/>
      <c r="N66" s="1163"/>
      <c r="O66" s="1163"/>
      <c r="P66" s="1163"/>
      <c r="Q66" s="1163"/>
      <c r="R66" s="1163"/>
      <c r="S66" s="1163"/>
      <c r="T66" s="1163"/>
      <c r="U66" s="1163"/>
      <c r="V66" s="1138"/>
      <c r="W66" s="1138"/>
      <c r="X66" s="1142"/>
      <c r="Y66" s="1143"/>
      <c r="Z66" s="1143"/>
      <c r="AA66" s="1143"/>
      <c r="AB66" s="1143"/>
      <c r="AC66" s="1143"/>
      <c r="AD66" s="1143"/>
      <c r="AE66" s="1143"/>
      <c r="AF66" s="1143"/>
      <c r="AG66" s="1143"/>
      <c r="AH66" s="1143"/>
      <c r="AI66" s="1143"/>
      <c r="AJ66" s="1143"/>
      <c r="AK66" s="1143"/>
      <c r="AL66" s="1143"/>
      <c r="AM66" s="1143"/>
      <c r="AN66" s="1143"/>
      <c r="AO66" s="1143"/>
      <c r="AP66" s="1148"/>
      <c r="AQ66" s="1148"/>
      <c r="AR66" s="1148"/>
      <c r="CG66" s="41"/>
      <c r="CH66" s="41"/>
      <c r="CI66" s="41"/>
      <c r="CJ66" s="41"/>
    </row>
    <row r="67" spans="1:90" ht="16.149999999999999" customHeight="1" x14ac:dyDescent="0.2">
      <c r="A67" s="1304" t="s">
        <v>72</v>
      </c>
      <c r="B67" s="1305"/>
      <c r="C67" s="213"/>
      <c r="D67" s="214"/>
      <c r="E67" s="214"/>
      <c r="F67" s="214"/>
      <c r="G67" s="214"/>
      <c r="H67" s="7"/>
      <c r="I67" s="141"/>
      <c r="J67" s="1138"/>
      <c r="K67" s="1138"/>
      <c r="L67" s="1181"/>
      <c r="M67" s="1181"/>
      <c r="N67" s="1138"/>
      <c r="O67" s="1138"/>
      <c r="P67" s="1138"/>
      <c r="Q67" s="1138"/>
      <c r="R67" s="1138"/>
      <c r="S67" s="1138"/>
      <c r="T67" s="1138"/>
      <c r="U67" s="1138"/>
      <c r="V67" s="1138"/>
      <c r="W67" s="1138"/>
      <c r="X67" s="1142"/>
      <c r="Y67" s="1143"/>
      <c r="Z67" s="1143"/>
      <c r="AA67" s="1143"/>
      <c r="AB67" s="1143"/>
      <c r="AC67" s="1143"/>
      <c r="AD67" s="1143"/>
      <c r="AE67" s="1143"/>
      <c r="AF67" s="1143"/>
      <c r="AG67" s="1143"/>
      <c r="AH67" s="1143"/>
      <c r="AI67" s="1143"/>
      <c r="AJ67" s="1143"/>
      <c r="AK67" s="1143"/>
      <c r="AL67" s="1143"/>
      <c r="AM67" s="1143"/>
      <c r="AN67" s="1143"/>
      <c r="AO67" s="1143"/>
      <c r="AP67" s="1148"/>
      <c r="AQ67" s="1148"/>
      <c r="AR67" s="1148"/>
      <c r="CG67" s="41"/>
      <c r="CH67" s="41"/>
      <c r="CI67" s="41"/>
      <c r="CJ67" s="41"/>
    </row>
    <row r="68" spans="1:90" ht="16.149999999999999" customHeight="1" x14ac:dyDescent="0.2">
      <c r="A68" s="83" t="s">
        <v>89</v>
      </c>
      <c r="B68" s="219"/>
      <c r="C68" s="140"/>
      <c r="D68" s="220"/>
      <c r="E68" s="140"/>
      <c r="F68" s="1306"/>
      <c r="G68" s="222"/>
      <c r="H68" s="7"/>
      <c r="I68" s="7"/>
      <c r="J68" s="1138"/>
      <c r="K68" s="1138"/>
      <c r="L68" s="1138"/>
      <c r="M68" s="1138"/>
      <c r="N68" s="1138"/>
      <c r="O68" s="1138"/>
      <c r="P68" s="1138"/>
      <c r="Q68" s="1138"/>
      <c r="R68" s="1138"/>
      <c r="S68" s="1138"/>
      <c r="T68" s="1138"/>
      <c r="U68" s="1138"/>
      <c r="V68" s="1138"/>
      <c r="W68" s="1138"/>
      <c r="X68" s="1142"/>
      <c r="Y68" s="1143"/>
      <c r="Z68" s="1143"/>
      <c r="AA68" s="1143"/>
      <c r="AB68" s="1143"/>
      <c r="AC68" s="1143"/>
      <c r="AD68" s="1143"/>
      <c r="AE68" s="1143"/>
      <c r="AF68" s="1143"/>
      <c r="AG68" s="1143"/>
      <c r="AH68" s="1143"/>
      <c r="AI68" s="1143"/>
      <c r="AJ68" s="1143"/>
      <c r="AK68" s="1143"/>
      <c r="AL68" s="1143"/>
      <c r="AM68" s="1143"/>
      <c r="AN68" s="1143"/>
      <c r="AO68" s="1143"/>
      <c r="AP68" s="1148"/>
      <c r="AQ68" s="1148"/>
      <c r="AR68" s="1148"/>
      <c r="CG68" s="41"/>
      <c r="CH68" s="41"/>
      <c r="CI68" s="41"/>
      <c r="CJ68" s="41"/>
    </row>
    <row r="69" spans="1:90" ht="31.15" customHeight="1" x14ac:dyDescent="0.2">
      <c r="A69" s="140" t="s">
        <v>90</v>
      </c>
      <c r="B69" s="140"/>
      <c r="C69" s="1307"/>
      <c r="D69" s="1307"/>
      <c r="E69" s="7"/>
      <c r="F69" s="7"/>
      <c r="G69" s="7"/>
      <c r="H69" s="7"/>
      <c r="I69" s="7"/>
      <c r="J69" s="1138"/>
      <c r="K69" s="1138"/>
      <c r="L69" s="1138"/>
      <c r="M69" s="1138"/>
      <c r="N69" s="1138"/>
      <c r="O69" s="1138"/>
      <c r="P69" s="1138"/>
      <c r="Q69" s="1138"/>
      <c r="R69" s="1138"/>
      <c r="S69" s="1138"/>
      <c r="T69" s="1138"/>
      <c r="U69" s="1138"/>
      <c r="V69" s="1138"/>
      <c r="W69" s="1183"/>
      <c r="X69" s="1142"/>
      <c r="Y69" s="1143"/>
      <c r="Z69" s="1143"/>
      <c r="AA69" s="1143"/>
      <c r="AB69" s="1143"/>
      <c r="AC69" s="1143"/>
      <c r="AD69" s="1143"/>
      <c r="AE69" s="1143"/>
      <c r="AF69" s="1164"/>
      <c r="AG69" s="1143"/>
      <c r="AH69" s="1184"/>
      <c r="AI69" s="1143"/>
      <c r="AJ69" s="1143"/>
      <c r="AK69" s="1143"/>
      <c r="AL69" s="1143"/>
      <c r="AM69" s="1143"/>
      <c r="AN69" s="1143"/>
      <c r="AO69" s="1143"/>
      <c r="AP69" s="1148"/>
      <c r="AQ69" s="1148"/>
      <c r="AR69" s="1148"/>
      <c r="CG69" s="41"/>
      <c r="CH69" s="41"/>
      <c r="CI69" s="41"/>
      <c r="CJ69" s="41"/>
    </row>
    <row r="70" spans="1:90" ht="16.149999999999999" customHeight="1" x14ac:dyDescent="0.2">
      <c r="A70" s="2506" t="s">
        <v>91</v>
      </c>
      <c r="B70" s="2507" t="s">
        <v>32</v>
      </c>
      <c r="C70" s="2508" t="s">
        <v>92</v>
      </c>
      <c r="D70" s="2510" t="s">
        <v>93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1142"/>
      <c r="Y70" s="1143"/>
      <c r="Z70" s="1143"/>
      <c r="AA70" s="1143"/>
      <c r="AB70" s="1143"/>
      <c r="AC70" s="1143"/>
      <c r="AD70" s="1143"/>
      <c r="AE70" s="1143"/>
      <c r="AF70" s="1164"/>
      <c r="AG70" s="1143"/>
      <c r="AH70" s="1143"/>
      <c r="AI70" s="1143"/>
      <c r="AJ70" s="1143"/>
      <c r="AK70" s="1143"/>
      <c r="AL70" s="1143"/>
      <c r="AM70" s="1143"/>
      <c r="AN70" s="1143"/>
      <c r="AO70" s="1143"/>
      <c r="AP70" s="1148"/>
      <c r="AQ70" s="1148"/>
      <c r="AR70" s="1148"/>
      <c r="CG70" s="41"/>
      <c r="CH70" s="41"/>
      <c r="CI70" s="41"/>
      <c r="CJ70" s="41"/>
    </row>
    <row r="71" spans="1:90" ht="16.149999999999999" customHeight="1" x14ac:dyDescent="0.2">
      <c r="A71" s="2473"/>
      <c r="B71" s="2465"/>
      <c r="C71" s="2509"/>
      <c r="D71" s="2423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1142"/>
      <c r="Y71" s="1143"/>
      <c r="Z71" s="1143"/>
      <c r="AA71" s="1143"/>
      <c r="AB71" s="1143"/>
      <c r="AC71" s="1143"/>
      <c r="AD71" s="1143"/>
      <c r="AE71" s="1143"/>
      <c r="AF71" s="1185"/>
      <c r="AG71" s="1186"/>
      <c r="AH71" s="1186"/>
      <c r="AI71" s="1143"/>
      <c r="AJ71" s="1143"/>
      <c r="AK71" s="1143"/>
      <c r="AL71" s="1143"/>
      <c r="AM71" s="1143"/>
      <c r="AN71" s="1143"/>
      <c r="AO71" s="1143"/>
      <c r="AP71" s="1148"/>
      <c r="AQ71" s="1148"/>
      <c r="AR71" s="1148"/>
      <c r="CG71" s="41"/>
      <c r="CH71" s="41"/>
      <c r="CI71" s="41"/>
      <c r="CJ71" s="41"/>
    </row>
    <row r="72" spans="1:90" ht="25.5" customHeight="1" x14ac:dyDescent="0.2">
      <c r="A72" s="1308" t="s">
        <v>94</v>
      </c>
      <c r="B72" s="229">
        <f>SUM(C72:D72)</f>
        <v>0</v>
      </c>
      <c r="C72" s="1309"/>
      <c r="D72" s="1310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6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1138"/>
      <c r="AJ72" s="1138"/>
      <c r="AK72" s="1138"/>
      <c r="AL72" s="1138"/>
      <c r="AM72" s="1138"/>
      <c r="AN72" s="1138"/>
      <c r="AO72" s="1138"/>
      <c r="AP72" s="1148"/>
      <c r="AQ72" s="1148"/>
      <c r="AR72" s="1148"/>
      <c r="CG72" s="41"/>
      <c r="CH72" s="41"/>
      <c r="CI72" s="41"/>
      <c r="CJ72" s="41"/>
    </row>
    <row r="73" spans="1:90" ht="31.15" customHeight="1" x14ac:dyDescent="0.2">
      <c r="A73" s="1962" t="s">
        <v>95</v>
      </c>
      <c r="B73" s="1962"/>
      <c r="C73" s="1962"/>
      <c r="D73" s="1962"/>
      <c r="E73" s="1962"/>
      <c r="F73" s="1962"/>
      <c r="G73" s="1962"/>
      <c r="H73" s="232"/>
      <c r="I73" s="232"/>
      <c r="J73" s="232"/>
      <c r="K73" s="232"/>
      <c r="L73" s="232"/>
      <c r="M73" s="232"/>
      <c r="N73" s="233"/>
      <c r="O73" s="233"/>
      <c r="P73" s="233"/>
      <c r="Q73" s="234"/>
      <c r="R73" s="234"/>
      <c r="S73" s="234"/>
      <c r="T73" s="234"/>
      <c r="U73" s="234"/>
      <c r="V73" s="234"/>
      <c r="W73" s="233"/>
      <c r="X73" s="234"/>
      <c r="Y73" s="234"/>
      <c r="Z73" s="235"/>
      <c r="AA73" s="1311"/>
      <c r="AB73" s="1311"/>
      <c r="AC73" s="1311"/>
      <c r="AD73" s="1311"/>
      <c r="AE73" s="1312"/>
      <c r="AF73" s="1312"/>
      <c r="AG73" s="1312"/>
      <c r="AH73" s="1313"/>
      <c r="AI73" s="1192"/>
      <c r="AJ73" s="1148"/>
      <c r="AK73" s="1148"/>
      <c r="AL73" s="1148"/>
      <c r="AM73" s="1148"/>
      <c r="AN73" s="1148"/>
      <c r="AO73" s="1148"/>
      <c r="AP73" s="1148"/>
      <c r="AQ73" s="1148"/>
      <c r="AR73" s="1148"/>
      <c r="CG73" s="41"/>
      <c r="CH73" s="41"/>
      <c r="CI73" s="41"/>
      <c r="CJ73" s="41"/>
    </row>
    <row r="74" spans="1:90" ht="16.149999999999999" customHeight="1" x14ac:dyDescent="0.2">
      <c r="A74" s="2493" t="s">
        <v>49</v>
      </c>
      <c r="B74" s="2495" t="s">
        <v>96</v>
      </c>
      <c r="C74" s="2495" t="s">
        <v>32</v>
      </c>
      <c r="D74" s="2497"/>
      <c r="E74" s="2498"/>
      <c r="F74" s="2501" t="s">
        <v>5</v>
      </c>
      <c r="G74" s="2502"/>
      <c r="H74" s="2502"/>
      <c r="I74" s="2502"/>
      <c r="J74" s="2502"/>
      <c r="K74" s="2502"/>
      <c r="L74" s="2502"/>
      <c r="M74" s="2502"/>
      <c r="N74" s="2502"/>
      <c r="O74" s="2502"/>
      <c r="P74" s="2502"/>
      <c r="Q74" s="2502"/>
      <c r="R74" s="2502"/>
      <c r="S74" s="2502"/>
      <c r="T74" s="2502"/>
      <c r="U74" s="2502"/>
      <c r="V74" s="2502"/>
      <c r="W74" s="2502"/>
      <c r="X74" s="2502"/>
      <c r="Y74" s="2502"/>
      <c r="Z74" s="2502"/>
      <c r="AA74" s="2502"/>
      <c r="AB74" s="2502"/>
      <c r="AC74" s="2502"/>
      <c r="AD74" s="2502"/>
      <c r="AE74" s="2502"/>
      <c r="AF74" s="2502"/>
      <c r="AG74" s="2502"/>
      <c r="AH74" s="2502"/>
      <c r="AI74" s="2503"/>
      <c r="AJ74" s="2504" t="s">
        <v>97</v>
      </c>
      <c r="AK74" s="2498" t="s">
        <v>98</v>
      </c>
      <c r="AL74" s="1143"/>
      <c r="AM74" s="1143"/>
      <c r="AN74" s="1143"/>
      <c r="AO74" s="1143"/>
      <c r="AP74" s="1143"/>
      <c r="AQ74" s="1143"/>
      <c r="AR74" s="1143"/>
      <c r="AS74" s="1148"/>
      <c r="AT74" s="1148"/>
      <c r="BX74" s="2"/>
      <c r="BY74" s="2"/>
      <c r="BZ74" s="3"/>
      <c r="CA74" s="3"/>
      <c r="CB74" s="4"/>
      <c r="CI74" s="41"/>
      <c r="CJ74" s="41"/>
      <c r="CK74" s="41"/>
      <c r="CL74" s="41"/>
    </row>
    <row r="75" spans="1:90" ht="16.149999999999999" customHeight="1" x14ac:dyDescent="0.2">
      <c r="A75" s="1935"/>
      <c r="B75" s="1938"/>
      <c r="C75" s="2496"/>
      <c r="D75" s="2499"/>
      <c r="E75" s="2500"/>
      <c r="F75" s="2488" t="s">
        <v>99</v>
      </c>
      <c r="G75" s="2489"/>
      <c r="H75" s="2488" t="s">
        <v>100</v>
      </c>
      <c r="I75" s="2489"/>
      <c r="J75" s="2488" t="s">
        <v>13</v>
      </c>
      <c r="K75" s="2489"/>
      <c r="L75" s="2488" t="s">
        <v>14</v>
      </c>
      <c r="M75" s="2489"/>
      <c r="N75" s="2488" t="s">
        <v>101</v>
      </c>
      <c r="O75" s="2489"/>
      <c r="P75" s="2488">
        <v>19</v>
      </c>
      <c r="Q75" s="2489"/>
      <c r="R75" s="2488" t="s">
        <v>16</v>
      </c>
      <c r="S75" s="2489"/>
      <c r="T75" s="2488" t="s">
        <v>17</v>
      </c>
      <c r="U75" s="2489"/>
      <c r="V75" s="2488" t="s">
        <v>18</v>
      </c>
      <c r="W75" s="2489"/>
      <c r="X75" s="2488" t="s">
        <v>19</v>
      </c>
      <c r="Y75" s="2489"/>
      <c r="Z75" s="2488" t="s">
        <v>20</v>
      </c>
      <c r="AA75" s="2489"/>
      <c r="AB75" s="2488" t="s">
        <v>21</v>
      </c>
      <c r="AC75" s="2489"/>
      <c r="AD75" s="2488" t="s">
        <v>22</v>
      </c>
      <c r="AE75" s="2489"/>
      <c r="AF75" s="2488" t="s">
        <v>23</v>
      </c>
      <c r="AG75" s="2489"/>
      <c r="AH75" s="2488" t="s">
        <v>24</v>
      </c>
      <c r="AI75" s="2490"/>
      <c r="AJ75" s="1949"/>
      <c r="AK75" s="1944"/>
      <c r="AL75" s="1314"/>
      <c r="AM75" s="1315"/>
      <c r="AN75" s="1314"/>
      <c r="AO75" s="1314"/>
      <c r="AP75" s="1314"/>
      <c r="AQ75" s="1314"/>
      <c r="AR75" s="1314"/>
      <c r="AS75" s="1316"/>
      <c r="AT75" s="1316"/>
      <c r="BX75" s="2"/>
      <c r="BY75" s="2"/>
      <c r="BZ75" s="3"/>
      <c r="CA75" s="3"/>
      <c r="CB75" s="4"/>
      <c r="CI75" s="41"/>
      <c r="CJ75" s="41"/>
      <c r="CK75" s="41"/>
      <c r="CL75" s="41"/>
    </row>
    <row r="76" spans="1:90" ht="16.149999999999999" customHeight="1" x14ac:dyDescent="0.2">
      <c r="A76" s="2494"/>
      <c r="B76" s="2496"/>
      <c r="C76" s="1317" t="s">
        <v>29</v>
      </c>
      <c r="D76" s="1318" t="s">
        <v>30</v>
      </c>
      <c r="E76" s="1319" t="s">
        <v>31</v>
      </c>
      <c r="F76" s="1317" t="s">
        <v>30</v>
      </c>
      <c r="G76" s="1319" t="s">
        <v>31</v>
      </c>
      <c r="H76" s="1320" t="s">
        <v>30</v>
      </c>
      <c r="I76" s="1319" t="s">
        <v>31</v>
      </c>
      <c r="J76" s="1317" t="s">
        <v>30</v>
      </c>
      <c r="K76" s="1319" t="s">
        <v>31</v>
      </c>
      <c r="L76" s="1317" t="s">
        <v>30</v>
      </c>
      <c r="M76" s="1319" t="s">
        <v>31</v>
      </c>
      <c r="N76" s="1317" t="s">
        <v>30</v>
      </c>
      <c r="O76" s="1319" t="s">
        <v>31</v>
      </c>
      <c r="P76" s="1317" t="s">
        <v>30</v>
      </c>
      <c r="Q76" s="1319" t="s">
        <v>31</v>
      </c>
      <c r="R76" s="1317" t="s">
        <v>30</v>
      </c>
      <c r="S76" s="1319" t="s">
        <v>31</v>
      </c>
      <c r="T76" s="1317" t="s">
        <v>30</v>
      </c>
      <c r="U76" s="1319" t="s">
        <v>31</v>
      </c>
      <c r="V76" s="1317" t="s">
        <v>30</v>
      </c>
      <c r="W76" s="1319" t="s">
        <v>31</v>
      </c>
      <c r="X76" s="1317" t="s">
        <v>30</v>
      </c>
      <c r="Y76" s="1319" t="s">
        <v>31</v>
      </c>
      <c r="Z76" s="1317" t="s">
        <v>30</v>
      </c>
      <c r="AA76" s="1319" t="s">
        <v>31</v>
      </c>
      <c r="AB76" s="1317" t="s">
        <v>30</v>
      </c>
      <c r="AC76" s="1319" t="s">
        <v>31</v>
      </c>
      <c r="AD76" s="1317" t="s">
        <v>30</v>
      </c>
      <c r="AE76" s="1319" t="s">
        <v>31</v>
      </c>
      <c r="AF76" s="1317" t="s">
        <v>30</v>
      </c>
      <c r="AG76" s="1319" t="s">
        <v>31</v>
      </c>
      <c r="AH76" s="1317" t="s">
        <v>30</v>
      </c>
      <c r="AI76" s="1321" t="s">
        <v>31</v>
      </c>
      <c r="AJ76" s="2505"/>
      <c r="AK76" s="2500"/>
      <c r="AL76" s="1314"/>
      <c r="AM76" s="1315"/>
      <c r="AN76" s="1314"/>
      <c r="AO76" s="1314"/>
      <c r="AP76" s="1314"/>
      <c r="AQ76" s="1314"/>
      <c r="AR76" s="1314"/>
      <c r="AS76" s="1316"/>
      <c r="AT76" s="1316"/>
      <c r="BX76" s="2"/>
      <c r="BY76" s="2"/>
      <c r="BZ76" s="3"/>
      <c r="CA76" s="3"/>
      <c r="CB76" s="4"/>
      <c r="CI76" s="41"/>
      <c r="CJ76" s="41"/>
      <c r="CK76" s="41"/>
      <c r="CL76" s="41"/>
    </row>
    <row r="77" spans="1:90" ht="16.149999999999999" customHeight="1" x14ac:dyDescent="0.2">
      <c r="A77" s="1322" t="s">
        <v>102</v>
      </c>
      <c r="B77" s="1323" t="s">
        <v>103</v>
      </c>
      <c r="C77" s="1324">
        <f>SUM(D77:E77)</f>
        <v>0</v>
      </c>
      <c r="D77" s="1325">
        <f t="shared" ref="D77:E80" si="7">SUM(F77,H77,J77,L77,N77,P77,R77,T77,V77,X77,Z77,AB77,AD77,AF77,AH77)</f>
        <v>0</v>
      </c>
      <c r="E77" s="1326">
        <f t="shared" si="7"/>
        <v>0</v>
      </c>
      <c r="F77" s="1327"/>
      <c r="G77" s="1328"/>
      <c r="H77" s="1329"/>
      <c r="I77" s="1328"/>
      <c r="J77" s="1327"/>
      <c r="K77" s="1204"/>
      <c r="L77" s="1327"/>
      <c r="M77" s="1204"/>
      <c r="N77" s="1327"/>
      <c r="O77" s="1204"/>
      <c r="P77" s="1327"/>
      <c r="Q77" s="1204"/>
      <c r="R77" s="1327"/>
      <c r="S77" s="1204"/>
      <c r="T77" s="1327"/>
      <c r="U77" s="1204"/>
      <c r="V77" s="1327"/>
      <c r="W77" s="1204"/>
      <c r="X77" s="1327"/>
      <c r="Y77" s="1204"/>
      <c r="Z77" s="1327"/>
      <c r="AA77" s="1204"/>
      <c r="AB77" s="1327"/>
      <c r="AC77" s="1204"/>
      <c r="AD77" s="1327"/>
      <c r="AE77" s="1204"/>
      <c r="AF77" s="1327"/>
      <c r="AG77" s="1204"/>
      <c r="AH77" s="1327"/>
      <c r="AI77" s="1205"/>
      <c r="AJ77" s="1330"/>
      <c r="AK77" s="1331"/>
      <c r="AL77" s="1332"/>
      <c r="AM77" s="1315"/>
      <c r="AN77" s="1314"/>
      <c r="AO77" s="1314"/>
      <c r="AP77" s="1314"/>
      <c r="AQ77" s="1314"/>
      <c r="AR77" s="1314"/>
      <c r="AS77" s="1316"/>
      <c r="AT77" s="1316"/>
      <c r="BX77" s="2"/>
      <c r="BY77" s="2"/>
      <c r="BZ77" s="3"/>
      <c r="CA77" s="3"/>
      <c r="CB77" s="4"/>
      <c r="CG77" s="5">
        <v>0</v>
      </c>
      <c r="CH77" s="5">
        <v>0</v>
      </c>
      <c r="CI77" s="41"/>
      <c r="CJ77" s="41"/>
      <c r="CK77" s="41"/>
      <c r="CL77" s="41"/>
    </row>
    <row r="78" spans="1:90" ht="16.149999999999999" customHeight="1" x14ac:dyDescent="0.2">
      <c r="A78" s="2491" t="s">
        <v>104</v>
      </c>
      <c r="B78" s="1333" t="s">
        <v>105</v>
      </c>
      <c r="C78" s="262">
        <f>SUM(D78:E78)</f>
        <v>0</v>
      </c>
      <c r="D78" s="263">
        <f t="shared" si="7"/>
        <v>0</v>
      </c>
      <c r="E78" s="263">
        <f t="shared" si="7"/>
        <v>0</v>
      </c>
      <c r="F78" s="264"/>
      <c r="G78" s="265"/>
      <c r="H78" s="266"/>
      <c r="I78" s="265"/>
      <c r="J78" s="264"/>
      <c r="K78" s="267"/>
      <c r="L78" s="264"/>
      <c r="M78" s="267"/>
      <c r="N78" s="264"/>
      <c r="O78" s="267"/>
      <c r="P78" s="264"/>
      <c r="Q78" s="267"/>
      <c r="R78" s="264"/>
      <c r="S78" s="267"/>
      <c r="T78" s="264"/>
      <c r="U78" s="267"/>
      <c r="V78" s="264"/>
      <c r="W78" s="267"/>
      <c r="X78" s="264"/>
      <c r="Y78" s="267"/>
      <c r="Z78" s="264"/>
      <c r="AA78" s="267"/>
      <c r="AB78" s="264"/>
      <c r="AC78" s="267"/>
      <c r="AD78" s="264"/>
      <c r="AE78" s="267"/>
      <c r="AF78" s="264"/>
      <c r="AG78" s="267"/>
      <c r="AH78" s="264"/>
      <c r="AI78" s="268"/>
      <c r="AJ78" s="269"/>
      <c r="AK78" s="270"/>
      <c r="AL78" s="1332"/>
      <c r="AM78" s="1315"/>
      <c r="AN78" s="1314"/>
      <c r="AO78" s="1314"/>
      <c r="AP78" s="1314"/>
      <c r="AQ78" s="1314"/>
      <c r="AR78" s="1314"/>
      <c r="AS78" s="1316"/>
      <c r="AT78" s="1316"/>
      <c r="BX78" s="2"/>
      <c r="BY78" s="2"/>
      <c r="BZ78" s="3"/>
      <c r="CA78" s="3"/>
      <c r="CB78" s="4"/>
      <c r="CG78" s="5">
        <v>0</v>
      </c>
      <c r="CH78" s="5">
        <v>0</v>
      </c>
      <c r="CI78" s="41"/>
      <c r="CJ78" s="41"/>
      <c r="CK78" s="41"/>
      <c r="CL78" s="41"/>
    </row>
    <row r="79" spans="1:90" ht="25.15" customHeight="1" x14ac:dyDescent="0.2">
      <c r="A79" s="2491"/>
      <c r="B79" s="271" t="s">
        <v>106</v>
      </c>
      <c r="C79" s="272">
        <f>SUM(D79:E79)</f>
        <v>0</v>
      </c>
      <c r="D79" s="263">
        <f t="shared" si="7"/>
        <v>0</v>
      </c>
      <c r="E79" s="263">
        <f t="shared" si="7"/>
        <v>0</v>
      </c>
      <c r="F79" s="273"/>
      <c r="G79" s="274"/>
      <c r="H79" s="275"/>
      <c r="I79" s="274"/>
      <c r="J79" s="273"/>
      <c r="K79" s="276"/>
      <c r="L79" s="273"/>
      <c r="M79" s="276"/>
      <c r="N79" s="273"/>
      <c r="O79" s="276"/>
      <c r="P79" s="273"/>
      <c r="Q79" s="276"/>
      <c r="R79" s="273"/>
      <c r="S79" s="276"/>
      <c r="T79" s="273"/>
      <c r="U79" s="276"/>
      <c r="V79" s="273"/>
      <c r="W79" s="276"/>
      <c r="X79" s="273"/>
      <c r="Y79" s="276"/>
      <c r="Z79" s="273"/>
      <c r="AA79" s="276"/>
      <c r="AB79" s="273"/>
      <c r="AC79" s="276"/>
      <c r="AD79" s="273"/>
      <c r="AE79" s="276"/>
      <c r="AF79" s="273"/>
      <c r="AG79" s="276"/>
      <c r="AH79" s="273"/>
      <c r="AI79" s="277"/>
      <c r="AJ79" s="278"/>
      <c r="AK79" s="279"/>
      <c r="AL79" s="1332"/>
      <c r="AM79" s="1315"/>
      <c r="AN79" s="1314"/>
      <c r="AO79" s="1314"/>
      <c r="AP79" s="1314"/>
      <c r="AQ79" s="1314"/>
      <c r="AR79" s="1314"/>
      <c r="AS79" s="1316"/>
      <c r="AT79" s="1316"/>
      <c r="BX79" s="2"/>
      <c r="BY79" s="2"/>
      <c r="BZ79" s="3"/>
      <c r="CA79" s="3"/>
      <c r="CB79" s="4"/>
      <c r="CG79" s="5">
        <v>0</v>
      </c>
      <c r="CH79" s="5">
        <v>0</v>
      </c>
      <c r="CI79" s="41"/>
      <c r="CJ79" s="41"/>
      <c r="CK79" s="41"/>
      <c r="CL79" s="41"/>
    </row>
    <row r="80" spans="1:90" ht="16.149999999999999" customHeight="1" x14ac:dyDescent="0.2">
      <c r="A80" s="1334" t="s">
        <v>60</v>
      </c>
      <c r="B80" s="1335" t="s">
        <v>107</v>
      </c>
      <c r="C80" s="1324">
        <f>SUM(D80:E80)</f>
        <v>0</v>
      </c>
      <c r="D80" s="1325">
        <f t="shared" si="7"/>
        <v>0</v>
      </c>
      <c r="E80" s="1326">
        <f t="shared" si="7"/>
        <v>0</v>
      </c>
      <c r="F80" s="1336"/>
      <c r="G80" s="1337"/>
      <c r="H80" s="1338"/>
      <c r="I80" s="1337"/>
      <c r="J80" s="1336"/>
      <c r="K80" s="1339"/>
      <c r="L80" s="1336"/>
      <c r="M80" s="1339"/>
      <c r="N80" s="1336"/>
      <c r="O80" s="1339"/>
      <c r="P80" s="1336"/>
      <c r="Q80" s="1339"/>
      <c r="R80" s="1336"/>
      <c r="S80" s="1339"/>
      <c r="T80" s="1336"/>
      <c r="U80" s="1339"/>
      <c r="V80" s="1336"/>
      <c r="W80" s="1339"/>
      <c r="X80" s="1336"/>
      <c r="Y80" s="1339"/>
      <c r="Z80" s="1336"/>
      <c r="AA80" s="1339"/>
      <c r="AB80" s="1336"/>
      <c r="AC80" s="1339"/>
      <c r="AD80" s="1336"/>
      <c r="AE80" s="1339"/>
      <c r="AF80" s="1336"/>
      <c r="AG80" s="1339"/>
      <c r="AH80" s="1336"/>
      <c r="AI80" s="1340"/>
      <c r="AJ80" s="1341"/>
      <c r="AK80" s="1342"/>
      <c r="AL80" s="1332"/>
      <c r="AM80" s="1315"/>
      <c r="AN80" s="1314"/>
      <c r="AO80" s="1314"/>
      <c r="AP80" s="1314"/>
      <c r="AQ80" s="1314"/>
      <c r="AR80" s="1314"/>
      <c r="AS80" s="1316"/>
      <c r="AT80" s="1316"/>
      <c r="BX80" s="2"/>
      <c r="BY80" s="2"/>
      <c r="BZ80" s="3"/>
      <c r="CA80" s="3"/>
      <c r="CB80" s="4"/>
      <c r="CG80" s="5">
        <v>0</v>
      </c>
      <c r="CH80" s="5">
        <v>0</v>
      </c>
      <c r="CI80" s="41"/>
      <c r="CJ80" s="41"/>
      <c r="CK80" s="41"/>
      <c r="CL80" s="41"/>
    </row>
    <row r="81" spans="1:104" ht="31.15" customHeight="1" x14ac:dyDescent="0.2">
      <c r="A81" s="10" t="s">
        <v>108</v>
      </c>
      <c r="B81" s="233"/>
      <c r="C81" s="289"/>
      <c r="D81" s="233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290"/>
      <c r="R81" s="290"/>
      <c r="S81" s="290"/>
      <c r="T81" s="290"/>
      <c r="U81" s="290"/>
      <c r="V81" s="290"/>
      <c r="W81" s="7"/>
      <c r="X81" s="291"/>
      <c r="Y81" s="290"/>
      <c r="Z81" s="1343"/>
      <c r="AA81" s="293"/>
      <c r="AB81" s="1344"/>
      <c r="AC81" s="1344"/>
      <c r="AD81" s="1344"/>
      <c r="AE81" s="1344"/>
      <c r="AF81" s="1344"/>
      <c r="AG81" s="1316"/>
      <c r="AH81" s="141"/>
      <c r="AI81" s="1314"/>
      <c r="AJ81" s="1314"/>
      <c r="AK81" s="1314"/>
      <c r="AL81" s="1314"/>
      <c r="AM81" s="1314"/>
      <c r="AN81" s="1314"/>
      <c r="AO81" s="1314"/>
      <c r="AP81" s="1314"/>
      <c r="AQ81" s="1316"/>
      <c r="AR81" s="1316"/>
      <c r="CG81" s="41"/>
      <c r="CH81" s="41"/>
      <c r="CI81" s="41"/>
      <c r="CJ81" s="41"/>
    </row>
    <row r="82" spans="1:104" ht="16.149999999999999" customHeight="1" x14ac:dyDescent="0.2">
      <c r="A82" s="2491" t="s">
        <v>91</v>
      </c>
      <c r="B82" s="2492" t="s">
        <v>32</v>
      </c>
      <c r="C82" s="2492" t="s">
        <v>109</v>
      </c>
      <c r="D82" s="2492" t="s">
        <v>110</v>
      </c>
      <c r="E82" s="7"/>
      <c r="F82" s="7"/>
      <c r="G82" s="7"/>
      <c r="H82" s="1315"/>
      <c r="I82" s="1315"/>
      <c r="J82" s="1315"/>
      <c r="K82" s="1315"/>
      <c r="L82" s="1315"/>
      <c r="M82" s="1315"/>
      <c r="N82" s="1315"/>
      <c r="O82" s="1315"/>
      <c r="P82" s="1345"/>
      <c r="Q82" s="1345"/>
      <c r="R82" s="1345"/>
      <c r="S82" s="1345"/>
      <c r="T82" s="1345"/>
      <c r="U82" s="1345"/>
      <c r="V82" s="1345"/>
      <c r="W82" s="1315"/>
      <c r="X82" s="1345"/>
      <c r="Y82" s="1316"/>
      <c r="Z82" s="1316"/>
      <c r="AA82" s="1316"/>
      <c r="AB82" s="1316"/>
      <c r="AC82" s="1316"/>
      <c r="AD82" s="1316"/>
      <c r="AE82" s="1316"/>
      <c r="AF82" s="1316"/>
      <c r="AG82" s="1316"/>
      <c r="AH82" s="1314"/>
      <c r="AI82" s="1314"/>
      <c r="AJ82" s="1314"/>
      <c r="AK82" s="1314"/>
      <c r="AL82" s="1314"/>
      <c r="AM82" s="1314"/>
      <c r="AN82" s="1314"/>
      <c r="AO82" s="1314"/>
      <c r="AP82" s="1314"/>
      <c r="AQ82" s="1316"/>
      <c r="AR82" s="1316"/>
      <c r="CG82" s="41"/>
      <c r="CH82" s="41"/>
      <c r="CI82" s="41"/>
      <c r="CJ82" s="41"/>
    </row>
    <row r="83" spans="1:104" ht="16.149999999999999" customHeight="1" x14ac:dyDescent="0.2">
      <c r="A83" s="2491"/>
      <c r="B83" s="2492"/>
      <c r="C83" s="2492"/>
      <c r="D83" s="2492"/>
      <c r="E83" s="7"/>
      <c r="F83" s="7"/>
      <c r="G83" s="7"/>
      <c r="H83" s="1315"/>
      <c r="I83" s="1315"/>
      <c r="J83" s="1315"/>
      <c r="K83" s="1315"/>
      <c r="L83" s="1315"/>
      <c r="M83" s="1315"/>
      <c r="N83" s="1315"/>
      <c r="O83" s="1315"/>
      <c r="P83" s="1345"/>
      <c r="Q83" s="1345"/>
      <c r="R83" s="1345"/>
      <c r="S83" s="1345"/>
      <c r="T83" s="1345"/>
      <c r="U83" s="1345"/>
      <c r="V83" s="1345"/>
      <c r="W83" s="1315"/>
      <c r="X83" s="1345"/>
      <c r="Y83" s="1316"/>
      <c r="Z83" s="1316"/>
      <c r="AA83" s="1316"/>
      <c r="AB83" s="1316"/>
      <c r="AC83" s="1316"/>
      <c r="AD83" s="1316"/>
      <c r="AE83" s="1316"/>
      <c r="AF83" s="1316"/>
      <c r="AG83" s="1316"/>
      <c r="AH83" s="1314"/>
      <c r="AI83" s="1314"/>
      <c r="AJ83" s="1314"/>
      <c r="AK83" s="1314"/>
      <c r="AL83" s="1314"/>
      <c r="AM83" s="1314"/>
      <c r="AN83" s="1314"/>
      <c r="AO83" s="1314"/>
      <c r="AP83" s="1314"/>
      <c r="AQ83" s="1316"/>
      <c r="AR83" s="1316"/>
      <c r="CG83" s="41"/>
      <c r="CH83" s="41"/>
      <c r="CI83" s="41"/>
      <c r="CJ83" s="41"/>
    </row>
    <row r="84" spans="1:104" ht="16.149999999999999" customHeight="1" x14ac:dyDescent="0.2">
      <c r="A84" s="2476" t="s">
        <v>111</v>
      </c>
      <c r="B84" s="2477"/>
      <c r="C84" s="2477"/>
      <c r="D84" s="2478"/>
      <c r="E84" s="7"/>
      <c r="F84" s="7"/>
      <c r="G84" s="7"/>
      <c r="H84" s="1315"/>
      <c r="I84" s="1315"/>
      <c r="J84" s="1315"/>
      <c r="K84" s="1315"/>
      <c r="L84" s="1315"/>
      <c r="M84" s="1315"/>
      <c r="N84" s="1315"/>
      <c r="O84" s="1315"/>
      <c r="P84" s="1345"/>
      <c r="Q84" s="1345"/>
      <c r="R84" s="1345"/>
      <c r="S84" s="1345"/>
      <c r="T84" s="1345"/>
      <c r="U84" s="1345"/>
      <c r="V84" s="1345"/>
      <c r="W84" s="1315"/>
      <c r="X84" s="1345"/>
      <c r="Y84" s="1316"/>
      <c r="Z84" s="1316"/>
      <c r="AA84" s="1316"/>
      <c r="AB84" s="1316"/>
      <c r="AC84" s="1316"/>
      <c r="AD84" s="1316"/>
      <c r="AE84" s="1316"/>
      <c r="AF84" s="1316"/>
      <c r="AG84" s="1316"/>
      <c r="AH84" s="1314"/>
      <c r="AI84" s="1314"/>
      <c r="AJ84" s="1314"/>
      <c r="AK84" s="1314"/>
      <c r="AL84" s="1314"/>
      <c r="AM84" s="1314"/>
      <c r="AN84" s="1314"/>
      <c r="AO84" s="1314"/>
      <c r="AP84" s="1314"/>
      <c r="AQ84" s="1316"/>
      <c r="AR84" s="1316"/>
      <c r="CG84" s="41"/>
      <c r="CH84" s="41"/>
      <c r="CI84" s="41"/>
      <c r="CJ84" s="41"/>
    </row>
    <row r="85" spans="1:104" ht="16.149999999999999" customHeight="1" x14ac:dyDescent="0.2">
      <c r="A85" s="1346" t="s">
        <v>112</v>
      </c>
      <c r="B85" s="1347">
        <f>SUM(C85:D85)</f>
        <v>53</v>
      </c>
      <c r="C85" s="1348">
        <v>53</v>
      </c>
      <c r="D85" s="1348"/>
      <c r="E85" s="7"/>
      <c r="F85" s="7"/>
      <c r="G85" s="7"/>
      <c r="H85" s="1315"/>
      <c r="I85" s="1315"/>
      <c r="J85" s="1315"/>
      <c r="K85" s="1315"/>
      <c r="L85" s="1315"/>
      <c r="M85" s="1315"/>
      <c r="N85" s="1315"/>
      <c r="O85" s="1315"/>
      <c r="P85" s="1345"/>
      <c r="Q85" s="1345"/>
      <c r="R85" s="1345"/>
      <c r="S85" s="1345"/>
      <c r="T85" s="1345"/>
      <c r="U85" s="1345"/>
      <c r="V85" s="1345"/>
      <c r="W85" s="1315"/>
      <c r="X85" s="1345"/>
      <c r="Y85" s="1316"/>
      <c r="Z85" s="1316"/>
      <c r="AA85" s="1316"/>
      <c r="AB85" s="1316"/>
      <c r="AC85" s="1316"/>
      <c r="AD85" s="1316"/>
      <c r="AE85" s="1316"/>
      <c r="AF85" s="1316"/>
      <c r="AG85" s="1316"/>
      <c r="AH85" s="1314"/>
      <c r="AI85" s="1314"/>
      <c r="AJ85" s="1314"/>
      <c r="AK85" s="1314"/>
      <c r="AL85" s="1314"/>
      <c r="AM85" s="1314"/>
      <c r="AN85" s="1314"/>
      <c r="AO85" s="1314"/>
      <c r="AP85" s="1314"/>
      <c r="AQ85" s="1316"/>
      <c r="AR85" s="1316"/>
      <c r="CG85" s="41"/>
      <c r="CH85" s="41"/>
      <c r="CI85" s="41"/>
      <c r="CJ85" s="41"/>
    </row>
    <row r="86" spans="1:104" ht="16.149999999999999" customHeight="1" x14ac:dyDescent="0.2">
      <c r="A86" s="298" t="s">
        <v>113</v>
      </c>
      <c r="B86" s="271">
        <f t="shared" ref="B86:B89" si="8">SUM(C86:D86)</f>
        <v>0</v>
      </c>
      <c r="C86" s="299"/>
      <c r="D86" s="299"/>
      <c r="E86" s="7"/>
      <c r="F86" s="7"/>
      <c r="G86" s="7"/>
      <c r="H86" s="1315"/>
      <c r="I86" s="1315"/>
      <c r="J86" s="1315"/>
      <c r="K86" s="1315"/>
      <c r="L86" s="1315"/>
      <c r="M86" s="1315"/>
      <c r="N86" s="1315"/>
      <c r="O86" s="1315"/>
      <c r="P86" s="1345"/>
      <c r="Q86" s="1345"/>
      <c r="R86" s="1345"/>
      <c r="S86" s="1345"/>
      <c r="T86" s="1345"/>
      <c r="U86" s="1345"/>
      <c r="V86" s="1345"/>
      <c r="W86" s="1315"/>
      <c r="X86" s="1345"/>
      <c r="Y86" s="1316"/>
      <c r="Z86" s="1316"/>
      <c r="AA86" s="1316"/>
      <c r="AB86" s="1316"/>
      <c r="AC86" s="1316"/>
      <c r="AD86" s="1316"/>
      <c r="AE86" s="1316"/>
      <c r="AF86" s="1316"/>
      <c r="AG86" s="1316"/>
      <c r="AH86" s="1314"/>
      <c r="AI86" s="1314"/>
      <c r="AJ86" s="1314"/>
      <c r="AK86" s="1314"/>
      <c r="AL86" s="1314"/>
      <c r="AM86" s="1314"/>
      <c r="AN86" s="1314"/>
      <c r="AO86" s="1314"/>
      <c r="AP86" s="1314"/>
      <c r="AQ86" s="1316"/>
      <c r="AR86" s="1316"/>
      <c r="CG86" s="41"/>
      <c r="CH86" s="41"/>
      <c r="CI86" s="41"/>
      <c r="CJ86" s="41"/>
    </row>
    <row r="87" spans="1:104" ht="16.149999999999999" customHeight="1" x14ac:dyDescent="0.2">
      <c r="A87" s="298" t="s">
        <v>114</v>
      </c>
      <c r="B87" s="271">
        <f t="shared" si="8"/>
        <v>0</v>
      </c>
      <c r="C87" s="299"/>
      <c r="D87" s="299"/>
      <c r="E87" s="7"/>
      <c r="F87" s="7"/>
      <c r="G87" s="7"/>
      <c r="H87" s="1315"/>
      <c r="I87" s="1315"/>
      <c r="J87" s="1315"/>
      <c r="K87" s="1315"/>
      <c r="L87" s="1315"/>
      <c r="M87" s="1315"/>
      <c r="N87" s="1315"/>
      <c r="O87" s="1315"/>
      <c r="P87" s="1345"/>
      <c r="Q87" s="1345"/>
      <c r="R87" s="1345"/>
      <c r="S87" s="1345"/>
      <c r="T87" s="1345"/>
      <c r="U87" s="1345"/>
      <c r="V87" s="1345"/>
      <c r="W87" s="1315"/>
      <c r="X87" s="1345"/>
      <c r="Y87" s="1316"/>
      <c r="Z87" s="1316"/>
      <c r="AA87" s="1316"/>
      <c r="AB87" s="1316"/>
      <c r="AC87" s="1316"/>
      <c r="AD87" s="1316"/>
      <c r="AE87" s="1316"/>
      <c r="AF87" s="1316"/>
      <c r="AG87" s="1316"/>
      <c r="AH87" s="1314"/>
      <c r="AI87" s="1314"/>
      <c r="AJ87" s="1314"/>
      <c r="AK87" s="1314"/>
      <c r="AL87" s="1314"/>
      <c r="AM87" s="1314"/>
      <c r="AN87" s="1314"/>
      <c r="AO87" s="1314"/>
      <c r="AP87" s="1314"/>
      <c r="AQ87" s="1316"/>
      <c r="AR87" s="1316"/>
      <c r="CG87" s="41"/>
      <c r="CH87" s="41"/>
      <c r="CI87" s="41"/>
      <c r="CJ87" s="41"/>
    </row>
    <row r="88" spans="1:104" ht="16.149999999999999" customHeight="1" x14ac:dyDescent="0.2">
      <c r="A88" s="298" t="s">
        <v>115</v>
      </c>
      <c r="B88" s="271">
        <f t="shared" si="8"/>
        <v>0</v>
      </c>
      <c r="C88" s="299"/>
      <c r="D88" s="299"/>
      <c r="E88" s="7"/>
      <c r="F88" s="7"/>
      <c r="G88" s="7"/>
      <c r="H88" s="1315"/>
      <c r="I88" s="1315"/>
      <c r="J88" s="1315"/>
      <c r="K88" s="1315"/>
      <c r="L88" s="1315"/>
      <c r="M88" s="1315"/>
      <c r="N88" s="1315"/>
      <c r="O88" s="1315"/>
      <c r="P88" s="1345"/>
      <c r="Q88" s="1345"/>
      <c r="R88" s="1345"/>
      <c r="S88" s="1345"/>
      <c r="T88" s="1345"/>
      <c r="U88" s="1345"/>
      <c r="V88" s="1345"/>
      <c r="W88" s="1315"/>
      <c r="X88" s="1345"/>
      <c r="Y88" s="1316"/>
      <c r="Z88" s="1316"/>
      <c r="AA88" s="1316"/>
      <c r="AB88" s="1316"/>
      <c r="AC88" s="1316"/>
      <c r="AD88" s="1316"/>
      <c r="AE88" s="1316"/>
      <c r="AF88" s="1316"/>
      <c r="AG88" s="1316"/>
      <c r="AH88" s="1314"/>
      <c r="AI88" s="1314"/>
      <c r="AJ88" s="1314"/>
      <c r="AK88" s="1314"/>
      <c r="AL88" s="1314"/>
      <c r="AM88" s="1314"/>
      <c r="AN88" s="1314"/>
      <c r="AO88" s="1314"/>
      <c r="AP88" s="1314"/>
      <c r="AQ88" s="1316"/>
      <c r="AR88" s="1316"/>
      <c r="CG88" s="41"/>
      <c r="CH88" s="41"/>
      <c r="CI88" s="41"/>
      <c r="CJ88" s="41"/>
    </row>
    <row r="89" spans="1:104" ht="16.149999999999999" customHeight="1" x14ac:dyDescent="0.2">
      <c r="A89" s="300" t="s">
        <v>116</v>
      </c>
      <c r="B89" s="301">
        <f t="shared" si="8"/>
        <v>0</v>
      </c>
      <c r="C89" s="302"/>
      <c r="D89" s="302"/>
      <c r="E89" s="7"/>
      <c r="F89" s="7"/>
      <c r="G89" s="7"/>
      <c r="H89" s="1315"/>
      <c r="I89" s="1315"/>
      <c r="J89" s="1315"/>
      <c r="K89" s="1315"/>
      <c r="L89" s="1315"/>
      <c r="M89" s="1315"/>
      <c r="N89" s="1315"/>
      <c r="O89" s="1315"/>
      <c r="P89" s="1345"/>
      <c r="Q89" s="1345"/>
      <c r="R89" s="1345"/>
      <c r="S89" s="1345"/>
      <c r="T89" s="1345"/>
      <c r="U89" s="1345"/>
      <c r="V89" s="1345"/>
      <c r="W89" s="1315"/>
      <c r="X89" s="1345"/>
      <c r="Y89" s="1316"/>
      <c r="Z89" s="1316"/>
      <c r="AA89" s="1316"/>
      <c r="AB89" s="1316"/>
      <c r="AC89" s="1316"/>
      <c r="AD89" s="1316"/>
      <c r="AE89" s="1316"/>
      <c r="AF89" s="1316"/>
      <c r="AG89" s="1316"/>
      <c r="AH89" s="1314"/>
      <c r="AI89" s="1314"/>
      <c r="AJ89" s="1314"/>
      <c r="AK89" s="1314"/>
      <c r="AL89" s="1314"/>
      <c r="AM89" s="1314"/>
      <c r="AN89" s="1314"/>
      <c r="AO89" s="1314"/>
      <c r="AP89" s="1314"/>
      <c r="AQ89" s="1316"/>
      <c r="AR89" s="1316"/>
      <c r="CG89" s="41"/>
      <c r="CH89" s="41"/>
      <c r="CI89" s="41"/>
      <c r="CJ89" s="41"/>
    </row>
    <row r="90" spans="1:104" ht="16.149999999999999" customHeight="1" x14ac:dyDescent="0.2">
      <c r="A90" s="2476" t="s">
        <v>117</v>
      </c>
      <c r="B90" s="2477"/>
      <c r="C90" s="2477"/>
      <c r="D90" s="2478"/>
      <c r="E90" s="7"/>
      <c r="F90" s="7"/>
      <c r="G90" s="7"/>
      <c r="H90" s="1315"/>
      <c r="I90" s="1315"/>
      <c r="J90" s="1315"/>
      <c r="K90" s="1315"/>
      <c r="L90" s="1315"/>
      <c r="M90" s="1315"/>
      <c r="N90" s="1315"/>
      <c r="O90" s="1315"/>
      <c r="P90" s="1345"/>
      <c r="Q90" s="1345"/>
      <c r="R90" s="1345"/>
      <c r="S90" s="1345"/>
      <c r="T90" s="1345"/>
      <c r="U90" s="1345"/>
      <c r="V90" s="1345"/>
      <c r="W90" s="1315"/>
      <c r="X90" s="1345"/>
      <c r="Y90" s="1316"/>
      <c r="Z90" s="1316"/>
      <c r="AA90" s="1316"/>
      <c r="AB90" s="1316"/>
      <c r="AC90" s="1316"/>
      <c r="AD90" s="1316"/>
      <c r="AE90" s="1316"/>
      <c r="AF90" s="1316"/>
      <c r="AG90" s="1316"/>
      <c r="AH90" s="1314"/>
      <c r="AI90" s="1314"/>
      <c r="AJ90" s="1314"/>
      <c r="AK90" s="1314"/>
      <c r="AL90" s="1314"/>
      <c r="AM90" s="1314"/>
      <c r="AN90" s="1314"/>
      <c r="AO90" s="1314"/>
      <c r="AP90" s="1314"/>
      <c r="AQ90" s="1316"/>
      <c r="AR90" s="1316"/>
      <c r="CG90" s="41"/>
      <c r="CH90" s="41"/>
      <c r="CI90" s="41"/>
      <c r="CJ90" s="41"/>
    </row>
    <row r="91" spans="1:104" ht="16.149999999999999" customHeight="1" x14ac:dyDescent="0.2">
      <c r="A91" s="1349" t="s">
        <v>118</v>
      </c>
      <c r="B91" s="1350">
        <f>SUM(C91:D91)</f>
        <v>0</v>
      </c>
      <c r="C91" s="1351"/>
      <c r="D91" s="1351"/>
      <c r="E91" s="7"/>
      <c r="F91" s="7"/>
      <c r="G91" s="7"/>
      <c r="H91" s="1315"/>
      <c r="I91" s="1315"/>
      <c r="J91" s="1315"/>
      <c r="K91" s="1315"/>
      <c r="L91" s="1315"/>
      <c r="M91" s="1315"/>
      <c r="N91" s="1315"/>
      <c r="O91" s="1315"/>
      <c r="P91" s="1345"/>
      <c r="Q91" s="1345"/>
      <c r="R91" s="1345"/>
      <c r="S91" s="1345"/>
      <c r="T91" s="1345"/>
      <c r="U91" s="1345"/>
      <c r="V91" s="1345"/>
      <c r="W91" s="1315"/>
      <c r="X91" s="1345"/>
      <c r="Y91" s="1316"/>
      <c r="Z91" s="1316"/>
      <c r="AA91" s="1316"/>
      <c r="AB91" s="1316"/>
      <c r="AC91" s="1316"/>
      <c r="AD91" s="1316"/>
      <c r="AE91" s="1316"/>
      <c r="AF91" s="1316"/>
      <c r="AG91" s="1316"/>
      <c r="AH91" s="1316"/>
      <c r="AI91" s="1316"/>
      <c r="AJ91" s="1316"/>
      <c r="AK91" s="1316"/>
      <c r="AL91" s="1316"/>
      <c r="AM91" s="1316"/>
      <c r="AN91" s="1316"/>
      <c r="AO91" s="1316"/>
      <c r="AP91" s="1316"/>
      <c r="AQ91" s="1316"/>
      <c r="AR91" s="1316"/>
      <c r="CG91" s="41"/>
      <c r="CH91" s="41"/>
      <c r="CI91" s="41"/>
      <c r="CJ91" s="41"/>
    </row>
    <row r="92" spans="1:104" ht="16.149999999999999" customHeight="1" x14ac:dyDescent="0.2">
      <c r="A92" s="305" t="s">
        <v>119</v>
      </c>
      <c r="B92" s="306">
        <f t="shared" ref="B92:B93" si="9">SUM(C92:D92)</f>
        <v>0</v>
      </c>
      <c r="C92" s="299"/>
      <c r="D92" s="299"/>
      <c r="E92" s="7"/>
      <c r="F92" s="7"/>
      <c r="G92" s="7"/>
      <c r="H92" s="1315"/>
      <c r="I92" s="1315"/>
      <c r="J92" s="1315"/>
      <c r="K92" s="1315"/>
      <c r="L92" s="1315"/>
      <c r="M92" s="1315"/>
      <c r="N92" s="1315"/>
      <c r="O92" s="1315"/>
      <c r="P92" s="1345"/>
      <c r="Q92" s="1345"/>
      <c r="R92" s="1345"/>
      <c r="S92" s="1345"/>
      <c r="T92" s="1345"/>
      <c r="U92" s="1345"/>
      <c r="V92" s="1345"/>
      <c r="W92" s="1315"/>
      <c r="X92" s="1345"/>
      <c r="Y92" s="1316"/>
      <c r="Z92" s="1316"/>
      <c r="AA92" s="1316"/>
      <c r="AB92" s="1316"/>
      <c r="AC92" s="1316"/>
      <c r="AD92" s="1316"/>
      <c r="AE92" s="1316"/>
      <c r="AF92" s="1316"/>
      <c r="AG92" s="1316"/>
      <c r="AH92" s="1316"/>
      <c r="AI92" s="1316"/>
      <c r="AJ92" s="1316"/>
      <c r="AK92" s="1316"/>
      <c r="AL92" s="1316"/>
      <c r="AM92" s="1316"/>
      <c r="AN92" s="1316"/>
      <c r="AO92" s="1316"/>
      <c r="AP92" s="1316"/>
      <c r="AQ92" s="1316"/>
      <c r="AR92" s="1316"/>
      <c r="CG92" s="41"/>
      <c r="CH92" s="41"/>
      <c r="CI92" s="41"/>
      <c r="CJ92" s="41"/>
    </row>
    <row r="93" spans="1:104" ht="24.75" customHeight="1" x14ac:dyDescent="0.2">
      <c r="A93" s="1352" t="s">
        <v>120</v>
      </c>
      <c r="B93" s="1353">
        <f t="shared" si="9"/>
        <v>0</v>
      </c>
      <c r="C93" s="1354"/>
      <c r="D93" s="1354"/>
      <c r="E93" s="7"/>
      <c r="F93" s="7"/>
      <c r="G93" s="7"/>
      <c r="H93" s="1315"/>
      <c r="I93" s="1315"/>
      <c r="J93" s="1315"/>
      <c r="K93" s="1315"/>
      <c r="L93" s="1315"/>
      <c r="M93" s="1315"/>
      <c r="N93" s="1315"/>
      <c r="O93" s="1315"/>
      <c r="P93" s="1345"/>
      <c r="Q93" s="1345"/>
      <c r="R93" s="1345"/>
      <c r="S93" s="1345"/>
      <c r="T93" s="1345"/>
      <c r="U93" s="1345"/>
      <c r="V93" s="1345"/>
      <c r="W93" s="1315"/>
      <c r="X93" s="1345"/>
      <c r="Y93" s="1316"/>
      <c r="Z93" s="1316"/>
      <c r="AA93" s="1316"/>
      <c r="AB93" s="1316"/>
      <c r="AC93" s="1316"/>
      <c r="AD93" s="1316"/>
      <c r="AE93" s="1316"/>
      <c r="AF93" s="1316"/>
      <c r="AG93" s="1316"/>
      <c r="AH93" s="1316"/>
      <c r="AI93" s="1316"/>
      <c r="AJ93" s="1316"/>
      <c r="AK93" s="1316"/>
      <c r="AL93" s="1316"/>
      <c r="AM93" s="1316"/>
      <c r="AN93" s="1316"/>
      <c r="AO93" s="1316"/>
      <c r="AP93" s="1316"/>
      <c r="AQ93" s="1316"/>
      <c r="AR93" s="1316"/>
      <c r="CG93" s="41"/>
      <c r="CH93" s="41"/>
      <c r="CI93" s="41"/>
      <c r="CJ93" s="41"/>
    </row>
    <row r="94" spans="1:104" s="9" customFormat="1" ht="31.15" customHeight="1" x14ac:dyDescent="0.2">
      <c r="A94" s="2479" t="s">
        <v>121</v>
      </c>
      <c r="B94" s="2479"/>
      <c r="C94" s="2479"/>
      <c r="D94" s="2479"/>
      <c r="E94" s="2479"/>
      <c r="F94" s="2479"/>
      <c r="G94" s="1355"/>
      <c r="H94" s="1355"/>
      <c r="I94" s="1355"/>
      <c r="J94" s="1355"/>
      <c r="K94" s="1355"/>
      <c r="L94" s="1355"/>
      <c r="M94" s="1355"/>
      <c r="N94" s="1355"/>
      <c r="O94" s="1355"/>
      <c r="P94" s="1355"/>
      <c r="Q94" s="1356"/>
      <c r="R94" s="1356"/>
      <c r="S94" s="1356"/>
      <c r="T94" s="1356"/>
      <c r="U94" s="1356"/>
      <c r="V94" s="1356"/>
      <c r="W94" s="1355"/>
      <c r="X94" s="1357"/>
      <c r="Y94" s="1356"/>
      <c r="Z94" s="1356"/>
      <c r="AA94" s="1356"/>
      <c r="AB94" s="1356"/>
      <c r="AC94" s="1356"/>
      <c r="AD94" s="1356"/>
      <c r="AE94" s="1356"/>
      <c r="AF94" s="1356"/>
      <c r="AG94" s="1356"/>
      <c r="AH94" s="1356"/>
      <c r="AI94" s="1356"/>
      <c r="AJ94" s="1356"/>
      <c r="AK94" s="1356"/>
      <c r="AL94" s="1356"/>
      <c r="AM94" s="1356"/>
      <c r="AN94" s="1356"/>
      <c r="AO94" s="1356"/>
      <c r="AP94" s="1356"/>
      <c r="AQ94" s="1356"/>
      <c r="AR94" s="1356"/>
      <c r="BX94" s="4"/>
      <c r="BY94" s="4"/>
      <c r="BZ94" s="4"/>
      <c r="CA94" s="4"/>
      <c r="CB94" s="4"/>
      <c r="CC94" s="4"/>
      <c r="CD94" s="4"/>
      <c r="CE94" s="4"/>
      <c r="CF94" s="4"/>
      <c r="CG94" s="41"/>
      <c r="CH94" s="41"/>
      <c r="CI94" s="41"/>
      <c r="CJ94" s="41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</row>
    <row r="95" spans="1:104" ht="16.149999999999999" customHeight="1" x14ac:dyDescent="0.2">
      <c r="A95" s="2480" t="s">
        <v>122</v>
      </c>
      <c r="B95" s="2482" t="s">
        <v>123</v>
      </c>
      <c r="C95" s="2483"/>
      <c r="D95" s="2482" t="s">
        <v>124</v>
      </c>
      <c r="E95" s="2483"/>
      <c r="F95" s="2486" t="s">
        <v>125</v>
      </c>
      <c r="G95" s="312"/>
      <c r="H95" s="313"/>
      <c r="I95" s="313"/>
      <c r="J95" s="7"/>
      <c r="K95" s="7"/>
      <c r="L95" s="7"/>
      <c r="M95" s="7"/>
      <c r="N95" s="7"/>
      <c r="O95" s="7"/>
      <c r="P95" s="290"/>
      <c r="Q95" s="290"/>
      <c r="R95" s="290"/>
      <c r="S95" s="290"/>
      <c r="T95" s="290"/>
      <c r="U95" s="290"/>
      <c r="V95" s="7"/>
      <c r="W95" s="291"/>
      <c r="X95" s="1358"/>
      <c r="Y95" s="1359"/>
      <c r="Z95" s="1359"/>
      <c r="AA95" s="1359"/>
      <c r="AB95" s="1359"/>
      <c r="AC95" s="1359"/>
      <c r="AD95" s="1359"/>
      <c r="AE95" s="1359"/>
      <c r="AF95" s="1359"/>
      <c r="AG95" s="1359"/>
      <c r="AH95" s="1359"/>
      <c r="AI95" s="1316"/>
      <c r="AJ95" s="1316"/>
      <c r="AK95" s="1316"/>
      <c r="AL95" s="1316"/>
      <c r="AM95" s="1316"/>
      <c r="AN95" s="1316"/>
      <c r="AO95" s="1316"/>
      <c r="AP95" s="1316"/>
      <c r="AQ95" s="1316"/>
      <c r="AR95" s="1316"/>
      <c r="CG95" s="41"/>
      <c r="CH95" s="41"/>
      <c r="CI95" s="41"/>
      <c r="CJ95" s="41"/>
    </row>
    <row r="96" spans="1:104" ht="16.149999999999999" customHeight="1" x14ac:dyDescent="0.2">
      <c r="A96" s="1920"/>
      <c r="B96" s="2484"/>
      <c r="C96" s="2485"/>
      <c r="D96" s="2484"/>
      <c r="E96" s="2485"/>
      <c r="F96" s="1927"/>
      <c r="G96" s="312"/>
      <c r="H96" s="313"/>
      <c r="I96" s="313"/>
      <c r="J96" s="7"/>
      <c r="K96" s="7"/>
      <c r="L96" s="7"/>
      <c r="M96" s="7"/>
      <c r="N96" s="7"/>
      <c r="O96" s="7"/>
      <c r="P96" s="290"/>
      <c r="Q96" s="290"/>
      <c r="R96" s="290"/>
      <c r="S96" s="290"/>
      <c r="T96" s="290"/>
      <c r="U96" s="290"/>
      <c r="V96" s="7"/>
      <c r="W96" s="291"/>
      <c r="X96" s="1345"/>
      <c r="Y96" s="1316"/>
      <c r="Z96" s="1316"/>
      <c r="AA96" s="1316"/>
      <c r="AB96" s="1316"/>
      <c r="AC96" s="1316"/>
      <c r="AD96" s="1316"/>
      <c r="AE96" s="1316"/>
      <c r="AF96" s="1316"/>
      <c r="AG96" s="1316"/>
      <c r="AH96" s="1316"/>
      <c r="AI96" s="1316"/>
      <c r="AJ96" s="1316"/>
      <c r="AK96" s="1316"/>
      <c r="AL96" s="1316"/>
      <c r="AM96" s="1316"/>
      <c r="AN96" s="1316"/>
      <c r="AO96" s="1316"/>
      <c r="AP96" s="1316"/>
      <c r="AQ96" s="1316"/>
      <c r="AR96" s="1316"/>
      <c r="CG96" s="41"/>
      <c r="CH96" s="41"/>
      <c r="CI96" s="41"/>
      <c r="CJ96" s="41"/>
    </row>
    <row r="97" spans="1:88" ht="40.5" customHeight="1" x14ac:dyDescent="0.2">
      <c r="A97" s="2481"/>
      <c r="B97" s="1360" t="s">
        <v>126</v>
      </c>
      <c r="C97" s="1361" t="s">
        <v>127</v>
      </c>
      <c r="D97" s="1360" t="s">
        <v>128</v>
      </c>
      <c r="E97" s="1361" t="s">
        <v>129</v>
      </c>
      <c r="F97" s="2487"/>
      <c r="G97" s="312"/>
      <c r="H97" s="313"/>
      <c r="I97" s="313"/>
      <c r="J97" s="7"/>
      <c r="K97" s="7"/>
      <c r="L97" s="7"/>
      <c r="M97" s="7"/>
      <c r="N97" s="7"/>
      <c r="O97" s="7"/>
      <c r="P97" s="290"/>
      <c r="Q97" s="290"/>
      <c r="R97" s="290"/>
      <c r="S97" s="290"/>
      <c r="T97" s="290"/>
      <c r="U97" s="290"/>
      <c r="V97" s="7"/>
      <c r="W97" s="291"/>
      <c r="X97" s="1345"/>
      <c r="Y97" s="1316"/>
      <c r="Z97" s="1316"/>
      <c r="AA97" s="1316"/>
      <c r="AB97" s="1316"/>
      <c r="AC97" s="1316"/>
      <c r="AD97" s="1316"/>
      <c r="AE97" s="1316"/>
      <c r="AF97" s="1316"/>
      <c r="AG97" s="1316"/>
      <c r="AH97" s="1316"/>
      <c r="AI97" s="1316"/>
      <c r="AJ97" s="1316"/>
      <c r="AK97" s="1316"/>
      <c r="AL97" s="1316"/>
      <c r="AM97" s="1316"/>
      <c r="AN97" s="1316"/>
      <c r="AO97" s="1316"/>
      <c r="AP97" s="1316"/>
      <c r="AQ97" s="1316"/>
      <c r="AR97" s="1316"/>
      <c r="CG97" s="41"/>
      <c r="CH97" s="41"/>
      <c r="CI97" s="41"/>
      <c r="CJ97" s="41"/>
    </row>
    <row r="98" spans="1:88" ht="16.149999999999999" customHeight="1" x14ac:dyDescent="0.2">
      <c r="A98" s="1362" t="s">
        <v>130</v>
      </c>
      <c r="B98" s="319">
        <v>6462</v>
      </c>
      <c r="C98" s="320">
        <v>61</v>
      </c>
      <c r="D98" s="319">
        <v>16320</v>
      </c>
      <c r="E98" s="320">
        <v>71</v>
      </c>
      <c r="F98" s="320">
        <v>6401</v>
      </c>
      <c r="G98" s="312"/>
      <c r="H98" s="313"/>
      <c r="I98" s="313"/>
      <c r="J98" s="7"/>
      <c r="K98" s="7"/>
      <c r="L98" s="7"/>
      <c r="M98" s="7"/>
      <c r="N98" s="7"/>
      <c r="O98" s="7"/>
      <c r="P98" s="290"/>
      <c r="Q98" s="290"/>
      <c r="R98" s="290"/>
      <c r="S98" s="290"/>
      <c r="T98" s="290"/>
      <c r="U98" s="290"/>
      <c r="V98" s="7"/>
      <c r="W98" s="291"/>
      <c r="X98" s="1345"/>
      <c r="Y98" s="1316"/>
      <c r="Z98" s="1316"/>
      <c r="AA98" s="1316"/>
      <c r="AB98" s="1316"/>
      <c r="AC98" s="1316"/>
      <c r="AD98" s="1316"/>
      <c r="AE98" s="1316"/>
      <c r="AF98" s="1316"/>
      <c r="AG98" s="1316"/>
      <c r="AH98" s="1316"/>
      <c r="AI98" s="1316"/>
      <c r="AJ98" s="1316"/>
      <c r="AK98" s="1316"/>
      <c r="AL98" s="1316"/>
      <c r="AM98" s="1316"/>
      <c r="AN98" s="1316"/>
      <c r="AO98" s="1316"/>
      <c r="AP98" s="1316"/>
      <c r="AQ98" s="1316"/>
      <c r="AR98" s="1316"/>
      <c r="CG98" s="41"/>
      <c r="CH98" s="41"/>
      <c r="CI98" s="41"/>
      <c r="CJ98" s="41"/>
    </row>
    <row r="99" spans="1:88" ht="16.149999999999999" customHeight="1" x14ac:dyDescent="0.2">
      <c r="A99" s="321" t="s">
        <v>131</v>
      </c>
      <c r="B99" s="322">
        <v>2742</v>
      </c>
      <c r="C99" s="323">
        <v>104</v>
      </c>
      <c r="D99" s="322">
        <v>7100</v>
      </c>
      <c r="E99" s="323">
        <v>105</v>
      </c>
      <c r="F99" s="323">
        <v>2638</v>
      </c>
      <c r="G99" s="312"/>
      <c r="H99" s="313"/>
      <c r="I99" s="313"/>
      <c r="J99" s="7"/>
      <c r="K99" s="7"/>
      <c r="L99" s="7"/>
      <c r="M99" s="7"/>
      <c r="N99" s="7"/>
      <c r="O99" s="7"/>
      <c r="P99" s="290"/>
      <c r="Q99" s="290"/>
      <c r="R99" s="290"/>
      <c r="S99" s="290"/>
      <c r="T99" s="290"/>
      <c r="U99" s="290"/>
      <c r="V99" s="7"/>
      <c r="W99" s="291"/>
      <c r="X99" s="1345"/>
      <c r="Y99" s="1316"/>
      <c r="Z99" s="1316"/>
      <c r="AA99" s="1316"/>
      <c r="AB99" s="1316"/>
      <c r="AC99" s="1316"/>
      <c r="AD99" s="1316"/>
      <c r="AE99" s="1316"/>
      <c r="AF99" s="1316"/>
      <c r="AG99" s="1316"/>
      <c r="AH99" s="1316"/>
      <c r="AI99" s="1316"/>
      <c r="AJ99" s="1316"/>
      <c r="AK99" s="1316"/>
      <c r="AL99" s="1316"/>
      <c r="AM99" s="1316"/>
      <c r="AN99" s="1316"/>
      <c r="AO99" s="1316"/>
      <c r="AP99" s="1316"/>
      <c r="AQ99" s="1316"/>
      <c r="AR99" s="1316"/>
      <c r="CG99" s="41"/>
      <c r="CH99" s="41"/>
      <c r="CI99" s="41"/>
      <c r="CJ99" s="41"/>
    </row>
    <row r="100" spans="1:88" ht="16.149999999999999" customHeight="1" x14ac:dyDescent="0.2">
      <c r="A100" s="1363" t="s">
        <v>132</v>
      </c>
      <c r="B100" s="325">
        <v>1148</v>
      </c>
      <c r="C100" s="326">
        <v>0</v>
      </c>
      <c r="D100" s="325">
        <v>1148</v>
      </c>
      <c r="E100" s="326">
        <v>0</v>
      </c>
      <c r="F100" s="326">
        <v>1148</v>
      </c>
      <c r="G100" s="312"/>
      <c r="H100" s="313"/>
      <c r="I100" s="313"/>
      <c r="J100" s="7"/>
      <c r="K100" s="7"/>
      <c r="L100" s="7"/>
      <c r="M100" s="7"/>
      <c r="N100" s="7"/>
      <c r="O100" s="7"/>
      <c r="P100" s="290"/>
      <c r="Q100" s="290"/>
      <c r="R100" s="290"/>
      <c r="S100" s="290"/>
      <c r="T100" s="290"/>
      <c r="U100" s="290"/>
      <c r="V100" s="7"/>
      <c r="W100" s="291"/>
      <c r="X100" s="1345"/>
      <c r="Y100" s="1316"/>
      <c r="Z100" s="1316"/>
      <c r="AA100" s="1316"/>
      <c r="AB100" s="1316"/>
      <c r="AC100" s="1316"/>
      <c r="AD100" s="1316"/>
      <c r="AE100" s="1316"/>
      <c r="AF100" s="1316"/>
      <c r="AG100" s="1316"/>
      <c r="AH100" s="1316"/>
      <c r="AI100" s="1316"/>
      <c r="AJ100" s="1316"/>
      <c r="AK100" s="1316"/>
      <c r="AL100" s="1316"/>
      <c r="AM100" s="1316"/>
      <c r="AN100" s="1316"/>
      <c r="AO100" s="1316"/>
      <c r="AP100" s="1316"/>
      <c r="AQ100" s="1316"/>
      <c r="AR100" s="1316"/>
      <c r="CG100" s="41">
        <v>0</v>
      </c>
      <c r="CH100" s="41">
        <v>0</v>
      </c>
      <c r="CI100" s="41">
        <v>0</v>
      </c>
      <c r="CJ100" s="41"/>
    </row>
    <row r="101" spans="1:88" ht="16.149999999999999" customHeight="1" x14ac:dyDescent="0.2">
      <c r="A101" s="1364" t="s">
        <v>32</v>
      </c>
      <c r="B101" s="1365">
        <f>SUM(B98:B100)</f>
        <v>10352</v>
      </c>
      <c r="C101" s="1366">
        <f>SUM(C98:C100)</f>
        <v>165</v>
      </c>
      <c r="D101" s="1365">
        <f>SUM(D98:D100)</f>
        <v>24568</v>
      </c>
      <c r="E101" s="1366">
        <f>SUM(E98:E100)</f>
        <v>176</v>
      </c>
      <c r="F101" s="1366">
        <f>SUM(F98:F100)</f>
        <v>10187</v>
      </c>
      <c r="G101" s="312"/>
      <c r="H101" s="313"/>
      <c r="I101" s="313"/>
      <c r="J101" s="7"/>
      <c r="K101" s="7"/>
      <c r="L101" s="7"/>
      <c r="M101" s="7"/>
      <c r="N101" s="7"/>
      <c r="O101" s="7"/>
      <c r="P101" s="290"/>
      <c r="Q101" s="290"/>
      <c r="R101" s="290"/>
      <c r="S101" s="290"/>
      <c r="T101" s="290"/>
      <c r="U101" s="290"/>
      <c r="V101" s="7"/>
      <c r="W101" s="291"/>
      <c r="X101" s="1345"/>
      <c r="Y101" s="1316"/>
      <c r="Z101" s="1316"/>
      <c r="AA101" s="1316"/>
      <c r="AB101" s="1316"/>
      <c r="AC101" s="1316"/>
      <c r="AD101" s="1316"/>
      <c r="AE101" s="1316"/>
      <c r="AF101" s="1316"/>
      <c r="AG101" s="1316"/>
      <c r="AH101" s="1316"/>
      <c r="AI101" s="1316"/>
      <c r="AJ101" s="1316"/>
      <c r="AK101" s="1316"/>
      <c r="AL101" s="1316"/>
      <c r="AM101" s="1316"/>
      <c r="AN101" s="1316"/>
      <c r="AO101" s="1316"/>
      <c r="AP101" s="1316"/>
      <c r="AQ101" s="1316"/>
      <c r="AR101" s="1316"/>
      <c r="CG101" s="41">
        <v>0</v>
      </c>
      <c r="CH101" s="41">
        <v>0</v>
      </c>
      <c r="CI101" s="41">
        <v>0</v>
      </c>
      <c r="CJ101" s="41"/>
    </row>
    <row r="102" spans="1:88" ht="31.15" customHeight="1" x14ac:dyDescent="0.2">
      <c r="A102" s="330" t="s">
        <v>133</v>
      </c>
      <c r="B102" s="1367"/>
      <c r="C102" s="1368"/>
      <c r="D102" s="965"/>
      <c r="E102" s="1369"/>
      <c r="F102" s="1369"/>
      <c r="G102" s="1370"/>
      <c r="H102" s="1370"/>
      <c r="I102" s="1371"/>
      <c r="J102" s="331"/>
      <c r="K102" s="1371"/>
      <c r="L102" s="331"/>
      <c r="M102" s="7"/>
      <c r="N102" s="7"/>
      <c r="O102" s="7"/>
      <c r="P102" s="7"/>
      <c r="Q102" s="290"/>
      <c r="R102" s="290"/>
      <c r="S102" s="290"/>
      <c r="T102" s="290"/>
      <c r="U102" s="290"/>
      <c r="V102" s="290"/>
      <c r="W102" s="7"/>
      <c r="X102" s="1372"/>
      <c r="Y102" s="1345"/>
      <c r="Z102" s="1316"/>
      <c r="AA102" s="1316"/>
      <c r="AB102" s="1316"/>
      <c r="AC102" s="1316"/>
      <c r="AD102" s="1316"/>
      <c r="AE102" s="1316"/>
      <c r="AF102" s="1316"/>
      <c r="AG102" s="1316"/>
      <c r="AH102" s="1316"/>
      <c r="AI102" s="1316"/>
      <c r="AJ102" s="1316"/>
      <c r="AK102" s="1316"/>
      <c r="AL102" s="1316"/>
      <c r="AM102" s="1316"/>
      <c r="AN102" s="1316"/>
      <c r="AO102" s="1316"/>
      <c r="AP102" s="1316"/>
      <c r="AQ102" s="1316"/>
      <c r="AR102" s="1316"/>
      <c r="CG102" s="41">
        <v>0</v>
      </c>
      <c r="CH102" s="41">
        <v>0</v>
      </c>
      <c r="CI102" s="41">
        <v>0</v>
      </c>
      <c r="CJ102" s="41"/>
    </row>
    <row r="103" spans="1:88" ht="31.15" customHeight="1" x14ac:dyDescent="0.2">
      <c r="A103" s="2466" t="s">
        <v>134</v>
      </c>
      <c r="B103" s="2468" t="s">
        <v>135</v>
      </c>
      <c r="C103" s="2466" t="s">
        <v>136</v>
      </c>
      <c r="D103" s="2470"/>
      <c r="E103" s="2470"/>
      <c r="F103" s="2470"/>
      <c r="G103" s="2470"/>
      <c r="H103" s="2470"/>
      <c r="I103" s="2470"/>
      <c r="J103" s="2470"/>
      <c r="K103" s="2471"/>
      <c r="L103" s="2468" t="s">
        <v>137</v>
      </c>
      <c r="M103" s="7"/>
      <c r="N103" s="313"/>
      <c r="O103" s="313"/>
      <c r="P103" s="313"/>
      <c r="Q103" s="290"/>
      <c r="R103" s="290"/>
      <c r="S103" s="290"/>
      <c r="T103" s="290"/>
      <c r="U103" s="290"/>
      <c r="V103" s="290"/>
      <c r="W103" s="290"/>
      <c r="X103" s="291"/>
      <c r="Y103" s="1345"/>
      <c r="Z103" s="1316"/>
      <c r="AA103" s="1316"/>
      <c r="AB103" s="1316"/>
      <c r="AC103" s="1316"/>
      <c r="AD103" s="1316"/>
      <c r="AE103" s="1316"/>
      <c r="AF103" s="1316"/>
      <c r="AG103" s="1316"/>
      <c r="AH103" s="1316"/>
      <c r="AI103" s="1316"/>
      <c r="AJ103" s="1316"/>
      <c r="AK103" s="1316"/>
      <c r="AL103" s="1316"/>
      <c r="AM103" s="1316"/>
      <c r="AN103" s="1316"/>
      <c r="AO103" s="1316"/>
      <c r="AP103" s="1316"/>
      <c r="AQ103" s="1316"/>
      <c r="AR103" s="1316"/>
      <c r="AS103" s="1316"/>
      <c r="CG103" s="41"/>
      <c r="CH103" s="41"/>
      <c r="CI103" s="41"/>
      <c r="CJ103" s="41"/>
    </row>
    <row r="104" spans="1:88" ht="28.5" customHeight="1" x14ac:dyDescent="0.2">
      <c r="A104" s="2467"/>
      <c r="B104" s="2469"/>
      <c r="C104" s="1373" t="s">
        <v>138</v>
      </c>
      <c r="D104" s="1373" t="s">
        <v>139</v>
      </c>
      <c r="E104" s="1373" t="s">
        <v>140</v>
      </c>
      <c r="F104" s="1373" t="s">
        <v>141</v>
      </c>
      <c r="G104" s="1373" t="s">
        <v>142</v>
      </c>
      <c r="H104" s="1373" t="s">
        <v>143</v>
      </c>
      <c r="I104" s="1373" t="s">
        <v>144</v>
      </c>
      <c r="J104" s="1374" t="s">
        <v>145</v>
      </c>
      <c r="K104" s="1373" t="s">
        <v>146</v>
      </c>
      <c r="L104" s="2469"/>
      <c r="M104" s="7"/>
      <c r="N104" s="313"/>
      <c r="O104" s="313"/>
      <c r="P104" s="313"/>
      <c r="Q104" s="290"/>
      <c r="R104" s="290"/>
      <c r="S104" s="290"/>
      <c r="T104" s="290"/>
      <c r="U104" s="290"/>
      <c r="V104" s="290"/>
      <c r="W104" s="290"/>
      <c r="X104" s="291"/>
      <c r="Y104" s="1345"/>
      <c r="Z104" s="1316"/>
      <c r="AA104" s="1316"/>
      <c r="AB104" s="1316"/>
      <c r="AC104" s="1316"/>
      <c r="AD104" s="1316"/>
      <c r="AE104" s="1316"/>
      <c r="AF104" s="1316"/>
      <c r="AG104" s="1316"/>
      <c r="AH104" s="1316"/>
      <c r="AI104" s="1316"/>
      <c r="AJ104" s="1316"/>
      <c r="AK104" s="1316"/>
      <c r="AL104" s="1316"/>
      <c r="AM104" s="1316"/>
      <c r="AN104" s="1316"/>
      <c r="AO104" s="1316"/>
      <c r="AP104" s="1316"/>
      <c r="AQ104" s="1316"/>
      <c r="AR104" s="1316"/>
      <c r="AS104" s="1316"/>
      <c r="CG104" s="41"/>
      <c r="CH104" s="41"/>
      <c r="CI104" s="41"/>
      <c r="CJ104" s="41"/>
    </row>
    <row r="105" spans="1:88" ht="16.149999999999999" customHeight="1" x14ac:dyDescent="0.2">
      <c r="A105" s="1375" t="s">
        <v>147</v>
      </c>
      <c r="B105" s="1376"/>
      <c r="C105" s="1376"/>
      <c r="D105" s="1376"/>
      <c r="E105" s="1376"/>
      <c r="F105" s="1376"/>
      <c r="G105" s="1376"/>
      <c r="H105" s="1376"/>
      <c r="I105" s="1376"/>
      <c r="J105" s="1376"/>
      <c r="K105" s="1376"/>
      <c r="L105" s="1377"/>
      <c r="M105" s="7"/>
      <c r="N105" s="313"/>
      <c r="O105" s="313"/>
      <c r="P105" s="313"/>
      <c r="Q105" s="290"/>
      <c r="R105" s="290"/>
      <c r="S105" s="290"/>
      <c r="T105" s="290"/>
      <c r="U105" s="290"/>
      <c r="V105" s="290"/>
      <c r="W105" s="290"/>
      <c r="X105" s="291"/>
      <c r="Y105" s="1345"/>
      <c r="Z105" s="1316"/>
      <c r="AA105" s="1316"/>
      <c r="AB105" s="1316"/>
      <c r="AC105" s="1316"/>
      <c r="AD105" s="1316"/>
      <c r="AE105" s="1316"/>
      <c r="AF105" s="1316"/>
      <c r="AG105" s="1316"/>
      <c r="AH105" s="1316"/>
      <c r="AI105" s="1316"/>
      <c r="AJ105" s="1316"/>
      <c r="AK105" s="1316"/>
      <c r="AL105" s="1316"/>
      <c r="AM105" s="1316"/>
      <c r="AN105" s="1316"/>
      <c r="AO105" s="1316"/>
      <c r="AP105" s="1316"/>
      <c r="AQ105" s="1316"/>
      <c r="AR105" s="1316"/>
      <c r="AS105" s="1316"/>
      <c r="CG105" s="41"/>
      <c r="CH105" s="41"/>
      <c r="CI105" s="41"/>
      <c r="CJ105" s="41"/>
    </row>
    <row r="106" spans="1:88" ht="16.149999999999999" customHeight="1" x14ac:dyDescent="0.2">
      <c r="A106" s="342" t="s">
        <v>148</v>
      </c>
      <c r="B106" s="343"/>
      <c r="C106" s="343"/>
      <c r="D106" s="343"/>
      <c r="E106" s="343"/>
      <c r="F106" s="343"/>
      <c r="G106" s="343"/>
      <c r="H106" s="343"/>
      <c r="I106" s="343"/>
      <c r="J106" s="343"/>
      <c r="K106" s="343"/>
      <c r="L106" s="344"/>
      <c r="M106" s="345"/>
      <c r="N106" s="313"/>
      <c r="O106" s="313"/>
      <c r="P106" s="313"/>
      <c r="Q106" s="290"/>
      <c r="R106" s="290"/>
      <c r="S106" s="290"/>
      <c r="T106" s="290"/>
      <c r="U106" s="290"/>
      <c r="V106" s="290"/>
      <c r="W106" s="290"/>
      <c r="X106" s="291"/>
      <c r="Y106" s="1345"/>
      <c r="Z106" s="1316"/>
      <c r="AA106" s="1316"/>
      <c r="AB106" s="1316"/>
      <c r="AC106" s="1316"/>
      <c r="AD106" s="1316"/>
      <c r="AE106" s="1316"/>
      <c r="AF106" s="1316"/>
      <c r="AG106" s="1316"/>
      <c r="AH106" s="1316"/>
      <c r="AI106" s="1316"/>
      <c r="AJ106" s="1316"/>
      <c r="AK106" s="1316"/>
      <c r="AL106" s="1316"/>
      <c r="AM106" s="1316"/>
      <c r="AN106" s="1316"/>
      <c r="AO106" s="1316"/>
      <c r="AP106" s="1316"/>
      <c r="AQ106" s="1316"/>
      <c r="AR106" s="1316"/>
      <c r="AS106" s="1316"/>
      <c r="CG106" s="41"/>
      <c r="CH106" s="41"/>
      <c r="CI106" s="41"/>
      <c r="CJ106" s="41"/>
    </row>
    <row r="107" spans="1:88" ht="16.149999999999999" customHeight="1" x14ac:dyDescent="0.2">
      <c r="A107" s="346" t="s">
        <v>149</v>
      </c>
      <c r="B107" s="347"/>
      <c r="C107" s="347"/>
      <c r="D107" s="347"/>
      <c r="E107" s="347"/>
      <c r="F107" s="347"/>
      <c r="G107" s="347"/>
      <c r="H107" s="347"/>
      <c r="I107" s="347"/>
      <c r="J107" s="347"/>
      <c r="K107" s="347"/>
      <c r="L107" s="348"/>
      <c r="M107" s="1378"/>
      <c r="N107" s="313"/>
      <c r="O107" s="313"/>
      <c r="P107" s="313"/>
      <c r="Q107" s="290"/>
      <c r="R107" s="290"/>
      <c r="S107" s="290"/>
      <c r="T107" s="290"/>
      <c r="U107" s="290"/>
      <c r="V107" s="290"/>
      <c r="W107" s="290"/>
      <c r="X107" s="291"/>
      <c r="Y107" s="1345"/>
      <c r="Z107" s="1316"/>
      <c r="AA107" s="1316"/>
      <c r="AB107" s="1316"/>
      <c r="AC107" s="1316"/>
      <c r="AD107" s="1316"/>
      <c r="AE107" s="1316"/>
      <c r="AF107" s="1316"/>
      <c r="AG107" s="1316"/>
      <c r="AH107" s="1316"/>
      <c r="AI107" s="1316"/>
      <c r="AJ107" s="1316"/>
      <c r="AK107" s="1316"/>
      <c r="AL107" s="1316"/>
      <c r="AM107" s="1316"/>
      <c r="AN107" s="1316"/>
      <c r="AO107" s="1316"/>
      <c r="AP107" s="1316"/>
      <c r="AQ107" s="1316"/>
      <c r="AR107" s="1316"/>
      <c r="AS107" s="1316"/>
      <c r="CG107" s="41"/>
      <c r="CH107" s="41"/>
      <c r="CI107" s="41"/>
      <c r="CJ107" s="41"/>
    </row>
    <row r="108" spans="1:88" ht="31.15" customHeight="1" x14ac:dyDescent="0.2">
      <c r="A108" s="232" t="s">
        <v>172</v>
      </c>
      <c r="B108" s="1379"/>
      <c r="C108" s="1379"/>
      <c r="D108" s="1379"/>
      <c r="E108" s="1379"/>
      <c r="F108" s="1379"/>
      <c r="G108" s="1379"/>
      <c r="H108" s="1379"/>
      <c r="I108" s="1379"/>
      <c r="J108" s="1379"/>
      <c r="K108" s="1379"/>
      <c r="L108" s="1379"/>
      <c r="M108" s="1379"/>
      <c r="N108" s="1379"/>
      <c r="O108" s="1379"/>
      <c r="P108" s="1379"/>
      <c r="Q108" s="1379"/>
      <c r="R108" s="1379"/>
      <c r="S108" s="1379"/>
      <c r="T108" s="1379"/>
      <c r="U108" s="1379"/>
      <c r="V108" s="1379"/>
      <c r="W108" s="1379"/>
      <c r="X108" s="1379"/>
      <c r="Y108" s="1379"/>
      <c r="Z108" s="1379"/>
      <c r="AA108" s="1379"/>
      <c r="AB108" s="1379"/>
      <c r="AC108" s="1379"/>
      <c r="AD108" s="1379"/>
      <c r="AE108" s="1379"/>
      <c r="AF108" s="1379"/>
      <c r="AG108" s="1379"/>
      <c r="AH108" s="1379"/>
      <c r="AI108" s="1379"/>
      <c r="AJ108" s="1379"/>
      <c r="AK108" s="1379"/>
      <c r="AL108" s="1379"/>
      <c r="AM108" s="1379"/>
      <c r="AN108" s="1379"/>
      <c r="AO108" s="1380"/>
      <c r="AP108" s="1380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CG108" s="41"/>
      <c r="CH108" s="41"/>
      <c r="CI108" s="41"/>
      <c r="CJ108" s="41"/>
    </row>
    <row r="109" spans="1:88" ht="16.149999999999999" customHeight="1" x14ac:dyDescent="0.2">
      <c r="A109" s="2472" t="s">
        <v>151</v>
      </c>
      <c r="B109" s="1911" t="s">
        <v>4</v>
      </c>
      <c r="C109" s="1912"/>
      <c r="D109" s="1898"/>
      <c r="E109" s="2462" t="s">
        <v>5</v>
      </c>
      <c r="F109" s="2452"/>
      <c r="G109" s="2452"/>
      <c r="H109" s="2452"/>
      <c r="I109" s="2452"/>
      <c r="J109" s="2452"/>
      <c r="K109" s="2452"/>
      <c r="L109" s="2452"/>
      <c r="M109" s="2452"/>
      <c r="N109" s="2452"/>
      <c r="O109" s="2452"/>
      <c r="P109" s="2452"/>
      <c r="Q109" s="2452"/>
      <c r="R109" s="2452"/>
      <c r="S109" s="2452"/>
      <c r="T109" s="2452"/>
      <c r="U109" s="2452"/>
      <c r="V109" s="2452"/>
      <c r="W109" s="2452"/>
      <c r="X109" s="2452"/>
      <c r="Y109" s="2452"/>
      <c r="Z109" s="2452"/>
      <c r="AA109" s="2452"/>
      <c r="AB109" s="2452"/>
      <c r="AC109" s="2452"/>
      <c r="AD109" s="2452"/>
      <c r="AE109" s="2452"/>
      <c r="AF109" s="2452"/>
      <c r="AG109" s="2452"/>
      <c r="AH109" s="2452"/>
      <c r="AI109" s="2452"/>
      <c r="AJ109" s="2452"/>
      <c r="AK109" s="2452"/>
      <c r="AL109" s="2452"/>
      <c r="AM109" s="2452"/>
      <c r="AN109" s="2453"/>
      <c r="AO109" s="1898" t="s">
        <v>6</v>
      </c>
      <c r="AP109" s="1900" t="s">
        <v>152</v>
      </c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CG109" s="41"/>
      <c r="CH109" s="41"/>
      <c r="CI109" s="41"/>
      <c r="CJ109" s="41"/>
    </row>
    <row r="110" spans="1:88" ht="16.149999999999999" customHeight="1" x14ac:dyDescent="0.2">
      <c r="A110" s="1909"/>
      <c r="B110" s="2474"/>
      <c r="C110" s="2475"/>
      <c r="D110" s="2464"/>
      <c r="E110" s="2462" t="s">
        <v>11</v>
      </c>
      <c r="F110" s="2463"/>
      <c r="G110" s="2462" t="s">
        <v>12</v>
      </c>
      <c r="H110" s="2463"/>
      <c r="I110" s="2462" t="s">
        <v>13</v>
      </c>
      <c r="J110" s="2463"/>
      <c r="K110" s="2462" t="s">
        <v>14</v>
      </c>
      <c r="L110" s="2463"/>
      <c r="M110" s="2462" t="s">
        <v>15</v>
      </c>
      <c r="N110" s="2463"/>
      <c r="O110" s="2462" t="s">
        <v>16</v>
      </c>
      <c r="P110" s="2463"/>
      <c r="Q110" s="2452" t="s">
        <v>17</v>
      </c>
      <c r="R110" s="2463"/>
      <c r="S110" s="2462" t="s">
        <v>18</v>
      </c>
      <c r="T110" s="2463"/>
      <c r="U110" s="2462" t="s">
        <v>19</v>
      </c>
      <c r="V110" s="2463"/>
      <c r="W110" s="2462" t="s">
        <v>20</v>
      </c>
      <c r="X110" s="2463"/>
      <c r="Y110" s="2462" t="s">
        <v>21</v>
      </c>
      <c r="Z110" s="2463"/>
      <c r="AA110" s="2462" t="s">
        <v>22</v>
      </c>
      <c r="AB110" s="2463"/>
      <c r="AC110" s="2462" t="s">
        <v>23</v>
      </c>
      <c r="AD110" s="2463"/>
      <c r="AE110" s="2462" t="s">
        <v>24</v>
      </c>
      <c r="AF110" s="2463"/>
      <c r="AG110" s="2462" t="s">
        <v>25</v>
      </c>
      <c r="AH110" s="2463"/>
      <c r="AI110" s="2462" t="s">
        <v>26</v>
      </c>
      <c r="AJ110" s="2463"/>
      <c r="AK110" s="2462" t="s">
        <v>27</v>
      </c>
      <c r="AL110" s="2463"/>
      <c r="AM110" s="2452" t="s">
        <v>28</v>
      </c>
      <c r="AN110" s="2453"/>
      <c r="AO110" s="1898"/>
      <c r="AP110" s="1900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CG110" s="41"/>
      <c r="CH110" s="41"/>
      <c r="CI110" s="41"/>
      <c r="CJ110" s="41"/>
    </row>
    <row r="111" spans="1:88" ht="16.149999999999999" customHeight="1" x14ac:dyDescent="0.2">
      <c r="A111" s="2473"/>
      <c r="B111" s="1293" t="s">
        <v>29</v>
      </c>
      <c r="C111" s="1381" t="s">
        <v>30</v>
      </c>
      <c r="D111" s="1382" t="s">
        <v>31</v>
      </c>
      <c r="E111" s="1293" t="s">
        <v>30</v>
      </c>
      <c r="F111" s="1383" t="s">
        <v>31</v>
      </c>
      <c r="G111" s="1293" t="s">
        <v>30</v>
      </c>
      <c r="H111" s="1383" t="s">
        <v>31</v>
      </c>
      <c r="I111" s="1293" t="s">
        <v>30</v>
      </c>
      <c r="J111" s="1383" t="s">
        <v>31</v>
      </c>
      <c r="K111" s="1293" t="s">
        <v>30</v>
      </c>
      <c r="L111" s="1383" t="s">
        <v>31</v>
      </c>
      <c r="M111" s="1293" t="s">
        <v>30</v>
      </c>
      <c r="N111" s="1383" t="s">
        <v>31</v>
      </c>
      <c r="O111" s="1293" t="s">
        <v>30</v>
      </c>
      <c r="P111" s="1383" t="s">
        <v>31</v>
      </c>
      <c r="Q111" s="1293" t="s">
        <v>30</v>
      </c>
      <c r="R111" s="1383" t="s">
        <v>31</v>
      </c>
      <c r="S111" s="1293" t="s">
        <v>30</v>
      </c>
      <c r="T111" s="1383" t="s">
        <v>31</v>
      </c>
      <c r="U111" s="1293" t="s">
        <v>30</v>
      </c>
      <c r="V111" s="1383" t="s">
        <v>31</v>
      </c>
      <c r="W111" s="1293" t="s">
        <v>30</v>
      </c>
      <c r="X111" s="1383" t="s">
        <v>31</v>
      </c>
      <c r="Y111" s="1293" t="s">
        <v>30</v>
      </c>
      <c r="Z111" s="1383" t="s">
        <v>31</v>
      </c>
      <c r="AA111" s="1293" t="s">
        <v>30</v>
      </c>
      <c r="AB111" s="1383" t="s">
        <v>31</v>
      </c>
      <c r="AC111" s="1293" t="s">
        <v>30</v>
      </c>
      <c r="AD111" s="1383" t="s">
        <v>31</v>
      </c>
      <c r="AE111" s="1293" t="s">
        <v>30</v>
      </c>
      <c r="AF111" s="1383" t="s">
        <v>31</v>
      </c>
      <c r="AG111" s="1293" t="s">
        <v>30</v>
      </c>
      <c r="AH111" s="1383" t="s">
        <v>31</v>
      </c>
      <c r="AI111" s="1293" t="s">
        <v>30</v>
      </c>
      <c r="AJ111" s="1383" t="s">
        <v>31</v>
      </c>
      <c r="AK111" s="1293" t="s">
        <v>30</v>
      </c>
      <c r="AL111" s="1383" t="s">
        <v>31</v>
      </c>
      <c r="AM111" s="1293" t="s">
        <v>30</v>
      </c>
      <c r="AN111" s="1384" t="s">
        <v>31</v>
      </c>
      <c r="AO111" s="2464"/>
      <c r="AP111" s="2465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CG111" s="41"/>
      <c r="CH111" s="41"/>
      <c r="CI111" s="41"/>
      <c r="CJ111" s="41"/>
    </row>
    <row r="112" spans="1:88" ht="16.149999999999999" customHeight="1" x14ac:dyDescent="0.2">
      <c r="A112" s="354" t="s">
        <v>153</v>
      </c>
      <c r="B112" s="355">
        <f>SUM(C112:D112)</f>
        <v>0</v>
      </c>
      <c r="C112" s="356">
        <f t="shared" ref="C112:D114" si="10">SUM(E112+G112+I112+K112+M112+O112+Q112+S112+U112+W112+Y112+AA112+AC112+AE112+AG112+AI112+AK112+AM112)</f>
        <v>0</v>
      </c>
      <c r="D112" s="357">
        <f t="shared" si="10"/>
        <v>0</v>
      </c>
      <c r="E112" s="65"/>
      <c r="F112" s="206"/>
      <c r="G112" s="65"/>
      <c r="H112" s="358"/>
      <c r="I112" s="65"/>
      <c r="J112" s="358"/>
      <c r="K112" s="65"/>
      <c r="L112" s="358"/>
      <c r="M112" s="65"/>
      <c r="N112" s="358"/>
      <c r="O112" s="65"/>
      <c r="P112" s="358"/>
      <c r="Q112" s="359"/>
      <c r="R112" s="358"/>
      <c r="S112" s="65"/>
      <c r="T112" s="358"/>
      <c r="U112" s="65"/>
      <c r="V112" s="358"/>
      <c r="W112" s="65"/>
      <c r="X112" s="358"/>
      <c r="Y112" s="65"/>
      <c r="Z112" s="358"/>
      <c r="AA112" s="65"/>
      <c r="AB112" s="358"/>
      <c r="AC112" s="65"/>
      <c r="AD112" s="358"/>
      <c r="AE112" s="65"/>
      <c r="AF112" s="358"/>
      <c r="AG112" s="65"/>
      <c r="AH112" s="358"/>
      <c r="AI112" s="65"/>
      <c r="AJ112" s="358"/>
      <c r="AK112" s="65"/>
      <c r="AL112" s="358"/>
      <c r="AM112" s="360"/>
      <c r="AN112" s="361"/>
      <c r="AO112" s="119"/>
      <c r="AP112" s="119"/>
      <c r="AQ112" s="176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9"/>
      <c r="BD112" s="9"/>
      <c r="BE112" s="9"/>
      <c r="BF112" s="9"/>
      <c r="CA112" s="40"/>
      <c r="CB112" s="40"/>
      <c r="CC112" s="40"/>
      <c r="CG112" s="41">
        <v>0</v>
      </c>
      <c r="CH112" s="41">
        <v>0</v>
      </c>
      <c r="CI112" s="41">
        <v>0</v>
      </c>
      <c r="CJ112" s="41"/>
    </row>
    <row r="113" spans="1:88" ht="16.149999999999999" customHeight="1" x14ac:dyDescent="0.2">
      <c r="A113" s="354" t="s">
        <v>154</v>
      </c>
      <c r="B113" s="355">
        <f>SUM(C113:D113)</f>
        <v>0</v>
      </c>
      <c r="C113" s="356">
        <f t="shared" si="10"/>
        <v>0</v>
      </c>
      <c r="D113" s="357">
        <f t="shared" si="10"/>
        <v>0</v>
      </c>
      <c r="E113" s="46"/>
      <c r="F113" s="47"/>
      <c r="G113" s="46"/>
      <c r="H113" s="48"/>
      <c r="I113" s="46"/>
      <c r="J113" s="48"/>
      <c r="K113" s="46"/>
      <c r="L113" s="48"/>
      <c r="M113" s="46"/>
      <c r="N113" s="48"/>
      <c r="O113" s="46"/>
      <c r="P113" s="48"/>
      <c r="Q113" s="114"/>
      <c r="R113" s="48"/>
      <c r="S113" s="46"/>
      <c r="T113" s="48"/>
      <c r="U113" s="46"/>
      <c r="V113" s="48"/>
      <c r="W113" s="46"/>
      <c r="X113" s="48"/>
      <c r="Y113" s="46"/>
      <c r="Z113" s="48"/>
      <c r="AA113" s="46"/>
      <c r="AB113" s="48"/>
      <c r="AC113" s="46"/>
      <c r="AD113" s="48"/>
      <c r="AE113" s="46"/>
      <c r="AF113" s="48"/>
      <c r="AG113" s="46"/>
      <c r="AH113" s="48"/>
      <c r="AI113" s="46"/>
      <c r="AJ113" s="48"/>
      <c r="AK113" s="46"/>
      <c r="AL113" s="48"/>
      <c r="AM113" s="175"/>
      <c r="AN113" s="362"/>
      <c r="AO113" s="53"/>
      <c r="AP113" s="53"/>
      <c r="AQ113" s="176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9"/>
      <c r="BD113" s="9"/>
      <c r="BE113" s="9"/>
      <c r="BF113" s="9"/>
      <c r="CG113" s="41">
        <v>0</v>
      </c>
      <c r="CH113" s="41">
        <v>0</v>
      </c>
      <c r="CI113" s="41">
        <v>0</v>
      </c>
      <c r="CJ113" s="41"/>
    </row>
    <row r="114" spans="1:88" ht="16.149999999999999" customHeight="1" x14ac:dyDescent="0.2">
      <c r="A114" s="1385" t="s">
        <v>155</v>
      </c>
      <c r="B114" s="364">
        <f>SUM(C114:D114)</f>
        <v>0</v>
      </c>
      <c r="C114" s="365">
        <f t="shared" si="10"/>
        <v>0</v>
      </c>
      <c r="D114" s="366">
        <f t="shared" si="10"/>
        <v>0</v>
      </c>
      <c r="E114" s="89"/>
      <c r="F114" s="90"/>
      <c r="G114" s="89"/>
      <c r="H114" s="88"/>
      <c r="I114" s="89"/>
      <c r="J114" s="88"/>
      <c r="K114" s="89"/>
      <c r="L114" s="88"/>
      <c r="M114" s="89"/>
      <c r="N114" s="88"/>
      <c r="O114" s="89"/>
      <c r="P114" s="88"/>
      <c r="Q114" s="136"/>
      <c r="R114" s="88"/>
      <c r="S114" s="89"/>
      <c r="T114" s="88"/>
      <c r="U114" s="89"/>
      <c r="V114" s="88"/>
      <c r="W114" s="89"/>
      <c r="X114" s="88"/>
      <c r="Y114" s="89"/>
      <c r="Z114" s="88"/>
      <c r="AA114" s="89"/>
      <c r="AB114" s="88"/>
      <c r="AC114" s="89"/>
      <c r="AD114" s="88"/>
      <c r="AE114" s="89"/>
      <c r="AF114" s="88"/>
      <c r="AG114" s="89"/>
      <c r="AH114" s="88"/>
      <c r="AI114" s="89"/>
      <c r="AJ114" s="88"/>
      <c r="AK114" s="89"/>
      <c r="AL114" s="88"/>
      <c r="AM114" s="182"/>
      <c r="AN114" s="367"/>
      <c r="AO114" s="95"/>
      <c r="AP114" s="95"/>
      <c r="AQ114" s="176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9"/>
      <c r="BD114" s="9"/>
      <c r="BE114" s="9"/>
      <c r="BF114" s="9"/>
      <c r="CG114" s="41">
        <v>0</v>
      </c>
      <c r="CH114" s="41">
        <v>0</v>
      </c>
      <c r="CI114" s="41">
        <v>0</v>
      </c>
      <c r="CJ114" s="41"/>
    </row>
    <row r="115" spans="1:88" ht="31.15" customHeight="1" x14ac:dyDescent="0.2">
      <c r="A115" s="1276" t="s">
        <v>156</v>
      </c>
      <c r="B115" s="368"/>
      <c r="C115" s="368"/>
      <c r="D115" s="368"/>
      <c r="E115" s="368"/>
      <c r="F115" s="7"/>
      <c r="G115" s="7"/>
      <c r="H115" s="7"/>
      <c r="I115" s="7"/>
      <c r="J115" s="7"/>
      <c r="K115" s="7"/>
      <c r="L115" s="369"/>
      <c r="M115" s="369"/>
      <c r="N115" s="369"/>
      <c r="O115" s="36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CG115" s="41"/>
      <c r="CH115" s="41"/>
      <c r="CI115" s="41"/>
      <c r="CJ115" s="41"/>
    </row>
    <row r="116" spans="1:88" ht="16.149999999999999" customHeight="1" x14ac:dyDescent="0.2">
      <c r="A116" s="2454" t="s">
        <v>157</v>
      </c>
      <c r="B116" s="2455"/>
      <c r="C116" s="2454" t="s">
        <v>158</v>
      </c>
      <c r="D116" s="2458"/>
      <c r="E116" s="2455"/>
      <c r="F116" s="2454" t="s">
        <v>159</v>
      </c>
      <c r="G116" s="2458"/>
      <c r="H116" s="2458"/>
      <c r="I116" s="2458"/>
      <c r="J116" s="2458"/>
      <c r="K116" s="2458"/>
      <c r="L116" s="2458"/>
      <c r="M116" s="2458"/>
      <c r="N116" s="2458"/>
      <c r="O116" s="2455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CG116" s="41"/>
      <c r="CH116" s="41"/>
      <c r="CI116" s="41"/>
      <c r="CJ116" s="41"/>
    </row>
    <row r="117" spans="1:88" ht="16.149999999999999" customHeight="1" x14ac:dyDescent="0.2">
      <c r="A117" s="1887"/>
      <c r="B117" s="1888"/>
      <c r="C117" s="1887"/>
      <c r="D117" s="1892"/>
      <c r="E117" s="1888"/>
      <c r="F117" s="2456"/>
      <c r="G117" s="2459"/>
      <c r="H117" s="2459"/>
      <c r="I117" s="2459"/>
      <c r="J117" s="2459"/>
      <c r="K117" s="2459"/>
      <c r="L117" s="2459"/>
      <c r="M117" s="2459"/>
      <c r="N117" s="2459"/>
      <c r="O117" s="2457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CG117" s="41"/>
      <c r="CH117" s="41"/>
      <c r="CI117" s="41"/>
      <c r="CJ117" s="41"/>
    </row>
    <row r="118" spans="1:88" ht="24" customHeight="1" x14ac:dyDescent="0.2">
      <c r="A118" s="1887"/>
      <c r="B118" s="1888"/>
      <c r="C118" s="2456"/>
      <c r="D118" s="2459"/>
      <c r="E118" s="2457"/>
      <c r="F118" s="2460" t="s">
        <v>160</v>
      </c>
      <c r="G118" s="2461"/>
      <c r="H118" s="2460" t="s">
        <v>161</v>
      </c>
      <c r="I118" s="2461"/>
      <c r="J118" s="2460" t="s">
        <v>162</v>
      </c>
      <c r="K118" s="2461"/>
      <c r="L118" s="2460" t="s">
        <v>163</v>
      </c>
      <c r="M118" s="2461"/>
      <c r="N118" s="2460" t="s">
        <v>164</v>
      </c>
      <c r="O118" s="2461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CG118" s="41"/>
      <c r="CH118" s="41"/>
      <c r="CI118" s="41"/>
      <c r="CJ118" s="41"/>
    </row>
    <row r="119" spans="1:88" ht="22.5" customHeight="1" x14ac:dyDescent="0.2">
      <c r="A119" s="2456"/>
      <c r="B119" s="2457"/>
      <c r="C119" s="1386" t="s">
        <v>29</v>
      </c>
      <c r="D119" s="1387" t="s">
        <v>30</v>
      </c>
      <c r="E119" s="1374" t="s">
        <v>31</v>
      </c>
      <c r="F119" s="1386" t="s">
        <v>30</v>
      </c>
      <c r="G119" s="1374" t="s">
        <v>31</v>
      </c>
      <c r="H119" s="1386" t="s">
        <v>30</v>
      </c>
      <c r="I119" s="1374" t="s">
        <v>31</v>
      </c>
      <c r="J119" s="1386" t="s">
        <v>30</v>
      </c>
      <c r="K119" s="1374" t="s">
        <v>31</v>
      </c>
      <c r="L119" s="1386" t="s">
        <v>30</v>
      </c>
      <c r="M119" s="1374" t="s">
        <v>31</v>
      </c>
      <c r="N119" s="1386" t="s">
        <v>30</v>
      </c>
      <c r="O119" s="1374" t="s">
        <v>31</v>
      </c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CG119" s="41"/>
      <c r="CH119" s="41"/>
      <c r="CI119" s="41"/>
      <c r="CJ119" s="41"/>
    </row>
    <row r="120" spans="1:88" ht="16.149999999999999" customHeight="1" x14ac:dyDescent="0.2">
      <c r="A120" s="2450" t="s">
        <v>165</v>
      </c>
      <c r="B120" s="1388" t="s">
        <v>166</v>
      </c>
      <c r="C120" s="373">
        <f t="shared" ref="C120:C126" si="11">SUM(D120:E120)</f>
        <v>0</v>
      </c>
      <c r="D120" s="374">
        <f t="shared" ref="D120:E126" si="12">SUM(F120+H120+J120+L120+N120)</f>
        <v>0</v>
      </c>
      <c r="E120" s="375">
        <f t="shared" si="12"/>
        <v>0</v>
      </c>
      <c r="F120" s="1389"/>
      <c r="G120" s="1390"/>
      <c r="H120" s="1389"/>
      <c r="I120" s="1390"/>
      <c r="J120" s="1389"/>
      <c r="K120" s="1390"/>
      <c r="L120" s="1389"/>
      <c r="M120" s="1390"/>
      <c r="N120" s="1389"/>
      <c r="O120" s="1390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CG120" s="41"/>
      <c r="CH120" s="41"/>
      <c r="CI120" s="41"/>
      <c r="CJ120" s="41"/>
    </row>
    <row r="121" spans="1:88" ht="16.149999999999999" customHeight="1" x14ac:dyDescent="0.2">
      <c r="A121" s="1878"/>
      <c r="B121" s="378" t="s">
        <v>167</v>
      </c>
      <c r="C121" s="379">
        <f t="shared" si="11"/>
        <v>0</v>
      </c>
      <c r="D121" s="380">
        <f t="shared" si="12"/>
        <v>0</v>
      </c>
      <c r="E121" s="381">
        <f t="shared" si="12"/>
        <v>0</v>
      </c>
      <c r="F121" s="1391"/>
      <c r="G121" s="1392"/>
      <c r="H121" s="1391"/>
      <c r="I121" s="1392"/>
      <c r="J121" s="1391"/>
      <c r="K121" s="1392"/>
      <c r="L121" s="1391"/>
      <c r="M121" s="1392"/>
      <c r="N121" s="1391"/>
      <c r="O121" s="1392"/>
      <c r="CG121" s="41"/>
      <c r="CH121" s="41"/>
      <c r="CI121" s="41"/>
      <c r="CJ121" s="41"/>
    </row>
    <row r="122" spans="1:88" ht="16.149999999999999" customHeight="1" thickBot="1" x14ac:dyDescent="0.3">
      <c r="A122" s="1879"/>
      <c r="B122" s="384" t="s">
        <v>168</v>
      </c>
      <c r="C122" s="385">
        <f t="shared" si="11"/>
        <v>0</v>
      </c>
      <c r="D122" s="386">
        <f t="shared" si="12"/>
        <v>0</v>
      </c>
      <c r="E122" s="387">
        <f t="shared" si="12"/>
        <v>0</v>
      </c>
      <c r="F122" s="1393"/>
      <c r="G122" s="1394"/>
      <c r="H122" s="1393"/>
      <c r="I122" s="1394"/>
      <c r="J122" s="1393"/>
      <c r="K122" s="1394"/>
      <c r="L122" s="1393"/>
      <c r="M122" s="1394"/>
      <c r="N122" s="1393"/>
      <c r="O122" s="1394"/>
      <c r="CG122" s="41"/>
      <c r="CH122" s="41"/>
      <c r="CI122" s="41"/>
      <c r="CJ122" s="41"/>
    </row>
    <row r="123" spans="1:88" ht="16.149999999999999" customHeight="1" thickTop="1" x14ac:dyDescent="0.2">
      <c r="A123" s="1880" t="s">
        <v>169</v>
      </c>
      <c r="B123" s="390" t="s">
        <v>72</v>
      </c>
      <c r="C123" s="391">
        <f t="shared" si="11"/>
        <v>0</v>
      </c>
      <c r="D123" s="392">
        <f t="shared" si="12"/>
        <v>0</v>
      </c>
      <c r="E123" s="375">
        <f t="shared" si="12"/>
        <v>0</v>
      </c>
      <c r="F123" s="1389"/>
      <c r="G123" s="1390"/>
      <c r="H123" s="1389"/>
      <c r="I123" s="1390"/>
      <c r="J123" s="1389"/>
      <c r="K123" s="1390"/>
      <c r="L123" s="1389"/>
      <c r="M123" s="1390"/>
      <c r="N123" s="1389"/>
      <c r="O123" s="1390"/>
      <c r="CG123" s="41"/>
      <c r="CH123" s="41"/>
      <c r="CI123" s="41"/>
      <c r="CJ123" s="41"/>
    </row>
    <row r="124" spans="1:88" ht="16.149999999999999" customHeight="1" x14ac:dyDescent="0.2">
      <c r="A124" s="1881"/>
      <c r="B124" s="390" t="s">
        <v>170</v>
      </c>
      <c r="C124" s="391">
        <f t="shared" si="11"/>
        <v>0</v>
      </c>
      <c r="D124" s="392">
        <f t="shared" si="12"/>
        <v>0</v>
      </c>
      <c r="E124" s="375">
        <f t="shared" si="12"/>
        <v>0</v>
      </c>
      <c r="F124" s="1389"/>
      <c r="G124" s="1390"/>
      <c r="H124" s="1389"/>
      <c r="I124" s="1390"/>
      <c r="J124" s="1389"/>
      <c r="K124" s="1390"/>
      <c r="L124" s="1389"/>
      <c r="M124" s="1390"/>
      <c r="N124" s="1389"/>
      <c r="O124" s="1390"/>
      <c r="CG124" s="41"/>
      <c r="CH124" s="41"/>
      <c r="CI124" s="41"/>
      <c r="CJ124" s="41"/>
    </row>
    <row r="125" spans="1:88" ht="16.149999999999999" customHeight="1" x14ac:dyDescent="0.2">
      <c r="A125" s="1881"/>
      <c r="B125" s="393" t="s">
        <v>171</v>
      </c>
      <c r="C125" s="379">
        <f t="shared" si="11"/>
        <v>0</v>
      </c>
      <c r="D125" s="380">
        <f t="shared" si="12"/>
        <v>0</v>
      </c>
      <c r="E125" s="381">
        <f t="shared" si="12"/>
        <v>0</v>
      </c>
      <c r="F125" s="1391"/>
      <c r="G125" s="1392"/>
      <c r="H125" s="1391"/>
      <c r="I125" s="1392"/>
      <c r="J125" s="1391"/>
      <c r="K125" s="1392"/>
      <c r="L125" s="1391"/>
      <c r="M125" s="1392"/>
      <c r="N125" s="1391"/>
      <c r="O125" s="1392"/>
      <c r="CG125" s="41"/>
      <c r="CH125" s="41"/>
      <c r="CI125" s="41"/>
      <c r="CJ125" s="41"/>
    </row>
    <row r="126" spans="1:88" ht="16.149999999999999" customHeight="1" x14ac:dyDescent="0.2">
      <c r="A126" s="2451"/>
      <c r="B126" s="394" t="s">
        <v>104</v>
      </c>
      <c r="C126" s="395">
        <f t="shared" si="11"/>
        <v>0</v>
      </c>
      <c r="D126" s="396">
        <f t="shared" si="12"/>
        <v>0</v>
      </c>
      <c r="E126" s="397">
        <f t="shared" si="12"/>
        <v>0</v>
      </c>
      <c r="F126" s="1395"/>
      <c r="G126" s="1396"/>
      <c r="H126" s="1395"/>
      <c r="I126" s="1396"/>
      <c r="J126" s="1395"/>
      <c r="K126" s="1396"/>
      <c r="L126" s="1395"/>
      <c r="M126" s="1396"/>
      <c r="N126" s="1395"/>
      <c r="O126" s="1396"/>
      <c r="CG126" s="41"/>
      <c r="CH126" s="41"/>
      <c r="CI126" s="41"/>
      <c r="CJ126" s="41"/>
    </row>
    <row r="127" spans="1:88" x14ac:dyDescent="0.2">
      <c r="CG127" s="41"/>
      <c r="CH127" s="41"/>
      <c r="CI127" s="41"/>
      <c r="CJ127" s="41"/>
    </row>
    <row r="128" spans="1:88" x14ac:dyDescent="0.2">
      <c r="CG128" s="41"/>
      <c r="CH128" s="41"/>
      <c r="CI128" s="41"/>
      <c r="CJ128" s="41"/>
    </row>
    <row r="129" spans="85:88" x14ac:dyDescent="0.2">
      <c r="CG129" s="41"/>
      <c r="CH129" s="41"/>
      <c r="CI129" s="41"/>
      <c r="CJ129" s="41"/>
    </row>
    <row r="207" spans="1:104" ht="16.5" customHeight="1" x14ac:dyDescent="0.2"/>
    <row r="208" spans="1:104" s="400" customFormat="1" ht="18.75" hidden="1" customHeight="1" x14ac:dyDescent="0.2">
      <c r="A208" s="400">
        <f>SUM(B12:D12,B31:B44,B48:B49,B54,B57,C77:E77,B91:B93,B101:F101,B105:B107,B112:B114,C120:C126,C78:C80,B72,B67:B68,B63:G64)</f>
        <v>45448</v>
      </c>
      <c r="B208" s="400">
        <f>SUM(CG13:CJ129)</f>
        <v>0</v>
      </c>
      <c r="BX208" s="401"/>
      <c r="BY208" s="401"/>
      <c r="BZ208" s="401"/>
      <c r="CA208" s="401"/>
      <c r="CB208" s="401"/>
      <c r="CC208" s="401"/>
      <c r="CD208" s="401"/>
      <c r="CE208" s="401"/>
      <c r="CF208" s="401"/>
      <c r="CG208" s="401"/>
      <c r="CH208" s="401"/>
      <c r="CI208" s="401"/>
      <c r="CJ208" s="401"/>
      <c r="CK208" s="401"/>
      <c r="CL208" s="401"/>
      <c r="CM208" s="401"/>
      <c r="CN208" s="401"/>
      <c r="CO208" s="401"/>
      <c r="CP208" s="401"/>
      <c r="CQ208" s="401"/>
      <c r="CR208" s="401"/>
      <c r="CS208" s="401"/>
      <c r="CT208" s="401"/>
      <c r="CU208" s="401"/>
      <c r="CV208" s="401"/>
      <c r="CW208" s="401"/>
      <c r="CX208" s="401"/>
      <c r="CY208" s="401"/>
      <c r="CZ208" s="401"/>
    </row>
    <row r="209" ht="18.75" customHeight="1" x14ac:dyDescent="0.2"/>
  </sheetData>
  <mergeCells count="159"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28:A30"/>
    <mergeCell ref="B28:D29"/>
    <mergeCell ref="E28:AN28"/>
    <mergeCell ref="AO28:AO30"/>
    <mergeCell ref="AP28:AP30"/>
    <mergeCell ref="S29:T29"/>
    <mergeCell ref="U29:V29"/>
    <mergeCell ref="W29:X29"/>
    <mergeCell ref="Y29:Z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R52:R53"/>
    <mergeCell ref="S52:S53"/>
    <mergeCell ref="T52:T53"/>
    <mergeCell ref="U52:U53"/>
    <mergeCell ref="V52:V53"/>
    <mergeCell ref="A70:A71"/>
    <mergeCell ref="B70:B71"/>
    <mergeCell ref="C70:C71"/>
    <mergeCell ref="D70:D71"/>
    <mergeCell ref="Q52:Q53"/>
    <mergeCell ref="A51:A53"/>
    <mergeCell ref="B51:D52"/>
    <mergeCell ref="E51:V51"/>
    <mergeCell ref="A73:G73"/>
    <mergeCell ref="K52:K53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AK74:AK76"/>
    <mergeCell ref="F75:G75"/>
    <mergeCell ref="H75:I75"/>
    <mergeCell ref="J75:K75"/>
    <mergeCell ref="L75:M75"/>
    <mergeCell ref="N75:O75"/>
    <mergeCell ref="P75:Q75"/>
    <mergeCell ref="R75:S75"/>
    <mergeCell ref="T75:U75"/>
    <mergeCell ref="V75:W75"/>
    <mergeCell ref="F74:AI74"/>
    <mergeCell ref="AJ74:AJ76"/>
    <mergeCell ref="X75:Y75"/>
    <mergeCell ref="Z75:AA75"/>
    <mergeCell ref="AB75:AC75"/>
    <mergeCell ref="AD75:AE75"/>
    <mergeCell ref="A84:D84"/>
    <mergeCell ref="A90:D90"/>
    <mergeCell ref="A94:F94"/>
    <mergeCell ref="A95:A97"/>
    <mergeCell ref="B95:C96"/>
    <mergeCell ref="D95:E96"/>
    <mergeCell ref="F95:F97"/>
    <mergeCell ref="AF75:AG75"/>
    <mergeCell ref="AH75:AI75"/>
    <mergeCell ref="A78:A79"/>
    <mergeCell ref="A82:A83"/>
    <mergeCell ref="B82:B83"/>
    <mergeCell ref="C82:C83"/>
    <mergeCell ref="D82:D83"/>
    <mergeCell ref="A74:A76"/>
    <mergeCell ref="B74:B76"/>
    <mergeCell ref="C74:E75"/>
    <mergeCell ref="A103:A104"/>
    <mergeCell ref="B103:B104"/>
    <mergeCell ref="C103:K103"/>
    <mergeCell ref="L103:L104"/>
    <mergeCell ref="A109:A111"/>
    <mergeCell ref="B109:D110"/>
    <mergeCell ref="E109:AN109"/>
    <mergeCell ref="U110:V110"/>
    <mergeCell ref="W110:X110"/>
    <mergeCell ref="Y110:Z110"/>
    <mergeCell ref="AO109:AO111"/>
    <mergeCell ref="AP109:AP111"/>
    <mergeCell ref="E110:F110"/>
    <mergeCell ref="G110:H110"/>
    <mergeCell ref="I110:J110"/>
    <mergeCell ref="K110:L110"/>
    <mergeCell ref="M110:N110"/>
    <mergeCell ref="O110:P110"/>
    <mergeCell ref="Q110:R110"/>
    <mergeCell ref="S110:T110"/>
    <mergeCell ref="A120:A122"/>
    <mergeCell ref="A123:A126"/>
    <mergeCell ref="AM110:AN110"/>
    <mergeCell ref="A116:B119"/>
    <mergeCell ref="C116:E118"/>
    <mergeCell ref="F116:O117"/>
    <mergeCell ref="F118:G118"/>
    <mergeCell ref="H118:I118"/>
    <mergeCell ref="J118:K118"/>
    <mergeCell ref="L118:M118"/>
    <mergeCell ref="N118:O118"/>
    <mergeCell ref="AA110:AB110"/>
    <mergeCell ref="AC110:AD110"/>
    <mergeCell ref="AE110:AF110"/>
    <mergeCell ref="AG110:AH110"/>
    <mergeCell ref="AI110:AJ110"/>
    <mergeCell ref="AK110:AL110"/>
  </mergeCells>
  <dataValidations count="2">
    <dataValidation allowBlank="1" showInputMessage="1" showErrorMessage="1" errorTitle="Error de ingreso" error="Debe ingresar sólo números enteros positivos." sqref="AJ74:AK74 G75:AI76 AT1:XFD1048576 E1:AS12 E27:AS30 G65:G73 C1:D47 E45:J47 X45:AK73 K45:W54 C50:J54 H60:W73 A1:A1048576 B1:B62 C60:G62 B65:B66 C65:D71 F65:F76 C73:D84 C90:D90 C94:D97 E65:E97 F81:F97 B69:B97 B101:F104 G81:L104 B108:D1048576 E108:L111 M81:AK111 AQ45:AS1048576 AL45:AP111 E115:E1048576 P115:AP1048576 F115:O119 F127:O1048576" xr:uid="{DB16EB14-7879-4595-8B89-C94F2FC0C0EF}"/>
    <dataValidation type="whole" operator="greaterThanOrEqual" allowBlank="1" showInputMessage="1" showErrorMessage="1" error="Valor no Permitido" sqref="E13:AS26 E31:AS44 C48:J49 C55:W59 B63:G64 B67:B68 C72:D72 F77:AK80 C85:D89 C91:D93 B98:F100 B105:L107 E112:AP114 F120:O126" xr:uid="{69EA593C-E62F-402E-B95B-22FD6781D08C}">
      <formula1>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AB120-8D8F-46FB-950F-F6EDB65D79E5}">
  <dimension ref="A1:CZ209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6.140625" style="2" customWidth="1"/>
    <col min="2" max="2" width="23.85546875" style="2" customWidth="1"/>
    <col min="3" max="3" width="15.7109375" style="2" customWidth="1"/>
    <col min="4" max="4" width="14.42578125" style="2" customWidth="1"/>
    <col min="5" max="5" width="14.85546875" style="2" customWidth="1"/>
    <col min="6" max="6" width="16.7109375" style="2" customWidth="1"/>
    <col min="7" max="7" width="14" style="2" customWidth="1"/>
    <col min="8" max="8" width="13.140625" style="2" customWidth="1"/>
    <col min="9" max="9" width="11.85546875" style="2" customWidth="1"/>
    <col min="10" max="10" width="12.140625" style="2" customWidth="1"/>
    <col min="11" max="11" width="13.85546875" style="2" customWidth="1"/>
    <col min="12" max="12" width="15" style="2" customWidth="1"/>
    <col min="13" max="13" width="11.85546875" style="2" customWidth="1"/>
    <col min="14" max="40" width="11.42578125" style="2"/>
    <col min="41" max="41" width="12.8554687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customWidth="1"/>
    <col min="79" max="103" width="10.85546875" style="5" hidden="1" customWidth="1"/>
    <col min="104" max="104" width="0.140625" style="5" customWidth="1"/>
    <col min="105" max="105" width="10.85546875" style="2" customWidth="1"/>
    <col min="106" max="16384" width="11.42578125" style="2"/>
  </cols>
  <sheetData>
    <row r="1" spans="1:104" ht="16.149999999999999" customHeight="1" x14ac:dyDescent="0.2">
      <c r="A1" s="1" t="s">
        <v>0</v>
      </c>
    </row>
    <row r="2" spans="1:104" ht="16.149999999999999" customHeight="1" x14ac:dyDescent="0.2">
      <c r="A2" s="1" t="str">
        <f>CONCATENATE("COMUNA: ",[9]NOMBRE!B2," - ","( ",[9]NOMBRE!C2,[9]NOMBRE!D2,[9]NOMBRE!E2,[9]NOMBRE!F2,[9]NOMBRE!G2," )")</f>
        <v>COMUNA: LINARES - ( 07401 )</v>
      </c>
    </row>
    <row r="3" spans="1:104" ht="16.149999999999999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104" ht="16.149999999999999" customHeight="1" x14ac:dyDescent="0.2">
      <c r="A4" s="1" t="str">
        <f>CONCATENATE("MES: ",[9]NOMBRE!B6," - ","( ",[9]NOMBRE!C6,[9]NOMBRE!D6," )")</f>
        <v>MES: AGOSTO - ( 08 )</v>
      </c>
    </row>
    <row r="5" spans="1:104" ht="16.149999999999999" customHeight="1" x14ac:dyDescent="0.2">
      <c r="A5" s="1" t="str">
        <f>CONCATENATE("AÑO: ",[9]NOMBRE!B7)</f>
        <v>AÑO: 2019</v>
      </c>
    </row>
    <row r="6" spans="1:104" ht="15" x14ac:dyDescent="0.2">
      <c r="A6" s="1982" t="s">
        <v>1</v>
      </c>
      <c r="B6" s="1982"/>
      <c r="C6" s="1982"/>
      <c r="D6" s="1982"/>
      <c r="E6" s="1982"/>
      <c r="F6" s="1982"/>
      <c r="G6" s="1982"/>
      <c r="H6" s="1982"/>
      <c r="I6" s="1982"/>
      <c r="J6" s="1982"/>
      <c r="K6" s="1982"/>
      <c r="L6" s="1982"/>
      <c r="M6" s="1982"/>
      <c r="N6" s="1982"/>
      <c r="O6" s="1982"/>
      <c r="P6" s="1982"/>
      <c r="Q6" s="1982"/>
      <c r="R6" s="1982"/>
      <c r="S6" s="1982"/>
      <c r="T6" s="1982"/>
      <c r="U6" s="1982"/>
      <c r="V6" s="1982"/>
      <c r="W6" s="1982"/>
      <c r="X6" s="6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104" ht="1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6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</row>
    <row r="8" spans="1:104" ht="31.15" customHeight="1" x14ac:dyDescent="0.2">
      <c r="A8" s="10" t="s">
        <v>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6"/>
      <c r="AQ8" s="7"/>
      <c r="AR8" s="7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</row>
    <row r="9" spans="1:104" ht="19.899999999999999" customHeight="1" x14ac:dyDescent="0.2">
      <c r="A9" s="2600" t="s">
        <v>3</v>
      </c>
      <c r="B9" s="2601" t="s">
        <v>4</v>
      </c>
      <c r="C9" s="2602"/>
      <c r="D9" s="2603"/>
      <c r="E9" s="2586" t="s">
        <v>5</v>
      </c>
      <c r="F9" s="2452"/>
      <c r="G9" s="2452"/>
      <c r="H9" s="2452"/>
      <c r="I9" s="2452"/>
      <c r="J9" s="2452"/>
      <c r="K9" s="2452"/>
      <c r="L9" s="2452"/>
      <c r="M9" s="2452"/>
      <c r="N9" s="2452"/>
      <c r="O9" s="2452"/>
      <c r="P9" s="2452"/>
      <c r="Q9" s="2452"/>
      <c r="R9" s="2452"/>
      <c r="S9" s="2452"/>
      <c r="T9" s="2452"/>
      <c r="U9" s="2452"/>
      <c r="V9" s="2452"/>
      <c r="W9" s="2452"/>
      <c r="X9" s="2452"/>
      <c r="Y9" s="2452"/>
      <c r="Z9" s="2452"/>
      <c r="AA9" s="2452"/>
      <c r="AB9" s="2452"/>
      <c r="AC9" s="2452"/>
      <c r="AD9" s="2452"/>
      <c r="AE9" s="2452"/>
      <c r="AF9" s="2452"/>
      <c r="AG9" s="2452"/>
      <c r="AH9" s="2452"/>
      <c r="AI9" s="2452"/>
      <c r="AJ9" s="2452"/>
      <c r="AK9" s="2452"/>
      <c r="AL9" s="2452"/>
      <c r="AM9" s="2452"/>
      <c r="AN9" s="2463"/>
      <c r="AO9" s="2526" t="s">
        <v>6</v>
      </c>
      <c r="AP9" s="2529" t="s">
        <v>7</v>
      </c>
      <c r="AQ9" s="2529" t="s">
        <v>8</v>
      </c>
      <c r="AR9" s="2598" t="s">
        <v>9</v>
      </c>
      <c r="AS9" s="2598" t="s">
        <v>10</v>
      </c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W9" s="3"/>
      <c r="BY9" s="4"/>
      <c r="CZ9" s="2"/>
    </row>
    <row r="10" spans="1:104" ht="19.899999999999999" customHeight="1" x14ac:dyDescent="0.2">
      <c r="A10" s="1909"/>
      <c r="B10" s="2474"/>
      <c r="C10" s="2475"/>
      <c r="D10" s="2464"/>
      <c r="E10" s="2586" t="s">
        <v>11</v>
      </c>
      <c r="F10" s="2463"/>
      <c r="G10" s="2583" t="s">
        <v>12</v>
      </c>
      <c r="H10" s="2599"/>
      <c r="I10" s="2583" t="s">
        <v>13</v>
      </c>
      <c r="J10" s="2599"/>
      <c r="K10" s="2583" t="s">
        <v>14</v>
      </c>
      <c r="L10" s="2599"/>
      <c r="M10" s="2583" t="s">
        <v>15</v>
      </c>
      <c r="N10" s="2599"/>
      <c r="O10" s="2583" t="s">
        <v>16</v>
      </c>
      <c r="P10" s="2599"/>
      <c r="Q10" s="2583" t="s">
        <v>17</v>
      </c>
      <c r="R10" s="2599"/>
      <c r="S10" s="2583" t="s">
        <v>18</v>
      </c>
      <c r="T10" s="2599"/>
      <c r="U10" s="2583" t="s">
        <v>19</v>
      </c>
      <c r="V10" s="2599"/>
      <c r="W10" s="2583" t="s">
        <v>20</v>
      </c>
      <c r="X10" s="2599"/>
      <c r="Y10" s="2583" t="s">
        <v>21</v>
      </c>
      <c r="Z10" s="2599"/>
      <c r="AA10" s="2583" t="s">
        <v>22</v>
      </c>
      <c r="AB10" s="2599"/>
      <c r="AC10" s="2583" t="s">
        <v>23</v>
      </c>
      <c r="AD10" s="2599"/>
      <c r="AE10" s="2583" t="s">
        <v>24</v>
      </c>
      <c r="AF10" s="2599"/>
      <c r="AG10" s="2583" t="s">
        <v>25</v>
      </c>
      <c r="AH10" s="2599"/>
      <c r="AI10" s="2583" t="s">
        <v>26</v>
      </c>
      <c r="AJ10" s="2599"/>
      <c r="AK10" s="2583" t="s">
        <v>27</v>
      </c>
      <c r="AL10" s="2599"/>
      <c r="AM10" s="2586" t="s">
        <v>28</v>
      </c>
      <c r="AN10" s="2463"/>
      <c r="AO10" s="1975"/>
      <c r="AP10" s="1980"/>
      <c r="AQ10" s="1980"/>
      <c r="AR10" s="1944"/>
      <c r="AS10" s="1944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W10" s="3"/>
      <c r="BY10" s="4"/>
      <c r="CZ10" s="2"/>
    </row>
    <row r="11" spans="1:104" ht="19.899999999999999" customHeight="1" x14ac:dyDescent="0.2">
      <c r="A11" s="2473"/>
      <c r="B11" s="1293" t="s">
        <v>29</v>
      </c>
      <c r="C11" s="1381" t="s">
        <v>30</v>
      </c>
      <c r="D11" s="1383" t="s">
        <v>31</v>
      </c>
      <c r="E11" s="1399" t="s">
        <v>30</v>
      </c>
      <c r="F11" s="1400" t="s">
        <v>31</v>
      </c>
      <c r="G11" s="1399" t="s">
        <v>30</v>
      </c>
      <c r="H11" s="1400" t="s">
        <v>31</v>
      </c>
      <c r="I11" s="1399" t="s">
        <v>30</v>
      </c>
      <c r="J11" s="1400" t="s">
        <v>31</v>
      </c>
      <c r="K11" s="1399" t="s">
        <v>30</v>
      </c>
      <c r="L11" s="1400" t="s">
        <v>31</v>
      </c>
      <c r="M11" s="1399" t="s">
        <v>30</v>
      </c>
      <c r="N11" s="1400" t="s">
        <v>31</v>
      </c>
      <c r="O11" s="1399" t="s">
        <v>30</v>
      </c>
      <c r="P11" s="1400" t="s">
        <v>31</v>
      </c>
      <c r="Q11" s="1399" t="s">
        <v>30</v>
      </c>
      <c r="R11" s="1400" t="s">
        <v>31</v>
      </c>
      <c r="S11" s="1399" t="s">
        <v>30</v>
      </c>
      <c r="T11" s="1400" t="s">
        <v>31</v>
      </c>
      <c r="U11" s="1399" t="s">
        <v>30</v>
      </c>
      <c r="V11" s="1400" t="s">
        <v>31</v>
      </c>
      <c r="W11" s="1399" t="s">
        <v>30</v>
      </c>
      <c r="X11" s="1400" t="s">
        <v>31</v>
      </c>
      <c r="Y11" s="1399" t="s">
        <v>30</v>
      </c>
      <c r="Z11" s="1400" t="s">
        <v>31</v>
      </c>
      <c r="AA11" s="1399" t="s">
        <v>30</v>
      </c>
      <c r="AB11" s="1400" t="s">
        <v>31</v>
      </c>
      <c r="AC11" s="1399" t="s">
        <v>30</v>
      </c>
      <c r="AD11" s="1400" t="s">
        <v>31</v>
      </c>
      <c r="AE11" s="1399" t="s">
        <v>30</v>
      </c>
      <c r="AF11" s="1400" t="s">
        <v>31</v>
      </c>
      <c r="AG11" s="1399" t="s">
        <v>30</v>
      </c>
      <c r="AH11" s="1400" t="s">
        <v>31</v>
      </c>
      <c r="AI11" s="1399" t="s">
        <v>30</v>
      </c>
      <c r="AJ11" s="1400" t="s">
        <v>31</v>
      </c>
      <c r="AK11" s="1399" t="s">
        <v>30</v>
      </c>
      <c r="AL11" s="1400" t="s">
        <v>31</v>
      </c>
      <c r="AM11" s="1399" t="s">
        <v>30</v>
      </c>
      <c r="AN11" s="1400" t="s">
        <v>31</v>
      </c>
      <c r="AO11" s="2594"/>
      <c r="AP11" s="2597"/>
      <c r="AQ11" s="2597"/>
      <c r="AR11" s="2500"/>
      <c r="AS11" s="2500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W11" s="3"/>
      <c r="BY11" s="4"/>
      <c r="CZ11" s="2"/>
    </row>
    <row r="12" spans="1:104" ht="16.149999999999999" customHeight="1" x14ac:dyDescent="0.2">
      <c r="A12" s="1401" t="s">
        <v>32</v>
      </c>
      <c r="B12" s="1402">
        <f>SUM(B13:B26)</f>
        <v>0</v>
      </c>
      <c r="C12" s="1403">
        <f>SUM(C13:C26)</f>
        <v>0</v>
      </c>
      <c r="D12" s="21">
        <f>SUM(D13:D26)</f>
        <v>0</v>
      </c>
      <c r="E12" s="1399">
        <f>SUM(E13:E26)</f>
        <v>0</v>
      </c>
      <c r="F12" s="22">
        <f t="shared" ref="F12:AO12" si="0">SUM(F13:F26)</f>
        <v>0</v>
      </c>
      <c r="G12" s="23">
        <f>SUM(G13:G26)</f>
        <v>0</v>
      </c>
      <c r="H12" s="22">
        <f t="shared" si="0"/>
        <v>0</v>
      </c>
      <c r="I12" s="1399">
        <f t="shared" si="0"/>
        <v>0</v>
      </c>
      <c r="J12" s="22">
        <f t="shared" si="0"/>
        <v>0</v>
      </c>
      <c r="K12" s="1399">
        <f t="shared" si="0"/>
        <v>0</v>
      </c>
      <c r="L12" s="22">
        <f t="shared" si="0"/>
        <v>0</v>
      </c>
      <c r="M12" s="1399">
        <f t="shared" si="0"/>
        <v>0</v>
      </c>
      <c r="N12" s="22">
        <f t="shared" si="0"/>
        <v>0</v>
      </c>
      <c r="O12" s="1399">
        <f t="shared" si="0"/>
        <v>0</v>
      </c>
      <c r="P12" s="22">
        <f t="shared" si="0"/>
        <v>0</v>
      </c>
      <c r="Q12" s="1399">
        <f t="shared" si="0"/>
        <v>0</v>
      </c>
      <c r="R12" s="22">
        <f t="shared" si="0"/>
        <v>0</v>
      </c>
      <c r="S12" s="1399">
        <f t="shared" si="0"/>
        <v>0</v>
      </c>
      <c r="T12" s="22">
        <f t="shared" si="0"/>
        <v>0</v>
      </c>
      <c r="U12" s="1399">
        <f>SUM(U13:U26)</f>
        <v>0</v>
      </c>
      <c r="V12" s="22">
        <f>SUM(V13:V26)</f>
        <v>0</v>
      </c>
      <c r="W12" s="1399">
        <f t="shared" si="0"/>
        <v>0</v>
      </c>
      <c r="X12" s="22">
        <f t="shared" si="0"/>
        <v>0</v>
      </c>
      <c r="Y12" s="1399">
        <f t="shared" si="0"/>
        <v>0</v>
      </c>
      <c r="Z12" s="22">
        <f t="shared" si="0"/>
        <v>0</v>
      </c>
      <c r="AA12" s="1399">
        <f t="shared" si="0"/>
        <v>0</v>
      </c>
      <c r="AB12" s="22">
        <f t="shared" si="0"/>
        <v>0</v>
      </c>
      <c r="AC12" s="1399">
        <f t="shared" si="0"/>
        <v>0</v>
      </c>
      <c r="AD12" s="22">
        <f t="shared" si="0"/>
        <v>0</v>
      </c>
      <c r="AE12" s="1399">
        <f t="shared" si="0"/>
        <v>0</v>
      </c>
      <c r="AF12" s="22">
        <f t="shared" si="0"/>
        <v>0</v>
      </c>
      <c r="AG12" s="23">
        <f t="shared" si="0"/>
        <v>0</v>
      </c>
      <c r="AH12" s="23">
        <f t="shared" si="0"/>
        <v>0</v>
      </c>
      <c r="AI12" s="23">
        <f t="shared" si="0"/>
        <v>0</v>
      </c>
      <c r="AJ12" s="23">
        <f t="shared" si="0"/>
        <v>0</v>
      </c>
      <c r="AK12" s="23">
        <f t="shared" si="0"/>
        <v>0</v>
      </c>
      <c r="AL12" s="23">
        <f t="shared" si="0"/>
        <v>0</v>
      </c>
      <c r="AM12" s="23">
        <f t="shared" si="0"/>
        <v>0</v>
      </c>
      <c r="AN12" s="23">
        <f t="shared" si="0"/>
        <v>0</v>
      </c>
      <c r="AO12" s="1404">
        <f t="shared" si="0"/>
        <v>0</v>
      </c>
      <c r="AP12" s="25">
        <f>SUM(AP13:AP26)</f>
        <v>0</v>
      </c>
      <c r="AQ12" s="1405">
        <f>SUM(AQ13:AQ26)</f>
        <v>0</v>
      </c>
      <c r="AR12" s="1406">
        <f>SUM(AR13:AR26)</f>
        <v>0</v>
      </c>
      <c r="AS12" s="1406">
        <f>SUM(AS13:AS26)</f>
        <v>0</v>
      </c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W12" s="3"/>
      <c r="BY12" s="4"/>
      <c r="CZ12" s="2"/>
    </row>
    <row r="13" spans="1:104" ht="16.149999999999999" customHeight="1" x14ac:dyDescent="0.2">
      <c r="A13" s="27" t="s">
        <v>33</v>
      </c>
      <c r="B13" s="28">
        <f>SUM(C13:D13)</f>
        <v>0</v>
      </c>
      <c r="C13" s="29">
        <f>SUM(E13+G13+I13+K13+M13+O13+Q13+S13+U13+W13+Y13+AA13+AC13+AE13+AG13+AI13+AK13+AM13)</f>
        <v>0</v>
      </c>
      <c r="D13" s="1407">
        <f>SUM(F13+H13+J13+L13+N13+P13+R13+T13+V13+X13+Z13+AB13+AD13+AF13+AH13+AJ13+AL13+AN13)</f>
        <v>0</v>
      </c>
      <c r="E13" s="31"/>
      <c r="F13" s="1408"/>
      <c r="G13" s="31"/>
      <c r="H13" s="1408"/>
      <c r="I13" s="31"/>
      <c r="J13" s="33"/>
      <c r="K13" s="31"/>
      <c r="L13" s="33"/>
      <c r="M13" s="31"/>
      <c r="N13" s="33"/>
      <c r="O13" s="31"/>
      <c r="P13" s="33"/>
      <c r="Q13" s="31"/>
      <c r="R13" s="33"/>
      <c r="S13" s="31"/>
      <c r="T13" s="33"/>
      <c r="U13" s="31"/>
      <c r="V13" s="33"/>
      <c r="W13" s="31"/>
      <c r="X13" s="33"/>
      <c r="Y13" s="31"/>
      <c r="Z13" s="33"/>
      <c r="AA13" s="31"/>
      <c r="AB13" s="33"/>
      <c r="AC13" s="31"/>
      <c r="AD13" s="33"/>
      <c r="AE13" s="31"/>
      <c r="AF13" s="33"/>
      <c r="AG13" s="31"/>
      <c r="AH13" s="33"/>
      <c r="AI13" s="31"/>
      <c r="AJ13" s="33"/>
      <c r="AK13" s="31"/>
      <c r="AL13" s="33"/>
      <c r="AM13" s="34"/>
      <c r="AN13" s="33"/>
      <c r="AO13" s="35"/>
      <c r="AP13" s="36"/>
      <c r="AQ13" s="36"/>
      <c r="AR13" s="1409"/>
      <c r="AS13" s="1409"/>
      <c r="AT13" s="38"/>
      <c r="AU13" s="39"/>
      <c r="AV13" s="39"/>
      <c r="AW13" s="39"/>
      <c r="AX13" s="39"/>
      <c r="AY13" s="39"/>
      <c r="AZ13" s="39"/>
      <c r="BA13" s="39"/>
      <c r="BB13" s="39"/>
      <c r="BC13" s="39"/>
      <c r="BD13" s="9"/>
      <c r="BE13" s="9"/>
      <c r="BF13" s="9"/>
      <c r="BW13" s="3"/>
      <c r="BY13" s="4"/>
      <c r="CA13" s="40"/>
      <c r="CF13" s="41">
        <v>0</v>
      </c>
      <c r="CG13" s="41">
        <v>0</v>
      </c>
      <c r="CH13" s="41">
        <v>0</v>
      </c>
      <c r="CI13" s="41">
        <v>0</v>
      </c>
      <c r="CJ13" s="5">
        <v>0</v>
      </c>
      <c r="CZ13" s="2"/>
    </row>
    <row r="14" spans="1:104" ht="16.149999999999999" customHeight="1" x14ac:dyDescent="0.2">
      <c r="A14" s="42" t="s">
        <v>34</v>
      </c>
      <c r="B14" s="43">
        <f t="shared" ref="B14:B26" si="1">SUM(C14:D14)</f>
        <v>0</v>
      </c>
      <c r="C14" s="44">
        <f>SUM(E14+G14+I14)</f>
        <v>0</v>
      </c>
      <c r="D14" s="45">
        <f>SUM(F14+H14+J14)</f>
        <v>0</v>
      </c>
      <c r="E14" s="46"/>
      <c r="F14" s="47"/>
      <c r="G14" s="46"/>
      <c r="H14" s="47"/>
      <c r="I14" s="46"/>
      <c r="J14" s="48"/>
      <c r="K14" s="49"/>
      <c r="L14" s="50"/>
      <c r="M14" s="49"/>
      <c r="N14" s="50"/>
      <c r="O14" s="49"/>
      <c r="P14" s="50"/>
      <c r="Q14" s="49"/>
      <c r="R14" s="50"/>
      <c r="S14" s="49"/>
      <c r="T14" s="50"/>
      <c r="U14" s="49"/>
      <c r="V14" s="50"/>
      <c r="W14" s="49"/>
      <c r="X14" s="50"/>
      <c r="Y14" s="49"/>
      <c r="Z14" s="50"/>
      <c r="AA14" s="49"/>
      <c r="AB14" s="50"/>
      <c r="AC14" s="49"/>
      <c r="AD14" s="50"/>
      <c r="AE14" s="49"/>
      <c r="AF14" s="50"/>
      <c r="AG14" s="49"/>
      <c r="AH14" s="50"/>
      <c r="AI14" s="49"/>
      <c r="AJ14" s="50"/>
      <c r="AK14" s="49"/>
      <c r="AL14" s="50"/>
      <c r="AM14" s="49"/>
      <c r="AN14" s="50"/>
      <c r="AO14" s="51"/>
      <c r="AP14" s="52"/>
      <c r="AQ14" s="52"/>
      <c r="AR14" s="53"/>
      <c r="AS14" s="53"/>
      <c r="AT14" s="38"/>
      <c r="AU14" s="39"/>
      <c r="AV14" s="39"/>
      <c r="AW14" s="39"/>
      <c r="AX14" s="39"/>
      <c r="AY14" s="39"/>
      <c r="AZ14" s="39"/>
      <c r="BA14" s="39"/>
      <c r="BB14" s="39"/>
      <c r="BC14" s="39"/>
      <c r="BD14" s="9"/>
      <c r="BE14" s="9"/>
      <c r="BF14" s="9"/>
      <c r="BW14" s="3"/>
      <c r="BY14" s="4"/>
      <c r="CA14" s="40"/>
      <c r="CF14" s="41">
        <v>0</v>
      </c>
      <c r="CG14" s="41">
        <v>0</v>
      </c>
      <c r="CH14" s="41">
        <v>0</v>
      </c>
      <c r="CI14" s="41">
        <v>0</v>
      </c>
      <c r="CJ14" s="5">
        <v>0</v>
      </c>
      <c r="CZ14" s="2"/>
    </row>
    <row r="15" spans="1:104" ht="16.149999999999999" customHeight="1" x14ac:dyDescent="0.2">
      <c r="A15" s="54" t="s">
        <v>35</v>
      </c>
      <c r="B15" s="43">
        <f t="shared" si="1"/>
        <v>0</v>
      </c>
      <c r="C15" s="44">
        <f>SUM(E15+G15+I15+K15+M15+O15+Q15+S15+U15+W15+Y15+AA15+AC15+AE15+AG15+AI15+AK15+AM15)</f>
        <v>0</v>
      </c>
      <c r="D15" s="45">
        <f>SUM(F15+H15+J15+L15+N15+P15+R15+T15+V15+X15+Z15+AB15+AD15+AF15+AH15+AJ15+AL15+AN15)</f>
        <v>0</v>
      </c>
      <c r="E15" s="46"/>
      <c r="F15" s="47"/>
      <c r="G15" s="46"/>
      <c r="H15" s="47"/>
      <c r="I15" s="46"/>
      <c r="J15" s="48"/>
      <c r="K15" s="46"/>
      <c r="L15" s="48"/>
      <c r="M15" s="46"/>
      <c r="N15" s="48"/>
      <c r="O15" s="46"/>
      <c r="P15" s="48"/>
      <c r="Q15" s="46"/>
      <c r="R15" s="48"/>
      <c r="S15" s="46"/>
      <c r="T15" s="48"/>
      <c r="U15" s="46"/>
      <c r="V15" s="48"/>
      <c r="W15" s="46"/>
      <c r="X15" s="48"/>
      <c r="Y15" s="46"/>
      <c r="Z15" s="48"/>
      <c r="AA15" s="46"/>
      <c r="AB15" s="48"/>
      <c r="AC15" s="46"/>
      <c r="AD15" s="48"/>
      <c r="AE15" s="46"/>
      <c r="AF15" s="48"/>
      <c r="AG15" s="46"/>
      <c r="AH15" s="48"/>
      <c r="AI15" s="46"/>
      <c r="AJ15" s="48"/>
      <c r="AK15" s="46"/>
      <c r="AL15" s="48"/>
      <c r="AM15" s="55"/>
      <c r="AN15" s="48"/>
      <c r="AO15" s="51"/>
      <c r="AP15" s="52"/>
      <c r="AQ15" s="52"/>
      <c r="AR15" s="53"/>
      <c r="AS15" s="53"/>
      <c r="AT15" s="38"/>
      <c r="AU15" s="39"/>
      <c r="AV15" s="39"/>
      <c r="AW15" s="39"/>
      <c r="AX15" s="39"/>
      <c r="AY15" s="39"/>
      <c r="AZ15" s="39"/>
      <c r="BA15" s="39"/>
      <c r="BB15" s="39"/>
      <c r="BC15" s="39"/>
      <c r="BD15" s="9"/>
      <c r="BE15" s="9"/>
      <c r="BF15" s="9"/>
      <c r="BW15" s="3"/>
      <c r="BY15" s="4"/>
      <c r="CA15" s="40"/>
      <c r="CF15" s="41">
        <v>0</v>
      </c>
      <c r="CG15" s="41">
        <v>0</v>
      </c>
      <c r="CH15" s="41">
        <v>0</v>
      </c>
      <c r="CI15" s="41">
        <v>0</v>
      </c>
      <c r="CJ15" s="5">
        <v>0</v>
      </c>
      <c r="CZ15" s="2"/>
    </row>
    <row r="16" spans="1:104" ht="16.149999999999999" customHeight="1" x14ac:dyDescent="0.2">
      <c r="A16" s="56" t="s">
        <v>36</v>
      </c>
      <c r="B16" s="57">
        <f t="shared" si="1"/>
        <v>0</v>
      </c>
      <c r="C16" s="58">
        <f>SUM(I16+K16+M16+O16+Q16+S16+U16+W16+Y16+AA16+AC16+AE16+AG16+AI16+AK16+AM16)</f>
        <v>0</v>
      </c>
      <c r="D16" s="59">
        <f>SUM(J16+L16+N16+P16+R16+T16+V16+X16+Z16+AB16+AD16+AF16+AH16+AJ16+AL16+AN16)</f>
        <v>0</v>
      </c>
      <c r="E16" s="49"/>
      <c r="F16" s="50"/>
      <c r="G16" s="60"/>
      <c r="H16" s="61"/>
      <c r="I16" s="46"/>
      <c r="J16" s="48"/>
      <c r="K16" s="46"/>
      <c r="L16" s="48"/>
      <c r="M16" s="46"/>
      <c r="N16" s="48"/>
      <c r="O16" s="46"/>
      <c r="P16" s="48"/>
      <c r="Q16" s="46"/>
      <c r="R16" s="48"/>
      <c r="S16" s="46"/>
      <c r="T16" s="48"/>
      <c r="U16" s="46"/>
      <c r="V16" s="48"/>
      <c r="W16" s="46"/>
      <c r="X16" s="48"/>
      <c r="Y16" s="46"/>
      <c r="Z16" s="48"/>
      <c r="AA16" s="46"/>
      <c r="AB16" s="48"/>
      <c r="AC16" s="46"/>
      <c r="AD16" s="48"/>
      <c r="AE16" s="46"/>
      <c r="AF16" s="48"/>
      <c r="AG16" s="46"/>
      <c r="AH16" s="48"/>
      <c r="AI16" s="46"/>
      <c r="AJ16" s="48"/>
      <c r="AK16" s="46"/>
      <c r="AL16" s="48"/>
      <c r="AM16" s="55"/>
      <c r="AN16" s="48"/>
      <c r="AO16" s="51"/>
      <c r="AP16" s="52"/>
      <c r="AQ16" s="52"/>
      <c r="AR16" s="53"/>
      <c r="AS16" s="53"/>
      <c r="AT16" s="38"/>
      <c r="AU16" s="39"/>
      <c r="AV16" s="39"/>
      <c r="AW16" s="39"/>
      <c r="AX16" s="39"/>
      <c r="AY16" s="39"/>
      <c r="AZ16" s="39"/>
      <c r="BA16" s="39"/>
      <c r="BB16" s="39"/>
      <c r="BC16" s="39"/>
      <c r="BD16" s="9"/>
      <c r="BE16" s="9"/>
      <c r="BF16" s="9"/>
      <c r="BW16" s="3"/>
      <c r="BY16" s="4"/>
      <c r="CA16" s="40"/>
      <c r="CF16" s="41">
        <v>0</v>
      </c>
      <c r="CG16" s="41">
        <v>0</v>
      </c>
      <c r="CH16" s="41">
        <v>0</v>
      </c>
      <c r="CI16" s="41">
        <v>0</v>
      </c>
      <c r="CJ16" s="5">
        <v>0</v>
      </c>
      <c r="CZ16" s="2"/>
    </row>
    <row r="17" spans="1:104" ht="16.149999999999999" customHeight="1" x14ac:dyDescent="0.2">
      <c r="A17" s="62" t="s">
        <v>37</v>
      </c>
      <c r="B17" s="43">
        <f t="shared" si="1"/>
        <v>0</v>
      </c>
      <c r="C17" s="44">
        <f>SUM(U17+W17+Y17+AA17+AC17+AE17+AG17+AI17+AK17+AM17)</f>
        <v>0</v>
      </c>
      <c r="D17" s="45">
        <f>SUM(V17+X17+Z17+AB17+AD17+AF17+AH17+AJ17+AL17+AN17)</f>
        <v>0</v>
      </c>
      <c r="E17" s="49"/>
      <c r="F17" s="63"/>
      <c r="G17" s="49"/>
      <c r="H17" s="63"/>
      <c r="I17" s="49"/>
      <c r="J17" s="50"/>
      <c r="K17" s="49"/>
      <c r="L17" s="50"/>
      <c r="M17" s="49"/>
      <c r="N17" s="50"/>
      <c r="O17" s="49"/>
      <c r="P17" s="50"/>
      <c r="Q17" s="49"/>
      <c r="R17" s="50"/>
      <c r="S17" s="49"/>
      <c r="T17" s="50"/>
      <c r="U17" s="46"/>
      <c r="V17" s="48"/>
      <c r="W17" s="46"/>
      <c r="X17" s="48"/>
      <c r="Y17" s="46"/>
      <c r="Z17" s="48"/>
      <c r="AA17" s="46"/>
      <c r="AB17" s="48"/>
      <c r="AC17" s="46"/>
      <c r="AD17" s="48"/>
      <c r="AE17" s="46"/>
      <c r="AF17" s="48"/>
      <c r="AG17" s="46"/>
      <c r="AH17" s="48"/>
      <c r="AI17" s="46"/>
      <c r="AJ17" s="48"/>
      <c r="AK17" s="46"/>
      <c r="AL17" s="48"/>
      <c r="AM17" s="55"/>
      <c r="AN17" s="48"/>
      <c r="AO17" s="51"/>
      <c r="AP17" s="52"/>
      <c r="AQ17" s="52"/>
      <c r="AR17" s="53"/>
      <c r="AS17" s="53"/>
      <c r="AT17" s="38"/>
      <c r="AU17" s="39"/>
      <c r="AV17" s="39"/>
      <c r="AW17" s="39"/>
      <c r="AX17" s="39"/>
      <c r="AY17" s="39"/>
      <c r="AZ17" s="39"/>
      <c r="BA17" s="39"/>
      <c r="BB17" s="39"/>
      <c r="BC17" s="39"/>
      <c r="BD17" s="9"/>
      <c r="BE17" s="9"/>
      <c r="BF17" s="9"/>
      <c r="BW17" s="3"/>
      <c r="BY17" s="4"/>
      <c r="CA17" s="40"/>
      <c r="CF17" s="41">
        <v>0</v>
      </c>
      <c r="CG17" s="41">
        <v>0</v>
      </c>
      <c r="CH17" s="41">
        <v>0</v>
      </c>
      <c r="CI17" s="41">
        <v>0</v>
      </c>
      <c r="CJ17" s="5">
        <v>0</v>
      </c>
      <c r="CZ17" s="2"/>
    </row>
    <row r="18" spans="1:104" ht="16.149999999999999" customHeight="1" x14ac:dyDescent="0.2">
      <c r="A18" s="64" t="s">
        <v>38</v>
      </c>
      <c r="B18" s="43">
        <f t="shared" si="1"/>
        <v>0</v>
      </c>
      <c r="C18" s="44">
        <f>SUM(E18+G18+I18+K18+M18+O18+Q18+S18+U18+W18+Y18+AA18+AC18+AE18+AG18+AI18+AK18+AM18)</f>
        <v>0</v>
      </c>
      <c r="D18" s="45">
        <f>SUM(F18+H18+J18+L18+N18+P18+R18+T18+V18+X18+Z18+AB18+AD18+AF18+AH18+AJ18+AL18+AN18)</f>
        <v>0</v>
      </c>
      <c r="E18" s="46"/>
      <c r="F18" s="47"/>
      <c r="G18" s="46"/>
      <c r="H18" s="47"/>
      <c r="I18" s="46"/>
      <c r="J18" s="48"/>
      <c r="K18" s="65"/>
      <c r="L18" s="48"/>
      <c r="M18" s="46"/>
      <c r="N18" s="48"/>
      <c r="O18" s="46"/>
      <c r="P18" s="48"/>
      <c r="Q18" s="46"/>
      <c r="R18" s="48"/>
      <c r="S18" s="46"/>
      <c r="T18" s="48"/>
      <c r="U18" s="46"/>
      <c r="V18" s="48"/>
      <c r="W18" s="46"/>
      <c r="X18" s="48"/>
      <c r="Y18" s="46"/>
      <c r="Z18" s="48"/>
      <c r="AA18" s="46"/>
      <c r="AB18" s="48"/>
      <c r="AC18" s="46"/>
      <c r="AD18" s="48"/>
      <c r="AE18" s="46"/>
      <c r="AF18" s="48"/>
      <c r="AG18" s="46"/>
      <c r="AH18" s="48"/>
      <c r="AI18" s="46"/>
      <c r="AJ18" s="48"/>
      <c r="AK18" s="46"/>
      <c r="AL18" s="48"/>
      <c r="AM18" s="55"/>
      <c r="AN18" s="48"/>
      <c r="AO18" s="51"/>
      <c r="AP18" s="52"/>
      <c r="AQ18" s="52"/>
      <c r="AR18" s="53"/>
      <c r="AS18" s="53"/>
      <c r="AT18" s="38"/>
      <c r="AU18" s="39"/>
      <c r="AV18" s="39"/>
      <c r="AW18" s="39"/>
      <c r="AX18" s="39"/>
      <c r="AY18" s="39"/>
      <c r="AZ18" s="39"/>
      <c r="BA18" s="39"/>
      <c r="BB18" s="39"/>
      <c r="BC18" s="39"/>
      <c r="BD18" s="9"/>
      <c r="BE18" s="9"/>
      <c r="BF18" s="9"/>
      <c r="BW18" s="3"/>
      <c r="BY18" s="4"/>
      <c r="CA18" s="40"/>
      <c r="CF18" s="41">
        <v>0</v>
      </c>
      <c r="CG18" s="41">
        <v>0</v>
      </c>
      <c r="CH18" s="41">
        <v>0</v>
      </c>
      <c r="CI18" s="41">
        <v>0</v>
      </c>
      <c r="CJ18" s="5">
        <v>0</v>
      </c>
      <c r="CZ18" s="2"/>
    </row>
    <row r="19" spans="1:104" ht="16.149999999999999" customHeight="1" x14ac:dyDescent="0.2">
      <c r="A19" s="66" t="s">
        <v>39</v>
      </c>
      <c r="B19" s="43">
        <f>SUM(C19:D19)</f>
        <v>0</v>
      </c>
      <c r="C19" s="68"/>
      <c r="D19" s="69">
        <f>SUM(L19+N19+P19+R19+T19+V19+X19+Z19+AB19+AD19+AF19)</f>
        <v>0</v>
      </c>
      <c r="E19" s="60"/>
      <c r="F19" s="61"/>
      <c r="G19" s="60"/>
      <c r="H19" s="61"/>
      <c r="I19" s="60"/>
      <c r="J19" s="70"/>
      <c r="K19" s="49"/>
      <c r="L19" s="71"/>
      <c r="M19" s="72"/>
      <c r="N19" s="71"/>
      <c r="O19" s="72"/>
      <c r="P19" s="71"/>
      <c r="Q19" s="72"/>
      <c r="R19" s="71"/>
      <c r="S19" s="72"/>
      <c r="T19" s="71"/>
      <c r="U19" s="72"/>
      <c r="V19" s="71"/>
      <c r="W19" s="72"/>
      <c r="X19" s="71"/>
      <c r="Y19" s="72"/>
      <c r="Z19" s="71"/>
      <c r="AA19" s="72"/>
      <c r="AB19" s="71"/>
      <c r="AC19" s="72"/>
      <c r="AD19" s="71"/>
      <c r="AE19" s="72"/>
      <c r="AF19" s="71"/>
      <c r="AG19" s="60"/>
      <c r="AH19" s="70"/>
      <c r="AI19" s="60"/>
      <c r="AJ19" s="70"/>
      <c r="AK19" s="60"/>
      <c r="AL19" s="70"/>
      <c r="AM19" s="73"/>
      <c r="AN19" s="50"/>
      <c r="AO19" s="74"/>
      <c r="AP19" s="75"/>
      <c r="AQ19" s="75"/>
      <c r="AR19" s="76"/>
      <c r="AS19" s="76"/>
      <c r="AT19" s="38"/>
      <c r="AU19" s="39"/>
      <c r="AV19" s="39"/>
      <c r="AW19" s="39"/>
      <c r="AX19" s="39"/>
      <c r="AY19" s="39"/>
      <c r="AZ19" s="39"/>
      <c r="BA19" s="39"/>
      <c r="BB19" s="39"/>
      <c r="BC19" s="39"/>
      <c r="BD19" s="9"/>
      <c r="BE19" s="9"/>
      <c r="BF19" s="9"/>
      <c r="BW19" s="3"/>
      <c r="BY19" s="4"/>
      <c r="CA19" s="40"/>
      <c r="CF19" s="41">
        <v>0</v>
      </c>
      <c r="CG19" s="41">
        <v>0</v>
      </c>
      <c r="CH19" s="41">
        <v>0</v>
      </c>
      <c r="CI19" s="41">
        <v>0</v>
      </c>
      <c r="CJ19" s="5">
        <v>0</v>
      </c>
      <c r="CZ19" s="2"/>
    </row>
    <row r="20" spans="1:104" ht="16.149999999999999" customHeight="1" x14ac:dyDescent="0.2">
      <c r="A20" s="66" t="s">
        <v>40</v>
      </c>
      <c r="B20" s="43">
        <f>SUM(C20:D20)</f>
        <v>0</v>
      </c>
      <c r="C20" s="68"/>
      <c r="D20" s="45">
        <f>SUM(F20+H20+J20+L20+N20+P20+R20+T20+V20+X20+Z20+AB20+AD20+AF20+AH20+AJ20+AL20+AN20)</f>
        <v>0</v>
      </c>
      <c r="E20" s="60"/>
      <c r="F20" s="47"/>
      <c r="G20" s="60"/>
      <c r="H20" s="47"/>
      <c r="I20" s="60"/>
      <c r="J20" s="71"/>
      <c r="K20" s="60"/>
      <c r="L20" s="71"/>
      <c r="M20" s="72"/>
      <c r="N20" s="71"/>
      <c r="O20" s="72"/>
      <c r="P20" s="71"/>
      <c r="Q20" s="72"/>
      <c r="R20" s="71"/>
      <c r="S20" s="72"/>
      <c r="T20" s="71"/>
      <c r="U20" s="72"/>
      <c r="V20" s="71"/>
      <c r="W20" s="72"/>
      <c r="X20" s="71"/>
      <c r="Y20" s="72"/>
      <c r="Z20" s="71"/>
      <c r="AA20" s="72"/>
      <c r="AB20" s="71"/>
      <c r="AC20" s="72"/>
      <c r="AD20" s="71"/>
      <c r="AE20" s="72"/>
      <c r="AF20" s="71"/>
      <c r="AG20" s="72"/>
      <c r="AH20" s="71"/>
      <c r="AI20" s="72"/>
      <c r="AJ20" s="71"/>
      <c r="AK20" s="72"/>
      <c r="AL20" s="71"/>
      <c r="AM20" s="72"/>
      <c r="AN20" s="71"/>
      <c r="AO20" s="74"/>
      <c r="AP20" s="75"/>
      <c r="AQ20" s="75"/>
      <c r="AR20" s="76"/>
      <c r="AS20" s="76"/>
      <c r="AT20" s="38"/>
      <c r="AU20" s="39"/>
      <c r="AV20" s="39"/>
      <c r="AW20" s="39"/>
      <c r="AX20" s="39"/>
      <c r="AY20" s="39"/>
      <c r="AZ20" s="39"/>
      <c r="BA20" s="39"/>
      <c r="BB20" s="39"/>
      <c r="BC20" s="39"/>
      <c r="BD20" s="9"/>
      <c r="BE20" s="9"/>
      <c r="BF20" s="9"/>
      <c r="BW20" s="3"/>
      <c r="BY20" s="4"/>
      <c r="CA20" s="40"/>
      <c r="CF20" s="41">
        <v>0</v>
      </c>
      <c r="CG20" s="41">
        <v>0</v>
      </c>
      <c r="CH20" s="41">
        <v>0</v>
      </c>
      <c r="CI20" s="41">
        <v>0</v>
      </c>
      <c r="CJ20" s="5">
        <v>0</v>
      </c>
      <c r="CZ20" s="2"/>
    </row>
    <row r="21" spans="1:104" ht="16.149999999999999" customHeight="1" x14ac:dyDescent="0.2">
      <c r="A21" s="66" t="s">
        <v>41</v>
      </c>
      <c r="B21" s="77">
        <f t="shared" si="1"/>
        <v>0</v>
      </c>
      <c r="C21" s="78">
        <f>SUM(O21+Q21+S21+U21+W21+Y21+AA21)</f>
        <v>0</v>
      </c>
      <c r="D21" s="45">
        <f>SUM(P21+R21+T21+V21+X21+Z21+AB21)</f>
        <v>0</v>
      </c>
      <c r="E21" s="60"/>
      <c r="F21" s="61"/>
      <c r="G21" s="60"/>
      <c r="H21" s="61"/>
      <c r="I21" s="60"/>
      <c r="J21" s="70"/>
      <c r="K21" s="49"/>
      <c r="L21" s="70"/>
      <c r="M21" s="60"/>
      <c r="N21" s="70"/>
      <c r="O21" s="79"/>
      <c r="P21" s="71"/>
      <c r="Q21" s="79"/>
      <c r="R21" s="71"/>
      <c r="S21" s="79"/>
      <c r="T21" s="71"/>
      <c r="U21" s="79"/>
      <c r="V21" s="71"/>
      <c r="W21" s="79"/>
      <c r="X21" s="71"/>
      <c r="Y21" s="79"/>
      <c r="Z21" s="71"/>
      <c r="AA21" s="79"/>
      <c r="AB21" s="71"/>
      <c r="AC21" s="60"/>
      <c r="AD21" s="70"/>
      <c r="AE21" s="60"/>
      <c r="AF21" s="70"/>
      <c r="AG21" s="72"/>
      <c r="AH21" s="70"/>
      <c r="AI21" s="60"/>
      <c r="AJ21" s="70"/>
      <c r="AK21" s="60"/>
      <c r="AL21" s="70"/>
      <c r="AM21" s="73"/>
      <c r="AN21" s="50"/>
      <c r="AO21" s="74"/>
      <c r="AP21" s="75"/>
      <c r="AQ21" s="75"/>
      <c r="AR21" s="76"/>
      <c r="AS21" s="76"/>
      <c r="AT21" s="38"/>
      <c r="AU21" s="39"/>
      <c r="AV21" s="39"/>
      <c r="AW21" s="39"/>
      <c r="AX21" s="39"/>
      <c r="AY21" s="39"/>
      <c r="AZ21" s="39"/>
      <c r="BA21" s="39"/>
      <c r="BB21" s="39"/>
      <c r="BC21" s="39"/>
      <c r="BD21" s="9"/>
      <c r="BE21" s="9"/>
      <c r="BF21" s="9"/>
      <c r="BW21" s="3"/>
      <c r="BY21" s="4"/>
      <c r="CA21" s="40"/>
      <c r="CF21" s="41">
        <v>0</v>
      </c>
      <c r="CG21" s="41">
        <v>0</v>
      </c>
      <c r="CH21" s="41">
        <v>0</v>
      </c>
      <c r="CI21" s="41">
        <v>0</v>
      </c>
      <c r="CJ21" s="5">
        <v>0</v>
      </c>
      <c r="CZ21" s="2"/>
    </row>
    <row r="22" spans="1:104" ht="16.149999999999999" customHeight="1" x14ac:dyDescent="0.2">
      <c r="A22" s="66" t="s">
        <v>42</v>
      </c>
      <c r="B22" s="77">
        <f t="shared" si="1"/>
        <v>0</v>
      </c>
      <c r="C22" s="78">
        <f>SUM(E22+G22+I22+K22+M22+O22+Q22+S22+U22+W22+Y22+AA22+AC22+AE22+AG22+AI22+AK22+AM22)</f>
        <v>0</v>
      </c>
      <c r="D22" s="69">
        <f>SUM(F22+H22+J22+L22+N22+P22+R22+T22+V22+X22+Z22+AB22+AD22+AF22+AH22+AJ22+AL22+AN22)</f>
        <v>0</v>
      </c>
      <c r="E22" s="79"/>
      <c r="F22" s="80"/>
      <c r="G22" s="79"/>
      <c r="H22" s="80"/>
      <c r="I22" s="79"/>
      <c r="J22" s="71"/>
      <c r="K22" s="65"/>
      <c r="L22" s="71"/>
      <c r="M22" s="79"/>
      <c r="N22" s="71"/>
      <c r="O22" s="79"/>
      <c r="P22" s="71"/>
      <c r="Q22" s="79"/>
      <c r="R22" s="71"/>
      <c r="S22" s="79"/>
      <c r="T22" s="71"/>
      <c r="U22" s="79"/>
      <c r="V22" s="71"/>
      <c r="W22" s="79"/>
      <c r="X22" s="71"/>
      <c r="Y22" s="79"/>
      <c r="Z22" s="71"/>
      <c r="AA22" s="79"/>
      <c r="AB22" s="71"/>
      <c r="AC22" s="79"/>
      <c r="AD22" s="71"/>
      <c r="AE22" s="79"/>
      <c r="AF22" s="71"/>
      <c r="AG22" s="79"/>
      <c r="AH22" s="71"/>
      <c r="AI22" s="79"/>
      <c r="AJ22" s="71"/>
      <c r="AK22" s="79"/>
      <c r="AL22" s="71"/>
      <c r="AM22" s="81"/>
      <c r="AN22" s="71"/>
      <c r="AO22" s="74"/>
      <c r="AP22" s="75"/>
      <c r="AQ22" s="75"/>
      <c r="AR22" s="76"/>
      <c r="AS22" s="76"/>
      <c r="AT22" s="38"/>
      <c r="AU22" s="39"/>
      <c r="AV22" s="39"/>
      <c r="AW22" s="39"/>
      <c r="AX22" s="39"/>
      <c r="AY22" s="39"/>
      <c r="AZ22" s="39"/>
      <c r="BA22" s="39"/>
      <c r="BB22" s="39"/>
      <c r="BC22" s="39"/>
      <c r="BD22" s="9"/>
      <c r="BE22" s="9"/>
      <c r="BF22" s="9"/>
      <c r="BW22" s="3"/>
      <c r="BY22" s="4"/>
      <c r="CF22" s="41">
        <v>0</v>
      </c>
      <c r="CG22" s="41">
        <v>0</v>
      </c>
      <c r="CH22" s="41">
        <v>0</v>
      </c>
      <c r="CI22" s="41">
        <v>0</v>
      </c>
      <c r="CJ22" s="5">
        <v>0</v>
      </c>
      <c r="CZ22" s="2"/>
    </row>
    <row r="23" spans="1:104" ht="16.149999999999999" customHeight="1" x14ac:dyDescent="0.2">
      <c r="A23" s="62" t="s">
        <v>43</v>
      </c>
      <c r="B23" s="77">
        <f t="shared" si="1"/>
        <v>0</v>
      </c>
      <c r="C23" s="78">
        <f>SUM(E23+G23+I23+K23+M23+O23+Q23+S23+U23+W23+Y23+AA23+AC23+AE23+AG23+AI23+AK23+AM23)</f>
        <v>0</v>
      </c>
      <c r="D23" s="69">
        <f>SUM(F23+H23+J23+L23+N23+P23+R23+T23+V23+X23+Z23+AB23+AD23+AF23+AH23+AJ23+AL23+AN23)</f>
        <v>0</v>
      </c>
      <c r="E23" s="79"/>
      <c r="F23" s="80"/>
      <c r="G23" s="79"/>
      <c r="H23" s="80"/>
      <c r="I23" s="79"/>
      <c r="J23" s="71"/>
      <c r="K23" s="65"/>
      <c r="L23" s="71"/>
      <c r="M23" s="79"/>
      <c r="N23" s="71"/>
      <c r="O23" s="79"/>
      <c r="P23" s="71"/>
      <c r="Q23" s="79"/>
      <c r="R23" s="71"/>
      <c r="S23" s="79"/>
      <c r="T23" s="71"/>
      <c r="U23" s="79"/>
      <c r="V23" s="71"/>
      <c r="W23" s="79"/>
      <c r="X23" s="71"/>
      <c r="Y23" s="79"/>
      <c r="Z23" s="71"/>
      <c r="AA23" s="79"/>
      <c r="AB23" s="71"/>
      <c r="AC23" s="79"/>
      <c r="AD23" s="71"/>
      <c r="AE23" s="79"/>
      <c r="AF23" s="71"/>
      <c r="AG23" s="79"/>
      <c r="AH23" s="71"/>
      <c r="AI23" s="79"/>
      <c r="AJ23" s="71"/>
      <c r="AK23" s="79"/>
      <c r="AL23" s="71"/>
      <c r="AM23" s="81"/>
      <c r="AN23" s="71"/>
      <c r="AO23" s="74"/>
      <c r="AP23" s="75"/>
      <c r="AQ23" s="75"/>
      <c r="AR23" s="76"/>
      <c r="AS23" s="76"/>
      <c r="AT23" s="38"/>
      <c r="AU23" s="39"/>
      <c r="AV23" s="39"/>
      <c r="AW23" s="39"/>
      <c r="AX23" s="39"/>
      <c r="AY23" s="39"/>
      <c r="AZ23" s="39"/>
      <c r="BA23" s="39"/>
      <c r="BB23" s="39"/>
      <c r="BC23" s="39"/>
      <c r="BD23" s="9"/>
      <c r="BE23" s="9"/>
      <c r="BF23" s="9"/>
      <c r="BW23" s="3"/>
      <c r="BY23" s="4"/>
      <c r="CF23" s="41">
        <v>0</v>
      </c>
      <c r="CG23" s="41">
        <v>0</v>
      </c>
      <c r="CH23" s="41">
        <v>0</v>
      </c>
      <c r="CI23" s="41">
        <v>0</v>
      </c>
      <c r="CJ23" s="5">
        <v>0</v>
      </c>
      <c r="CZ23" s="2"/>
    </row>
    <row r="24" spans="1:104" ht="16.149999999999999" customHeight="1" x14ac:dyDescent="0.2">
      <c r="A24" s="62" t="s">
        <v>44</v>
      </c>
      <c r="B24" s="43">
        <f t="shared" si="1"/>
        <v>0</v>
      </c>
      <c r="C24" s="44">
        <f>SUM(G24+I24+K24+M24+O24+Q24+S24+U24+W24+Y24+AA24+AC24+AE24+AG24+AI24+AK24+AM24)</f>
        <v>0</v>
      </c>
      <c r="D24" s="45">
        <f>SUM(H24+J24+L24+N24+P24+R24+T24+V24+X24+Z24+AB24+AD24+AF24+AH24+AJ24+AL24+AN24)</f>
        <v>0</v>
      </c>
      <c r="E24" s="49"/>
      <c r="F24" s="50"/>
      <c r="G24" s="79"/>
      <c r="H24" s="80"/>
      <c r="I24" s="79"/>
      <c r="J24" s="71"/>
      <c r="K24" s="65"/>
      <c r="L24" s="71"/>
      <c r="M24" s="79"/>
      <c r="N24" s="71"/>
      <c r="O24" s="79"/>
      <c r="P24" s="71"/>
      <c r="Q24" s="79"/>
      <c r="R24" s="71"/>
      <c r="S24" s="79"/>
      <c r="T24" s="71"/>
      <c r="U24" s="79"/>
      <c r="V24" s="71"/>
      <c r="W24" s="79"/>
      <c r="X24" s="71"/>
      <c r="Y24" s="79"/>
      <c r="Z24" s="71"/>
      <c r="AA24" s="79"/>
      <c r="AB24" s="71"/>
      <c r="AC24" s="79"/>
      <c r="AD24" s="71"/>
      <c r="AE24" s="79"/>
      <c r="AF24" s="71"/>
      <c r="AG24" s="79"/>
      <c r="AH24" s="71"/>
      <c r="AI24" s="79"/>
      <c r="AJ24" s="71"/>
      <c r="AK24" s="79"/>
      <c r="AL24" s="71"/>
      <c r="AM24" s="81"/>
      <c r="AN24" s="71"/>
      <c r="AO24" s="74"/>
      <c r="AP24" s="75"/>
      <c r="AQ24" s="75"/>
      <c r="AR24" s="76"/>
      <c r="AS24" s="76"/>
      <c r="AT24" s="38"/>
      <c r="AU24" s="39"/>
      <c r="AV24" s="39"/>
      <c r="AW24" s="39"/>
      <c r="AX24" s="39"/>
      <c r="AY24" s="39"/>
      <c r="AZ24" s="39"/>
      <c r="BA24" s="39"/>
      <c r="BB24" s="39"/>
      <c r="BC24" s="39"/>
      <c r="BD24" s="9"/>
      <c r="BE24" s="9"/>
      <c r="BF24" s="9"/>
      <c r="BW24" s="3"/>
      <c r="BY24" s="4"/>
      <c r="CF24" s="41">
        <v>0</v>
      </c>
      <c r="CG24" s="41">
        <v>0</v>
      </c>
      <c r="CH24" s="41">
        <v>0</v>
      </c>
      <c r="CI24" s="41">
        <v>0</v>
      </c>
      <c r="CJ24" s="5">
        <v>0</v>
      </c>
      <c r="CZ24" s="2"/>
    </row>
    <row r="25" spans="1:104" ht="16.149999999999999" customHeight="1" x14ac:dyDescent="0.2">
      <c r="A25" s="62" t="s">
        <v>45</v>
      </c>
      <c r="B25" s="43">
        <f t="shared" si="1"/>
        <v>0</v>
      </c>
      <c r="C25" s="44">
        <f>SUM(M25+O25+Q25+S25+U25+W25+Y25+AA25+AC25+AE25+AG25+AI25+AK25+AM25)</f>
        <v>0</v>
      </c>
      <c r="D25" s="45">
        <f>SUM(N25+P25+R25+T25+V25+X25+Z25+AB25+AD25+AF25+AH25+AJ25+AL25+AN25)</f>
        <v>0</v>
      </c>
      <c r="E25" s="82"/>
      <c r="F25" s="70"/>
      <c r="G25" s="60"/>
      <c r="H25" s="61"/>
      <c r="I25" s="60"/>
      <c r="J25" s="61"/>
      <c r="K25" s="60"/>
      <c r="L25" s="61"/>
      <c r="M25" s="79"/>
      <c r="N25" s="71"/>
      <c r="O25" s="79"/>
      <c r="P25" s="71"/>
      <c r="Q25" s="79"/>
      <c r="R25" s="71"/>
      <c r="S25" s="79"/>
      <c r="T25" s="71"/>
      <c r="U25" s="79"/>
      <c r="V25" s="71"/>
      <c r="W25" s="79"/>
      <c r="X25" s="71"/>
      <c r="Y25" s="79"/>
      <c r="Z25" s="71"/>
      <c r="AA25" s="79"/>
      <c r="AB25" s="71"/>
      <c r="AC25" s="79"/>
      <c r="AD25" s="71"/>
      <c r="AE25" s="79"/>
      <c r="AF25" s="71"/>
      <c r="AG25" s="79"/>
      <c r="AH25" s="71"/>
      <c r="AI25" s="79"/>
      <c r="AJ25" s="71"/>
      <c r="AK25" s="79"/>
      <c r="AL25" s="71"/>
      <c r="AM25" s="81"/>
      <c r="AN25" s="71"/>
      <c r="AO25" s="74"/>
      <c r="AP25" s="75"/>
      <c r="AQ25" s="75"/>
      <c r="AR25" s="76"/>
      <c r="AS25" s="76"/>
      <c r="AT25" s="38"/>
      <c r="AU25" s="39"/>
      <c r="AV25" s="39"/>
      <c r="AW25" s="39"/>
      <c r="AX25" s="39"/>
      <c r="AY25" s="39"/>
      <c r="AZ25" s="39"/>
      <c r="BA25" s="39"/>
      <c r="BB25" s="39"/>
      <c r="BC25" s="39"/>
      <c r="BD25" s="9"/>
      <c r="BE25" s="9"/>
      <c r="BF25" s="9"/>
      <c r="BW25" s="3"/>
      <c r="BY25" s="4"/>
      <c r="CF25" s="41">
        <v>0</v>
      </c>
      <c r="CG25" s="41">
        <v>0</v>
      </c>
      <c r="CH25" s="41">
        <v>0</v>
      </c>
      <c r="CI25" s="41">
        <v>0</v>
      </c>
      <c r="CJ25" s="5">
        <v>0</v>
      </c>
      <c r="CZ25" s="2"/>
    </row>
    <row r="26" spans="1:104" ht="16.149999999999999" customHeight="1" x14ac:dyDescent="0.2">
      <c r="A26" s="83" t="s">
        <v>46</v>
      </c>
      <c r="B26" s="1410">
        <f t="shared" si="1"/>
        <v>0</v>
      </c>
      <c r="C26" s="85">
        <f>SUM(E26+G26+I26+K26+M26+O26+Q26+S26+U26+W26+Y26+AA26+AC26+AE26+AG26+AI26+AK26+AM26)</f>
        <v>0</v>
      </c>
      <c r="D26" s="1411">
        <f>SUM(F26+H26+J26+L26+N26+P26+R26+T26+V26+X26+Z26+AB26+AD26+AF26+AH26+AJ26+AL26+AN26)</f>
        <v>0</v>
      </c>
      <c r="E26" s="1412"/>
      <c r="F26" s="88"/>
      <c r="G26" s="89"/>
      <c r="H26" s="90"/>
      <c r="I26" s="89"/>
      <c r="J26" s="88"/>
      <c r="K26" s="1300"/>
      <c r="L26" s="88"/>
      <c r="M26" s="89"/>
      <c r="N26" s="88"/>
      <c r="O26" s="89"/>
      <c r="P26" s="88"/>
      <c r="Q26" s="89"/>
      <c r="R26" s="88"/>
      <c r="S26" s="89"/>
      <c r="T26" s="88"/>
      <c r="U26" s="89"/>
      <c r="V26" s="88"/>
      <c r="W26" s="89"/>
      <c r="X26" s="88"/>
      <c r="Y26" s="89"/>
      <c r="Z26" s="88"/>
      <c r="AA26" s="89"/>
      <c r="AB26" s="88"/>
      <c r="AC26" s="89"/>
      <c r="AD26" s="88"/>
      <c r="AE26" s="89"/>
      <c r="AF26" s="88"/>
      <c r="AG26" s="89"/>
      <c r="AH26" s="88"/>
      <c r="AI26" s="89"/>
      <c r="AJ26" s="88"/>
      <c r="AK26" s="89"/>
      <c r="AL26" s="88"/>
      <c r="AM26" s="92"/>
      <c r="AN26" s="88"/>
      <c r="AO26" s="93"/>
      <c r="AP26" s="94"/>
      <c r="AQ26" s="94"/>
      <c r="AR26" s="95"/>
      <c r="AS26" s="95"/>
      <c r="AT26" s="38"/>
      <c r="AU26" s="39"/>
      <c r="AV26" s="39"/>
      <c r="AW26" s="39"/>
      <c r="AX26" s="39"/>
      <c r="AY26" s="39"/>
      <c r="AZ26" s="39"/>
      <c r="BA26" s="39"/>
      <c r="BB26" s="39"/>
      <c r="BC26" s="39"/>
      <c r="BD26" s="9"/>
      <c r="BE26" s="9"/>
      <c r="BF26" s="9"/>
      <c r="BW26" s="3"/>
      <c r="BY26" s="4"/>
      <c r="CF26" s="41">
        <v>0</v>
      </c>
      <c r="CG26" s="41">
        <v>0</v>
      </c>
      <c r="CH26" s="41">
        <v>0</v>
      </c>
      <c r="CI26" s="41">
        <v>0</v>
      </c>
      <c r="CJ26" s="5">
        <v>0</v>
      </c>
      <c r="CZ26" s="2"/>
    </row>
    <row r="27" spans="1:104" ht="31.15" customHeight="1" x14ac:dyDescent="0.2">
      <c r="A27" s="10" t="s">
        <v>47</v>
      </c>
      <c r="B27" s="11"/>
      <c r="C27" s="11"/>
      <c r="D27" s="11"/>
      <c r="E27" s="11"/>
      <c r="F27" s="1413"/>
      <c r="G27" s="1413" t="s">
        <v>48</v>
      </c>
      <c r="H27" s="1414"/>
      <c r="I27" s="1414"/>
      <c r="J27" s="1413"/>
      <c r="K27" s="1413"/>
      <c r="L27" s="1413"/>
      <c r="M27" s="1413"/>
      <c r="N27" s="1413"/>
      <c r="O27" s="1413"/>
      <c r="P27" s="1413"/>
      <c r="Q27" s="1413"/>
      <c r="R27" s="1413"/>
      <c r="S27" s="1413"/>
      <c r="T27" s="1413"/>
      <c r="U27" s="1413"/>
      <c r="V27" s="1413"/>
      <c r="W27" s="1413"/>
      <c r="X27" s="1413"/>
      <c r="Y27" s="1415"/>
      <c r="Z27" s="1415"/>
      <c r="AA27" s="1415"/>
      <c r="AB27" s="1415"/>
      <c r="AC27" s="1415"/>
      <c r="AD27" s="1415"/>
      <c r="AE27" s="1415"/>
      <c r="AF27" s="1415"/>
      <c r="AG27" s="1415"/>
      <c r="AH27" s="1415"/>
      <c r="AI27" s="1415"/>
      <c r="AJ27" s="1415"/>
      <c r="AK27" s="1415"/>
      <c r="AL27" s="1415"/>
      <c r="AM27" s="1415"/>
      <c r="AN27" s="1415"/>
      <c r="AO27" s="1415"/>
      <c r="AP27" s="1416"/>
      <c r="AQ27" s="1417"/>
      <c r="AR27" s="101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CG27" s="41"/>
      <c r="CH27" s="41"/>
      <c r="CI27" s="41"/>
      <c r="CJ27" s="41"/>
    </row>
    <row r="28" spans="1:104" ht="19.899999999999999" customHeight="1" x14ac:dyDescent="0.2">
      <c r="A28" s="2544" t="s">
        <v>49</v>
      </c>
      <c r="B28" s="2590" t="s">
        <v>4</v>
      </c>
      <c r="C28" s="2591"/>
      <c r="D28" s="2592"/>
      <c r="E28" s="2586" t="s">
        <v>5</v>
      </c>
      <c r="F28" s="2531"/>
      <c r="G28" s="2531"/>
      <c r="H28" s="2531"/>
      <c r="I28" s="2531"/>
      <c r="J28" s="2531"/>
      <c r="K28" s="2531"/>
      <c r="L28" s="2531"/>
      <c r="M28" s="2531"/>
      <c r="N28" s="2531"/>
      <c r="O28" s="2531"/>
      <c r="P28" s="2531"/>
      <c r="Q28" s="2531"/>
      <c r="R28" s="2531"/>
      <c r="S28" s="2531"/>
      <c r="T28" s="2531"/>
      <c r="U28" s="2531"/>
      <c r="V28" s="2531"/>
      <c r="W28" s="2531"/>
      <c r="X28" s="2531"/>
      <c r="Y28" s="2531"/>
      <c r="Z28" s="2531"/>
      <c r="AA28" s="2531"/>
      <c r="AB28" s="2531"/>
      <c r="AC28" s="2531"/>
      <c r="AD28" s="2531"/>
      <c r="AE28" s="2531"/>
      <c r="AF28" s="2531"/>
      <c r="AG28" s="2531"/>
      <c r="AH28" s="2531"/>
      <c r="AI28" s="2531"/>
      <c r="AJ28" s="2531"/>
      <c r="AK28" s="2531"/>
      <c r="AL28" s="2531"/>
      <c r="AM28" s="2531"/>
      <c r="AN28" s="2581"/>
      <c r="AO28" s="2593" t="s">
        <v>6</v>
      </c>
      <c r="AP28" s="2587" t="s">
        <v>7</v>
      </c>
      <c r="AQ28" s="2587" t="s">
        <v>8</v>
      </c>
      <c r="AR28" s="2587" t="s">
        <v>50</v>
      </c>
      <c r="AS28" s="2589" t="s">
        <v>9</v>
      </c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X28" s="2"/>
      <c r="CG28" s="41"/>
      <c r="CH28" s="41"/>
      <c r="CI28" s="41"/>
      <c r="CJ28" s="41"/>
    </row>
    <row r="29" spans="1:104" ht="19.899999999999999" customHeight="1" x14ac:dyDescent="0.2">
      <c r="A29" s="1909"/>
      <c r="B29" s="2474"/>
      <c r="C29" s="2475"/>
      <c r="D29" s="2464"/>
      <c r="E29" s="2586" t="s">
        <v>11</v>
      </c>
      <c r="F29" s="2581"/>
      <c r="G29" s="2586" t="s">
        <v>12</v>
      </c>
      <c r="H29" s="2581"/>
      <c r="I29" s="2586" t="s">
        <v>13</v>
      </c>
      <c r="J29" s="2581"/>
      <c r="K29" s="2586" t="s">
        <v>14</v>
      </c>
      <c r="L29" s="2581"/>
      <c r="M29" s="2586" t="s">
        <v>15</v>
      </c>
      <c r="N29" s="2581"/>
      <c r="O29" s="2586" t="s">
        <v>16</v>
      </c>
      <c r="P29" s="2581"/>
      <c r="Q29" s="2531" t="s">
        <v>17</v>
      </c>
      <c r="R29" s="2581"/>
      <c r="S29" s="2586" t="s">
        <v>18</v>
      </c>
      <c r="T29" s="2581"/>
      <c r="U29" s="2531" t="s">
        <v>19</v>
      </c>
      <c r="V29" s="2595"/>
      <c r="W29" s="2596" t="s">
        <v>20</v>
      </c>
      <c r="X29" s="2595"/>
      <c r="Y29" s="2596" t="s">
        <v>21</v>
      </c>
      <c r="Z29" s="2531"/>
      <c r="AA29" s="2586" t="s">
        <v>22</v>
      </c>
      <c r="AB29" s="2581"/>
      <c r="AC29" s="2531" t="s">
        <v>23</v>
      </c>
      <c r="AD29" s="2531"/>
      <c r="AE29" s="2586" t="s">
        <v>24</v>
      </c>
      <c r="AF29" s="2581"/>
      <c r="AG29" s="2586" t="s">
        <v>25</v>
      </c>
      <c r="AH29" s="2581"/>
      <c r="AI29" s="2586" t="s">
        <v>26</v>
      </c>
      <c r="AJ29" s="2581"/>
      <c r="AK29" s="2586" t="s">
        <v>27</v>
      </c>
      <c r="AL29" s="2581"/>
      <c r="AM29" s="2531" t="s">
        <v>28</v>
      </c>
      <c r="AN29" s="2581"/>
      <c r="AO29" s="1975"/>
      <c r="AP29" s="1972"/>
      <c r="AQ29" s="1972"/>
      <c r="AR29" s="1972"/>
      <c r="AS29" s="1944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X29" s="2"/>
      <c r="CG29" s="41"/>
      <c r="CH29" s="41"/>
      <c r="CI29" s="41"/>
      <c r="CJ29" s="41"/>
    </row>
    <row r="30" spans="1:104" ht="19.899999999999999" customHeight="1" x14ac:dyDescent="0.2">
      <c r="A30" s="2473"/>
      <c r="B30" s="1293" t="s">
        <v>29</v>
      </c>
      <c r="C30" s="1381" t="s">
        <v>30</v>
      </c>
      <c r="D30" s="1382" t="s">
        <v>31</v>
      </c>
      <c r="E30" s="1418" t="s">
        <v>30</v>
      </c>
      <c r="F30" s="1419" t="s">
        <v>31</v>
      </c>
      <c r="G30" s="1418" t="s">
        <v>30</v>
      </c>
      <c r="H30" s="1419" t="s">
        <v>31</v>
      </c>
      <c r="I30" s="1418" t="s">
        <v>30</v>
      </c>
      <c r="J30" s="1419" t="s">
        <v>31</v>
      </c>
      <c r="K30" s="1418" t="s">
        <v>30</v>
      </c>
      <c r="L30" s="1419" t="s">
        <v>31</v>
      </c>
      <c r="M30" s="1418" t="s">
        <v>30</v>
      </c>
      <c r="N30" s="1419" t="s">
        <v>31</v>
      </c>
      <c r="O30" s="1418" t="s">
        <v>30</v>
      </c>
      <c r="P30" s="1419" t="s">
        <v>31</v>
      </c>
      <c r="Q30" s="1420" t="s">
        <v>30</v>
      </c>
      <c r="R30" s="1419" t="s">
        <v>31</v>
      </c>
      <c r="S30" s="1418" t="s">
        <v>30</v>
      </c>
      <c r="T30" s="1419" t="s">
        <v>31</v>
      </c>
      <c r="U30" s="1420" t="s">
        <v>30</v>
      </c>
      <c r="V30" s="1421" t="s">
        <v>31</v>
      </c>
      <c r="W30" s="1418" t="s">
        <v>30</v>
      </c>
      <c r="X30" s="1421" t="s">
        <v>31</v>
      </c>
      <c r="Y30" s="1418" t="s">
        <v>30</v>
      </c>
      <c r="Z30" s="1421" t="s">
        <v>31</v>
      </c>
      <c r="AA30" s="1418" t="s">
        <v>30</v>
      </c>
      <c r="AB30" s="1421" t="s">
        <v>31</v>
      </c>
      <c r="AC30" s="1418" t="s">
        <v>30</v>
      </c>
      <c r="AD30" s="1421" t="s">
        <v>31</v>
      </c>
      <c r="AE30" s="1418" t="s">
        <v>30</v>
      </c>
      <c r="AF30" s="1421" t="s">
        <v>31</v>
      </c>
      <c r="AG30" s="1418" t="s">
        <v>30</v>
      </c>
      <c r="AH30" s="1421" t="s">
        <v>31</v>
      </c>
      <c r="AI30" s="1418" t="s">
        <v>30</v>
      </c>
      <c r="AJ30" s="1421" t="s">
        <v>31</v>
      </c>
      <c r="AK30" s="1418" t="s">
        <v>30</v>
      </c>
      <c r="AL30" s="1421" t="s">
        <v>31</v>
      </c>
      <c r="AM30" s="1418" t="s">
        <v>30</v>
      </c>
      <c r="AN30" s="1419" t="s">
        <v>31</v>
      </c>
      <c r="AO30" s="2594"/>
      <c r="AP30" s="2588"/>
      <c r="AQ30" s="2588"/>
      <c r="AR30" s="2588"/>
      <c r="AS30" s="2500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X30" s="2"/>
      <c r="CG30" s="41"/>
      <c r="CH30" s="41"/>
      <c r="CI30" s="41"/>
      <c r="CJ30" s="41"/>
    </row>
    <row r="31" spans="1:104" ht="16.149999999999999" customHeight="1" x14ac:dyDescent="0.2">
      <c r="A31" s="427" t="s">
        <v>51</v>
      </c>
      <c r="B31" s="108">
        <f t="shared" ref="B31:B44" si="2">SUM(C31:D31)</f>
        <v>0</v>
      </c>
      <c r="C31" s="29">
        <f t="shared" ref="C31:D33" si="3">SUM(E31+G31+I31+K31+M31+O31+Q31+S31+U31+W31+Y31+AA31+AC31+AE31+AG31+AI31+AK31+AM31)</f>
        <v>0</v>
      </c>
      <c r="D31" s="1407">
        <f t="shared" si="3"/>
        <v>0</v>
      </c>
      <c r="E31" s="31"/>
      <c r="F31" s="1408"/>
      <c r="G31" s="31"/>
      <c r="H31" s="33"/>
      <c r="I31" s="31"/>
      <c r="J31" s="33"/>
      <c r="K31" s="31"/>
      <c r="L31" s="33"/>
      <c r="M31" s="31"/>
      <c r="N31" s="33"/>
      <c r="O31" s="31"/>
      <c r="P31" s="33"/>
      <c r="Q31" s="109"/>
      <c r="R31" s="33"/>
      <c r="S31" s="31"/>
      <c r="T31" s="33"/>
      <c r="U31" s="109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1"/>
      <c r="AM31" s="111"/>
      <c r="AN31" s="33"/>
      <c r="AO31" s="112"/>
      <c r="AP31" s="36"/>
      <c r="AQ31" s="36"/>
      <c r="AR31" s="36"/>
      <c r="AS31" s="1409"/>
      <c r="AT31" s="38"/>
      <c r="AU31" s="39"/>
      <c r="AV31" s="39"/>
      <c r="AW31" s="39"/>
      <c r="AX31" s="39"/>
      <c r="AY31" s="39"/>
      <c r="AZ31" s="39"/>
      <c r="BA31" s="39"/>
      <c r="BB31" s="39"/>
      <c r="BC31" s="9"/>
      <c r="BD31" s="9"/>
      <c r="BE31" s="9"/>
      <c r="BF31" s="9"/>
      <c r="BG31" s="9"/>
      <c r="BX31" s="2"/>
      <c r="CA31" s="40"/>
      <c r="CB31" s="40"/>
      <c r="CG31" s="41">
        <v>0</v>
      </c>
      <c r="CH31" s="41">
        <v>0</v>
      </c>
      <c r="CI31" s="41"/>
      <c r="CJ31" s="41"/>
    </row>
    <row r="32" spans="1:104" ht="16.149999999999999" customHeight="1" x14ac:dyDescent="0.2">
      <c r="A32" s="113" t="s">
        <v>52</v>
      </c>
      <c r="B32" s="43">
        <f t="shared" si="2"/>
        <v>0</v>
      </c>
      <c r="C32" s="44">
        <f t="shared" si="3"/>
        <v>0</v>
      </c>
      <c r="D32" s="45">
        <f t="shared" si="3"/>
        <v>0</v>
      </c>
      <c r="E32" s="46"/>
      <c r="F32" s="47"/>
      <c r="G32" s="46"/>
      <c r="H32" s="48"/>
      <c r="I32" s="46"/>
      <c r="J32" s="48"/>
      <c r="K32" s="46"/>
      <c r="L32" s="48"/>
      <c r="M32" s="46"/>
      <c r="N32" s="48"/>
      <c r="O32" s="46"/>
      <c r="P32" s="48"/>
      <c r="Q32" s="114"/>
      <c r="R32" s="48"/>
      <c r="S32" s="46"/>
      <c r="T32" s="48"/>
      <c r="U32" s="114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6"/>
      <c r="AM32" s="116"/>
      <c r="AN32" s="48"/>
      <c r="AO32" s="117"/>
      <c r="AP32" s="118"/>
      <c r="AQ32" s="118"/>
      <c r="AR32" s="118"/>
      <c r="AS32" s="119"/>
      <c r="AT32" s="38"/>
      <c r="AU32" s="39"/>
      <c r="AV32" s="39"/>
      <c r="AW32" s="39"/>
      <c r="AX32" s="39"/>
      <c r="AY32" s="39"/>
      <c r="AZ32" s="39"/>
      <c r="BA32" s="39"/>
      <c r="BB32" s="39"/>
      <c r="BC32" s="9"/>
      <c r="BD32" s="9"/>
      <c r="BE32" s="9"/>
      <c r="BF32" s="9"/>
      <c r="BG32" s="9"/>
      <c r="BX32" s="2"/>
      <c r="CB32" s="40"/>
      <c r="CG32" s="41">
        <v>0</v>
      </c>
      <c r="CH32" s="41">
        <v>0</v>
      </c>
      <c r="CI32" s="41"/>
      <c r="CJ32" s="41"/>
    </row>
    <row r="33" spans="1:88" ht="16.149999999999999" customHeight="1" x14ac:dyDescent="0.2">
      <c r="A33" s="120" t="s">
        <v>53</v>
      </c>
      <c r="B33" s="43">
        <f t="shared" si="2"/>
        <v>0</v>
      </c>
      <c r="C33" s="44">
        <f t="shared" si="3"/>
        <v>0</v>
      </c>
      <c r="D33" s="69">
        <f t="shared" si="3"/>
        <v>0</v>
      </c>
      <c r="E33" s="46"/>
      <c r="F33" s="47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114"/>
      <c r="R33" s="48"/>
      <c r="S33" s="46"/>
      <c r="T33" s="48"/>
      <c r="U33" s="114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6"/>
      <c r="AM33" s="116"/>
      <c r="AN33" s="48"/>
      <c r="AO33" s="121"/>
      <c r="AP33" s="52"/>
      <c r="AQ33" s="52"/>
      <c r="AR33" s="52"/>
      <c r="AS33" s="53"/>
      <c r="AT33" s="38"/>
      <c r="AU33" s="39"/>
      <c r="AV33" s="39"/>
      <c r="AW33" s="39"/>
      <c r="AX33" s="39"/>
      <c r="AY33" s="39"/>
      <c r="AZ33" s="39"/>
      <c r="BA33" s="39"/>
      <c r="BB33" s="39"/>
      <c r="BC33" s="9"/>
      <c r="BD33" s="9"/>
      <c r="BE33" s="9"/>
      <c r="BF33" s="9"/>
      <c r="BG33" s="9"/>
      <c r="BX33" s="2"/>
      <c r="CB33" s="40"/>
      <c r="CG33" s="41">
        <v>0</v>
      </c>
      <c r="CH33" s="41">
        <v>0</v>
      </c>
      <c r="CI33" s="41"/>
      <c r="CJ33" s="41"/>
    </row>
    <row r="34" spans="1:88" ht="16.149999999999999" customHeight="1" x14ac:dyDescent="0.2">
      <c r="A34" s="120" t="s">
        <v>54</v>
      </c>
      <c r="B34" s="43">
        <f t="shared" si="2"/>
        <v>0</v>
      </c>
      <c r="C34" s="44">
        <f>SUM(O34+Q34+S34+U34+W34+Y34+AA34)</f>
        <v>0</v>
      </c>
      <c r="D34" s="69">
        <f>SUM(P34+R34+T34+V34+X34+Z34+AB34)</f>
        <v>0</v>
      </c>
      <c r="E34" s="60"/>
      <c r="F34" s="61"/>
      <c r="G34" s="60"/>
      <c r="H34" s="70"/>
      <c r="I34" s="60"/>
      <c r="J34" s="70"/>
      <c r="K34" s="60"/>
      <c r="L34" s="70"/>
      <c r="M34" s="60"/>
      <c r="N34" s="70"/>
      <c r="O34" s="46"/>
      <c r="P34" s="48"/>
      <c r="Q34" s="114"/>
      <c r="R34" s="48"/>
      <c r="S34" s="46"/>
      <c r="T34" s="48"/>
      <c r="U34" s="114"/>
      <c r="V34" s="115"/>
      <c r="W34" s="115"/>
      <c r="X34" s="115"/>
      <c r="Y34" s="115"/>
      <c r="Z34" s="115"/>
      <c r="AA34" s="115"/>
      <c r="AB34" s="122"/>
      <c r="AC34" s="72"/>
      <c r="AD34" s="72"/>
      <c r="AE34" s="72"/>
      <c r="AF34" s="72"/>
      <c r="AG34" s="72"/>
      <c r="AH34" s="72"/>
      <c r="AI34" s="72"/>
      <c r="AJ34" s="72"/>
      <c r="AK34" s="72"/>
      <c r="AL34" s="123"/>
      <c r="AM34" s="123"/>
      <c r="AN34" s="50"/>
      <c r="AO34" s="121"/>
      <c r="AP34" s="52"/>
      <c r="AQ34" s="52"/>
      <c r="AR34" s="52"/>
      <c r="AS34" s="53"/>
      <c r="AT34" s="38"/>
      <c r="AU34" s="39"/>
      <c r="AV34" s="39"/>
      <c r="AW34" s="39"/>
      <c r="AX34" s="39"/>
      <c r="AY34" s="39"/>
      <c r="AZ34" s="39"/>
      <c r="BA34" s="39"/>
      <c r="BB34" s="39"/>
      <c r="BC34" s="9"/>
      <c r="BD34" s="9"/>
      <c r="BE34" s="9"/>
      <c r="BF34" s="9"/>
      <c r="BG34" s="9"/>
      <c r="BX34" s="2"/>
      <c r="CB34" s="40"/>
      <c r="CG34" s="41">
        <v>0</v>
      </c>
      <c r="CH34" s="41">
        <v>0</v>
      </c>
      <c r="CI34" s="41"/>
      <c r="CJ34" s="41"/>
    </row>
    <row r="35" spans="1:88" ht="16.149999999999999" customHeight="1" x14ac:dyDescent="0.2">
      <c r="A35" s="120" t="s">
        <v>55</v>
      </c>
      <c r="B35" s="124">
        <f>SUM(C35:D35)</f>
        <v>0</v>
      </c>
      <c r="C35" s="125">
        <f>SUM(E35+G35+I35+K35+M35+O35+Q35+S35+U35+W35+Y35+AA35+AC35+AE35+AG35+AI35+AK35+AM35)</f>
        <v>0</v>
      </c>
      <c r="D35" s="69">
        <f t="shared" ref="C35:D44" si="4">SUM(F35+H35+J35+L35+N35+P35+R35+T35+V35+X35+Z35+AB35+AD35+AF35+AH35+AJ35+AL35+AN35)</f>
        <v>0</v>
      </c>
      <c r="E35" s="46"/>
      <c r="F35" s="47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114"/>
      <c r="R35" s="48"/>
      <c r="S35" s="46"/>
      <c r="T35" s="48"/>
      <c r="U35" s="114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6"/>
      <c r="AM35" s="116"/>
      <c r="AN35" s="48"/>
      <c r="AO35" s="117"/>
      <c r="AP35" s="118"/>
      <c r="AQ35" s="118"/>
      <c r="AR35" s="118"/>
      <c r="AS35" s="119"/>
      <c r="AT35" s="38"/>
      <c r="AU35" s="39"/>
      <c r="AV35" s="39"/>
      <c r="AW35" s="39"/>
      <c r="AX35" s="39"/>
      <c r="AY35" s="39"/>
      <c r="AZ35" s="39"/>
      <c r="BA35" s="39"/>
      <c r="BB35" s="39"/>
      <c r="BC35" s="9"/>
      <c r="BD35" s="9"/>
      <c r="BE35" s="9"/>
      <c r="BF35" s="9"/>
      <c r="BG35" s="9"/>
      <c r="BX35" s="2"/>
      <c r="CB35" s="40"/>
      <c r="CG35" s="41">
        <v>0</v>
      </c>
      <c r="CH35" s="41">
        <v>0</v>
      </c>
      <c r="CI35" s="41"/>
      <c r="CJ35" s="41"/>
    </row>
    <row r="36" spans="1:88" ht="16.149999999999999" customHeight="1" x14ac:dyDescent="0.2">
      <c r="A36" s="126" t="s">
        <v>56</v>
      </c>
      <c r="B36" s="124">
        <f>SUM(C36:D36)</f>
        <v>0</v>
      </c>
      <c r="C36" s="125">
        <f>SUM(K36+M36+O36+Q36+S36+U36+W36+Y36+AA36+AC36+AE36+AG36+AI36+AK36+AM36)</f>
        <v>0</v>
      </c>
      <c r="D36" s="69">
        <f>SUM(L36+N36+P36+R36+T36+V36+X36+Z36+AB36+AD36+AF36+AH36+AJ36+AL36+AN36)</f>
        <v>0</v>
      </c>
      <c r="E36" s="127"/>
      <c r="F36" s="128"/>
      <c r="G36" s="127"/>
      <c r="H36" s="129"/>
      <c r="I36" s="127"/>
      <c r="J36" s="129"/>
      <c r="K36" s="46"/>
      <c r="L36" s="48"/>
      <c r="M36" s="46"/>
      <c r="N36" s="48"/>
      <c r="O36" s="46"/>
      <c r="P36" s="48"/>
      <c r="Q36" s="114"/>
      <c r="R36" s="48"/>
      <c r="S36" s="46"/>
      <c r="T36" s="48"/>
      <c r="U36" s="114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6"/>
      <c r="AM36" s="116"/>
      <c r="AN36" s="48"/>
      <c r="AO36" s="117"/>
      <c r="AP36" s="118"/>
      <c r="AQ36" s="118"/>
      <c r="AR36" s="118"/>
      <c r="AS36" s="119"/>
      <c r="AT36" s="38"/>
      <c r="AU36" s="39"/>
      <c r="AV36" s="39"/>
      <c r="AW36" s="39"/>
      <c r="AX36" s="39"/>
      <c r="AY36" s="39"/>
      <c r="AZ36" s="39"/>
      <c r="BA36" s="39"/>
      <c r="BB36" s="39"/>
      <c r="BC36" s="9"/>
      <c r="BD36" s="9"/>
      <c r="BE36" s="9"/>
      <c r="BF36" s="9"/>
      <c r="BG36" s="9"/>
      <c r="BX36" s="2"/>
      <c r="CB36" s="40"/>
      <c r="CG36" s="41">
        <v>0</v>
      </c>
      <c r="CH36" s="41">
        <v>0</v>
      </c>
      <c r="CI36" s="41"/>
      <c r="CJ36" s="41"/>
    </row>
    <row r="37" spans="1:88" ht="16.149999999999999" customHeight="1" x14ac:dyDescent="0.2">
      <c r="A37" s="130" t="s">
        <v>57</v>
      </c>
      <c r="B37" s="43">
        <f t="shared" si="2"/>
        <v>0</v>
      </c>
      <c r="C37" s="44">
        <f t="shared" si="4"/>
        <v>0</v>
      </c>
      <c r="D37" s="45">
        <f t="shared" si="4"/>
        <v>0</v>
      </c>
      <c r="E37" s="46"/>
      <c r="F37" s="47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114"/>
      <c r="R37" s="48"/>
      <c r="S37" s="46"/>
      <c r="T37" s="48"/>
      <c r="U37" s="114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6"/>
      <c r="AM37" s="116"/>
      <c r="AN37" s="48"/>
      <c r="AO37" s="121"/>
      <c r="AP37" s="52"/>
      <c r="AQ37" s="52"/>
      <c r="AR37" s="52"/>
      <c r="AS37" s="53"/>
      <c r="AT37" s="38"/>
      <c r="AU37" s="39"/>
      <c r="AV37" s="39"/>
      <c r="AW37" s="39"/>
      <c r="AX37" s="39"/>
      <c r="AY37" s="39"/>
      <c r="AZ37" s="39"/>
      <c r="BA37" s="39"/>
      <c r="BB37" s="39"/>
      <c r="BC37" s="9"/>
      <c r="BD37" s="9"/>
      <c r="BE37" s="9"/>
      <c r="BF37" s="9"/>
      <c r="BG37" s="9"/>
      <c r="BX37" s="2"/>
      <c r="CG37" s="41">
        <v>0</v>
      </c>
      <c r="CH37" s="41">
        <v>0</v>
      </c>
      <c r="CI37" s="41"/>
      <c r="CJ37" s="41"/>
    </row>
    <row r="38" spans="1:88" ht="16.149999999999999" customHeight="1" x14ac:dyDescent="0.2">
      <c r="A38" s="130" t="s">
        <v>58</v>
      </c>
      <c r="B38" s="43">
        <f>SUM(C38:D38)</f>
        <v>0</v>
      </c>
      <c r="C38" s="44">
        <f>SUM(E38+G38+I38+K38+M38+O38+Q38+S38+U38+W38+Y38+AA38+AC38+AE38+AG38+AI38+AK38+AM38)</f>
        <v>0</v>
      </c>
      <c r="D38" s="45">
        <f>SUM(F38+H38+J38+L38+N38+P38+R38+T38+V38+X38+Z38+AB38+AD38+AF38+AH38+AJ38+AL38+AN38)</f>
        <v>0</v>
      </c>
      <c r="E38" s="46"/>
      <c r="F38" s="47"/>
      <c r="G38" s="46"/>
      <c r="H38" s="48"/>
      <c r="I38" s="46"/>
      <c r="J38" s="48"/>
      <c r="K38" s="46"/>
      <c r="L38" s="48"/>
      <c r="M38" s="46"/>
      <c r="N38" s="48"/>
      <c r="O38" s="46"/>
      <c r="P38" s="48"/>
      <c r="Q38" s="114"/>
      <c r="R38" s="48"/>
      <c r="S38" s="46"/>
      <c r="T38" s="48"/>
      <c r="U38" s="114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6"/>
      <c r="AM38" s="116"/>
      <c r="AN38" s="48"/>
      <c r="AO38" s="121"/>
      <c r="AP38" s="52"/>
      <c r="AQ38" s="52"/>
      <c r="AR38" s="52"/>
      <c r="AS38" s="53"/>
      <c r="AT38" s="38"/>
      <c r="AU38" s="39"/>
      <c r="AV38" s="39"/>
      <c r="AW38" s="39"/>
      <c r="AX38" s="39"/>
      <c r="AY38" s="39"/>
      <c r="AZ38" s="39"/>
      <c r="BA38" s="39"/>
      <c r="BB38" s="39"/>
      <c r="BC38" s="9"/>
      <c r="BD38" s="9"/>
      <c r="BE38" s="9"/>
      <c r="BF38" s="9"/>
      <c r="BG38" s="9"/>
      <c r="BX38" s="2"/>
      <c r="CG38" s="41">
        <v>0</v>
      </c>
      <c r="CH38" s="41">
        <v>0</v>
      </c>
      <c r="CI38" s="41"/>
      <c r="CJ38" s="41"/>
    </row>
    <row r="39" spans="1:88" ht="16.149999999999999" customHeight="1" x14ac:dyDescent="0.2">
      <c r="A39" s="130" t="s">
        <v>59</v>
      </c>
      <c r="B39" s="43">
        <f>SUM(C39:D39)</f>
        <v>0</v>
      </c>
      <c r="C39" s="44">
        <f>SUM(E39+G39+I39+K39+M39+O39+Q39+S39+U39+W39+Y39+AA39+AC39+AE39+AG39+AI39+AK39+AM39)</f>
        <v>0</v>
      </c>
      <c r="D39" s="45">
        <f>SUM(F39+H39+J39+L39+N39+P39+R39+T39+V39+X39+Z39+AB39+AD39+AF39+AH39+AJ39+AL39+AN39)</f>
        <v>0</v>
      </c>
      <c r="E39" s="46"/>
      <c r="F39" s="47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114"/>
      <c r="R39" s="48"/>
      <c r="S39" s="46"/>
      <c r="T39" s="48"/>
      <c r="U39" s="114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6"/>
      <c r="AM39" s="116"/>
      <c r="AN39" s="48"/>
      <c r="AO39" s="121"/>
      <c r="AP39" s="52"/>
      <c r="AQ39" s="52"/>
      <c r="AR39" s="52"/>
      <c r="AS39" s="53"/>
      <c r="AT39" s="38"/>
      <c r="AU39" s="39"/>
      <c r="AV39" s="39"/>
      <c r="AW39" s="39"/>
      <c r="AX39" s="39"/>
      <c r="AY39" s="39"/>
      <c r="AZ39" s="39"/>
      <c r="BA39" s="39"/>
      <c r="BB39" s="39"/>
      <c r="BC39" s="9"/>
      <c r="BD39" s="9"/>
      <c r="BE39" s="9"/>
      <c r="BF39" s="9"/>
      <c r="BG39" s="9"/>
      <c r="BX39" s="2"/>
      <c r="CG39" s="41">
        <v>0</v>
      </c>
      <c r="CH39" s="41">
        <v>0</v>
      </c>
      <c r="CI39" s="41"/>
      <c r="CJ39" s="41"/>
    </row>
    <row r="40" spans="1:88" ht="16.149999999999999" customHeight="1" x14ac:dyDescent="0.2">
      <c r="A40" s="62" t="s">
        <v>60</v>
      </c>
      <c r="B40" s="43">
        <f t="shared" si="2"/>
        <v>0</v>
      </c>
      <c r="C40" s="44">
        <f t="shared" si="4"/>
        <v>0</v>
      </c>
      <c r="D40" s="45">
        <f t="shared" si="4"/>
        <v>0</v>
      </c>
      <c r="E40" s="46"/>
      <c r="F40" s="47"/>
      <c r="G40" s="46"/>
      <c r="H40" s="48"/>
      <c r="I40" s="46"/>
      <c r="J40" s="48"/>
      <c r="K40" s="46"/>
      <c r="L40" s="48"/>
      <c r="M40" s="46"/>
      <c r="N40" s="48"/>
      <c r="O40" s="46"/>
      <c r="P40" s="48"/>
      <c r="Q40" s="114"/>
      <c r="R40" s="48"/>
      <c r="S40" s="46"/>
      <c r="T40" s="48"/>
      <c r="U40" s="114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6"/>
      <c r="AM40" s="116"/>
      <c r="AN40" s="48"/>
      <c r="AO40" s="121"/>
      <c r="AP40" s="52"/>
      <c r="AQ40" s="52"/>
      <c r="AR40" s="52"/>
      <c r="AS40" s="53"/>
      <c r="AT40" s="38"/>
      <c r="AU40" s="39"/>
      <c r="AV40" s="39"/>
      <c r="AW40" s="39"/>
      <c r="AX40" s="39"/>
      <c r="AY40" s="39"/>
      <c r="AZ40" s="39"/>
      <c r="BA40" s="39"/>
      <c r="BB40" s="39"/>
      <c r="BC40" s="9"/>
      <c r="BD40" s="9"/>
      <c r="BE40" s="9"/>
      <c r="BF40" s="9"/>
      <c r="BG40" s="9"/>
      <c r="BX40" s="2"/>
      <c r="CG40" s="41">
        <v>0</v>
      </c>
      <c r="CH40" s="41">
        <v>0</v>
      </c>
      <c r="CI40" s="41"/>
      <c r="CJ40" s="41"/>
    </row>
    <row r="41" spans="1:88" ht="16.149999999999999" customHeight="1" x14ac:dyDescent="0.2">
      <c r="A41" s="62" t="s">
        <v>61</v>
      </c>
      <c r="B41" s="43">
        <f t="shared" si="2"/>
        <v>0</v>
      </c>
      <c r="C41" s="44">
        <f t="shared" si="4"/>
        <v>0</v>
      </c>
      <c r="D41" s="45">
        <f t="shared" si="4"/>
        <v>0</v>
      </c>
      <c r="E41" s="46"/>
      <c r="F41" s="47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114"/>
      <c r="R41" s="48"/>
      <c r="S41" s="46"/>
      <c r="T41" s="48"/>
      <c r="U41" s="114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6"/>
      <c r="AM41" s="116"/>
      <c r="AN41" s="48"/>
      <c r="AO41" s="131"/>
      <c r="AP41" s="75"/>
      <c r="AQ41" s="75"/>
      <c r="AR41" s="75"/>
      <c r="AS41" s="76"/>
      <c r="AT41" s="38"/>
      <c r="AU41" s="39"/>
      <c r="AV41" s="39"/>
      <c r="AW41" s="39"/>
      <c r="AX41" s="39"/>
      <c r="AY41" s="39"/>
      <c r="AZ41" s="39"/>
      <c r="BA41" s="39"/>
      <c r="BB41" s="39"/>
      <c r="BC41" s="9"/>
      <c r="BD41" s="9"/>
      <c r="BE41" s="9"/>
      <c r="BF41" s="9"/>
      <c r="BG41" s="9"/>
      <c r="BX41" s="2"/>
      <c r="CG41" s="41">
        <v>0</v>
      </c>
      <c r="CH41" s="41">
        <v>0</v>
      </c>
      <c r="CI41" s="41"/>
      <c r="CJ41" s="41"/>
    </row>
    <row r="42" spans="1:88" ht="16.149999999999999" customHeight="1" x14ac:dyDescent="0.2">
      <c r="A42" s="62" t="s">
        <v>62</v>
      </c>
      <c r="B42" s="43">
        <f t="shared" si="2"/>
        <v>0</v>
      </c>
      <c r="C42" s="44">
        <f t="shared" si="4"/>
        <v>0</v>
      </c>
      <c r="D42" s="45">
        <f t="shared" si="4"/>
        <v>0</v>
      </c>
      <c r="E42" s="46"/>
      <c r="F42" s="47"/>
      <c r="G42" s="46"/>
      <c r="H42" s="48"/>
      <c r="I42" s="46"/>
      <c r="J42" s="48"/>
      <c r="K42" s="46"/>
      <c r="L42" s="48"/>
      <c r="M42" s="46"/>
      <c r="N42" s="48"/>
      <c r="O42" s="46"/>
      <c r="P42" s="48"/>
      <c r="Q42" s="114"/>
      <c r="R42" s="48"/>
      <c r="S42" s="46"/>
      <c r="T42" s="48"/>
      <c r="U42" s="114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6"/>
      <c r="AM42" s="116"/>
      <c r="AN42" s="48"/>
      <c r="AO42" s="131"/>
      <c r="AP42" s="75"/>
      <c r="AQ42" s="75"/>
      <c r="AR42" s="75"/>
      <c r="AS42" s="76"/>
      <c r="AT42" s="38"/>
      <c r="AU42" s="39"/>
      <c r="AV42" s="39"/>
      <c r="AW42" s="39"/>
      <c r="AX42" s="39"/>
      <c r="AY42" s="39"/>
      <c r="AZ42" s="39"/>
      <c r="BA42" s="39"/>
      <c r="BB42" s="39"/>
      <c r="BC42" s="9"/>
      <c r="BD42" s="9"/>
      <c r="BE42" s="9"/>
      <c r="BF42" s="9"/>
      <c r="BG42" s="9"/>
      <c r="BX42" s="2"/>
      <c r="CG42" s="41">
        <v>0</v>
      </c>
      <c r="CH42" s="41">
        <v>0</v>
      </c>
      <c r="CI42" s="41"/>
      <c r="CJ42" s="41"/>
    </row>
    <row r="43" spans="1:88" ht="16.149999999999999" customHeight="1" x14ac:dyDescent="0.2">
      <c r="A43" s="62" t="s">
        <v>63</v>
      </c>
      <c r="B43" s="43">
        <f t="shared" si="2"/>
        <v>0</v>
      </c>
      <c r="C43" s="44">
        <f t="shared" si="4"/>
        <v>0</v>
      </c>
      <c r="D43" s="45">
        <f t="shared" si="4"/>
        <v>0</v>
      </c>
      <c r="E43" s="46"/>
      <c r="F43" s="47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114"/>
      <c r="R43" s="48"/>
      <c r="S43" s="46"/>
      <c r="T43" s="48"/>
      <c r="U43" s="114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6"/>
      <c r="AM43" s="116"/>
      <c r="AN43" s="48"/>
      <c r="AO43" s="131"/>
      <c r="AP43" s="75"/>
      <c r="AQ43" s="75"/>
      <c r="AR43" s="75"/>
      <c r="AS43" s="76"/>
      <c r="AT43" s="38"/>
      <c r="AU43" s="39"/>
      <c r="AV43" s="39"/>
      <c r="AW43" s="39"/>
      <c r="AX43" s="39"/>
      <c r="AY43" s="39"/>
      <c r="AZ43" s="39"/>
      <c r="BA43" s="39"/>
      <c r="BB43" s="39"/>
      <c r="BC43" s="9"/>
      <c r="BD43" s="9"/>
      <c r="BE43" s="9"/>
      <c r="BF43" s="9"/>
      <c r="BG43" s="9"/>
      <c r="BX43" s="2"/>
      <c r="CG43" s="41">
        <v>0</v>
      </c>
      <c r="CH43" s="41">
        <v>0</v>
      </c>
      <c r="CI43" s="41"/>
      <c r="CJ43" s="41"/>
    </row>
    <row r="44" spans="1:88" ht="16.149999999999999" customHeight="1" x14ac:dyDescent="0.2">
      <c r="A44" s="132" t="s">
        <v>64</v>
      </c>
      <c r="B44" s="133">
        <f t="shared" si="2"/>
        <v>0</v>
      </c>
      <c r="C44" s="134">
        <f t="shared" si="4"/>
        <v>0</v>
      </c>
      <c r="D44" s="135">
        <f t="shared" si="4"/>
        <v>0</v>
      </c>
      <c r="E44" s="89"/>
      <c r="F44" s="90"/>
      <c r="G44" s="89"/>
      <c r="H44" s="88"/>
      <c r="I44" s="89"/>
      <c r="J44" s="88"/>
      <c r="K44" s="89"/>
      <c r="L44" s="88"/>
      <c r="M44" s="89"/>
      <c r="N44" s="88"/>
      <c r="O44" s="89"/>
      <c r="P44" s="88"/>
      <c r="Q44" s="136"/>
      <c r="R44" s="88"/>
      <c r="S44" s="89"/>
      <c r="T44" s="88"/>
      <c r="U44" s="136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8"/>
      <c r="AM44" s="138"/>
      <c r="AN44" s="88"/>
      <c r="AO44" s="139"/>
      <c r="AP44" s="94"/>
      <c r="AQ44" s="94"/>
      <c r="AR44" s="94"/>
      <c r="AS44" s="95"/>
      <c r="AT44" s="38"/>
      <c r="AU44" s="39"/>
      <c r="AV44" s="39"/>
      <c r="AW44" s="39"/>
      <c r="AX44" s="39"/>
      <c r="AY44" s="39"/>
      <c r="AZ44" s="39"/>
      <c r="BA44" s="39"/>
      <c r="BB44" s="39"/>
      <c r="BC44" s="9"/>
      <c r="BD44" s="9"/>
      <c r="BE44" s="9"/>
      <c r="BF44" s="9"/>
      <c r="BG44" s="9"/>
      <c r="BX44" s="2"/>
      <c r="CG44" s="41">
        <v>0</v>
      </c>
      <c r="CH44" s="41">
        <v>0</v>
      </c>
      <c r="CI44" s="41"/>
      <c r="CJ44" s="41"/>
    </row>
    <row r="45" spans="1:88" ht="31.15" customHeight="1" x14ac:dyDescent="0.2">
      <c r="A45" s="140" t="s">
        <v>65</v>
      </c>
      <c r="B45" s="140"/>
      <c r="C45" s="140"/>
      <c r="D45" s="140"/>
      <c r="E45" s="140"/>
      <c r="F45" s="140"/>
      <c r="G45" s="140"/>
      <c r="H45" s="140"/>
      <c r="I45" s="11"/>
      <c r="J45" s="11"/>
      <c r="K45" s="11"/>
      <c r="L45" s="11"/>
      <c r="M45" s="11"/>
      <c r="N45" s="7"/>
      <c r="O45" s="7"/>
      <c r="P45" s="7"/>
      <c r="Q45" s="7"/>
      <c r="R45" s="7"/>
      <c r="S45" s="7"/>
      <c r="T45" s="7"/>
      <c r="U45" s="7"/>
      <c r="V45" s="7"/>
      <c r="W45" s="7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41"/>
      <c r="AP45" s="142"/>
      <c r="AQ45" s="1008"/>
      <c r="AR45" s="100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CG45" s="41"/>
      <c r="CH45" s="41"/>
      <c r="CI45" s="41"/>
      <c r="CJ45" s="41"/>
    </row>
    <row r="46" spans="1:88" ht="16.149999999999999" customHeight="1" x14ac:dyDescent="0.25">
      <c r="A46" s="2544" t="s">
        <v>49</v>
      </c>
      <c r="B46" s="2582" t="s">
        <v>4</v>
      </c>
      <c r="C46" s="2583" t="s">
        <v>66</v>
      </c>
      <c r="D46" s="2584"/>
      <c r="E46" s="2584"/>
      <c r="F46" s="2585"/>
      <c r="G46" s="2583" t="s">
        <v>67</v>
      </c>
      <c r="H46" s="2584"/>
      <c r="I46" s="2584"/>
      <c r="J46" s="2585"/>
      <c r="K46" s="7"/>
      <c r="L46" s="1970"/>
      <c r="M46" s="1970"/>
      <c r="N46" s="1970"/>
      <c r="O46" s="1970"/>
      <c r="P46" s="1970"/>
      <c r="Q46" s="1970"/>
      <c r="R46" s="1970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1010"/>
      <c r="AR46" s="146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CG46" s="41"/>
      <c r="CH46" s="41"/>
      <c r="CI46" s="41"/>
      <c r="CJ46" s="41"/>
    </row>
    <row r="47" spans="1:88" ht="27.75" customHeight="1" x14ac:dyDescent="0.2">
      <c r="A47" s="2473"/>
      <c r="B47" s="2465"/>
      <c r="C47" s="1422" t="s">
        <v>68</v>
      </c>
      <c r="D47" s="1422" t="s">
        <v>69</v>
      </c>
      <c r="E47" s="1381" t="s">
        <v>70</v>
      </c>
      <c r="F47" s="1423" t="s">
        <v>71</v>
      </c>
      <c r="G47" s="1422" t="s">
        <v>68</v>
      </c>
      <c r="H47" s="1422" t="s">
        <v>69</v>
      </c>
      <c r="I47" s="1381" t="s">
        <v>70</v>
      </c>
      <c r="J47" s="1423" t="s">
        <v>71</v>
      </c>
      <c r="K47" s="7"/>
      <c r="L47" s="1424"/>
      <c r="M47" s="1424"/>
      <c r="N47" s="1425"/>
      <c r="O47" s="1424"/>
      <c r="P47" s="1424"/>
      <c r="Q47" s="1424"/>
      <c r="R47" s="1424"/>
      <c r="S47" s="1424"/>
      <c r="T47" s="1424"/>
      <c r="U47" s="1424"/>
      <c r="V47" s="1424"/>
      <c r="W47" s="1424"/>
      <c r="X47" s="1424"/>
      <c r="Y47" s="1424"/>
      <c r="Z47" s="1424"/>
      <c r="AA47" s="1424"/>
      <c r="AB47" s="1424"/>
      <c r="AC47" s="1424"/>
      <c r="AD47" s="1424"/>
      <c r="AE47" s="1424"/>
      <c r="AF47" s="1424"/>
      <c r="AG47" s="1424"/>
      <c r="AH47" s="1424"/>
      <c r="AI47" s="1424"/>
      <c r="AJ47" s="1424"/>
      <c r="AK47" s="1424"/>
      <c r="AL47" s="1424"/>
      <c r="AM47" s="1424"/>
      <c r="AN47" s="1424"/>
      <c r="AO47" s="1424"/>
      <c r="AP47" s="1424"/>
      <c r="AQ47" s="1426"/>
      <c r="AR47" s="1426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CG47" s="41"/>
      <c r="CH47" s="41"/>
      <c r="CI47" s="41"/>
      <c r="CJ47" s="41"/>
    </row>
    <row r="48" spans="1:88" ht="16.149999999999999" customHeight="1" x14ac:dyDescent="0.2">
      <c r="A48" s="151" t="s">
        <v>72</v>
      </c>
      <c r="B48" s="152">
        <f>SUM(C48:J48)</f>
        <v>0</v>
      </c>
      <c r="C48" s="31"/>
      <c r="D48" s="110"/>
      <c r="E48" s="110"/>
      <c r="F48" s="1408"/>
      <c r="G48" s="31"/>
      <c r="H48" s="110"/>
      <c r="I48" s="110"/>
      <c r="J48" s="33"/>
      <c r="K48" s="153"/>
      <c r="L48" s="1424"/>
      <c r="M48" s="1424"/>
      <c r="N48" s="1427"/>
      <c r="O48" s="1424"/>
      <c r="P48" s="1424"/>
      <c r="Q48" s="1424"/>
      <c r="R48" s="1424"/>
      <c r="S48" s="1424"/>
      <c r="T48" s="1424"/>
      <c r="U48" s="1424"/>
      <c r="V48" s="1424"/>
      <c r="W48" s="1424"/>
      <c r="X48" s="1428"/>
      <c r="Y48" s="1429"/>
      <c r="Z48" s="1429"/>
      <c r="AA48" s="1429"/>
      <c r="AB48" s="1429"/>
      <c r="AC48" s="1429"/>
      <c r="AD48" s="1429"/>
      <c r="AE48" s="1429"/>
      <c r="AF48" s="1429"/>
      <c r="AG48" s="1429"/>
      <c r="AH48" s="1429"/>
      <c r="AI48" s="1429"/>
      <c r="AJ48" s="1429"/>
      <c r="AK48" s="1429"/>
      <c r="AL48" s="1429"/>
      <c r="AM48" s="1429"/>
      <c r="AN48" s="1429"/>
      <c r="AO48" s="1429"/>
      <c r="AP48" s="1429"/>
      <c r="AQ48" s="1426"/>
      <c r="AR48" s="1426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CG48" s="41"/>
      <c r="CH48" s="41"/>
      <c r="CI48" s="41"/>
      <c r="CJ48" s="41"/>
    </row>
    <row r="49" spans="1:88" ht="16.149999999999999" customHeight="1" x14ac:dyDescent="0.2">
      <c r="A49" s="83" t="s">
        <v>73</v>
      </c>
      <c r="B49" s="157">
        <f>SUM(C49:J49)</f>
        <v>0</v>
      </c>
      <c r="C49" s="89"/>
      <c r="D49" s="137"/>
      <c r="E49" s="137"/>
      <c r="F49" s="90"/>
      <c r="G49" s="89"/>
      <c r="H49" s="137"/>
      <c r="I49" s="137"/>
      <c r="J49" s="88"/>
      <c r="K49" s="153"/>
      <c r="L49" s="1424"/>
      <c r="M49" s="1424"/>
      <c r="N49" s="1430"/>
      <c r="O49" s="1424"/>
      <c r="P49" s="1424"/>
      <c r="Q49" s="1424"/>
      <c r="R49" s="1424"/>
      <c r="S49" s="1424"/>
      <c r="T49" s="1424"/>
      <c r="U49" s="1424"/>
      <c r="V49" s="1424"/>
      <c r="W49" s="1424"/>
      <c r="X49" s="1428"/>
      <c r="Y49" s="1429"/>
      <c r="Z49" s="1429"/>
      <c r="AA49" s="1429"/>
      <c r="AB49" s="1429"/>
      <c r="AC49" s="1429"/>
      <c r="AD49" s="1429"/>
      <c r="AE49" s="1429"/>
      <c r="AF49" s="1429"/>
      <c r="AG49" s="1429"/>
      <c r="AH49" s="1429"/>
      <c r="AI49" s="1429"/>
      <c r="AJ49" s="1429"/>
      <c r="AK49" s="1429"/>
      <c r="AL49" s="1429"/>
      <c r="AM49" s="1429"/>
      <c r="AN49" s="1429"/>
      <c r="AO49" s="1429"/>
      <c r="AP49" s="1429"/>
      <c r="AQ49" s="1426"/>
      <c r="AR49" s="1426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CG49" s="41"/>
      <c r="CH49" s="41"/>
      <c r="CI49" s="41"/>
      <c r="CJ49" s="41"/>
    </row>
    <row r="50" spans="1:88" ht="31.15" customHeight="1" x14ac:dyDescent="0.2">
      <c r="A50" s="1145" t="s">
        <v>74</v>
      </c>
      <c r="B50" s="1145"/>
      <c r="C50" s="1145"/>
      <c r="D50" s="1145"/>
      <c r="E50" s="1145"/>
      <c r="F50" s="1145"/>
      <c r="G50" s="1431"/>
      <c r="H50" s="1431"/>
      <c r="I50" s="1431"/>
      <c r="J50" s="1431"/>
      <c r="K50" s="1431"/>
      <c r="L50" s="1431"/>
      <c r="M50" s="1431"/>
      <c r="N50" s="1431"/>
      <c r="O50" s="1432"/>
      <c r="P50" s="1145"/>
      <c r="Q50" s="1431"/>
      <c r="R50" s="1431"/>
      <c r="S50" s="1432"/>
      <c r="T50" s="1145"/>
      <c r="U50" s="1431"/>
      <c r="V50" s="1432"/>
      <c r="W50" s="1145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1429"/>
      <c r="AM50" s="1433"/>
      <c r="AN50" s="1433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CG50" s="41"/>
      <c r="CH50" s="41"/>
      <c r="CI50" s="41"/>
      <c r="CJ50" s="41"/>
    </row>
    <row r="51" spans="1:88" ht="16.149999999999999" customHeight="1" x14ac:dyDescent="0.2">
      <c r="A51" s="2572" t="s">
        <v>75</v>
      </c>
      <c r="B51" s="2573" t="s">
        <v>32</v>
      </c>
      <c r="C51" s="2574"/>
      <c r="D51" s="2575"/>
      <c r="E51" s="2538" t="s">
        <v>5</v>
      </c>
      <c r="F51" s="2576"/>
      <c r="G51" s="2576"/>
      <c r="H51" s="2576"/>
      <c r="I51" s="2576"/>
      <c r="J51" s="2576"/>
      <c r="K51" s="2576"/>
      <c r="L51" s="2576"/>
      <c r="M51" s="2576"/>
      <c r="N51" s="2576"/>
      <c r="O51" s="2576"/>
      <c r="P51" s="2576"/>
      <c r="Q51" s="2576"/>
      <c r="R51" s="2576"/>
      <c r="S51" s="2576"/>
      <c r="T51" s="2576"/>
      <c r="U51" s="2576"/>
      <c r="V51" s="2539"/>
      <c r="W51" s="2571" t="s">
        <v>6</v>
      </c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CG51" s="41"/>
      <c r="CH51" s="41"/>
      <c r="CI51" s="41"/>
      <c r="CJ51" s="41"/>
    </row>
    <row r="52" spans="1:88" ht="16.149999999999999" customHeight="1" x14ac:dyDescent="0.2">
      <c r="A52" s="1909"/>
      <c r="B52" s="2474"/>
      <c r="C52" s="2390"/>
      <c r="D52" s="2464"/>
      <c r="E52" s="2571" t="s">
        <v>11</v>
      </c>
      <c r="F52" s="2574" t="s">
        <v>12</v>
      </c>
      <c r="G52" s="2571" t="s">
        <v>13</v>
      </c>
      <c r="H52" s="2574" t="s">
        <v>14</v>
      </c>
      <c r="I52" s="2571" t="s">
        <v>15</v>
      </c>
      <c r="J52" s="2574" t="s">
        <v>16</v>
      </c>
      <c r="K52" s="2571" t="s">
        <v>17</v>
      </c>
      <c r="L52" s="2574" t="s">
        <v>18</v>
      </c>
      <c r="M52" s="2571" t="s">
        <v>19</v>
      </c>
      <c r="N52" s="2574" t="s">
        <v>20</v>
      </c>
      <c r="O52" s="2571" t="s">
        <v>21</v>
      </c>
      <c r="P52" s="2574" t="s">
        <v>22</v>
      </c>
      <c r="Q52" s="2571" t="s">
        <v>23</v>
      </c>
      <c r="R52" s="2574" t="s">
        <v>24</v>
      </c>
      <c r="S52" s="2571" t="s">
        <v>25</v>
      </c>
      <c r="T52" s="2574" t="s">
        <v>26</v>
      </c>
      <c r="U52" s="2571" t="s">
        <v>27</v>
      </c>
      <c r="V52" s="2575" t="s">
        <v>28</v>
      </c>
      <c r="W52" s="1900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CG52" s="41"/>
      <c r="CH52" s="41"/>
      <c r="CI52" s="41"/>
      <c r="CJ52" s="41"/>
    </row>
    <row r="53" spans="1:88" ht="16.149999999999999" customHeight="1" x14ac:dyDescent="0.2">
      <c r="A53" s="2473"/>
      <c r="B53" s="1434" t="s">
        <v>29</v>
      </c>
      <c r="C53" s="1253" t="s">
        <v>30</v>
      </c>
      <c r="D53" s="1434" t="s">
        <v>31</v>
      </c>
      <c r="E53" s="2465"/>
      <c r="F53" s="2390"/>
      <c r="G53" s="2465"/>
      <c r="H53" s="2390"/>
      <c r="I53" s="2465"/>
      <c r="J53" s="2390"/>
      <c r="K53" s="2465"/>
      <c r="L53" s="2390"/>
      <c r="M53" s="2465"/>
      <c r="N53" s="2390"/>
      <c r="O53" s="2465"/>
      <c r="P53" s="2390"/>
      <c r="Q53" s="2465"/>
      <c r="R53" s="2390"/>
      <c r="S53" s="2465"/>
      <c r="T53" s="2390"/>
      <c r="U53" s="2465"/>
      <c r="V53" s="2464"/>
      <c r="W53" s="2465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CG53" s="41"/>
      <c r="CH53" s="41"/>
      <c r="CI53" s="41"/>
      <c r="CJ53" s="41"/>
    </row>
    <row r="54" spans="1:88" ht="16.149999999999999" customHeight="1" x14ac:dyDescent="0.2">
      <c r="A54" s="165" t="s">
        <v>76</v>
      </c>
      <c r="B54" s="166">
        <f>SUM(B55:B56)</f>
        <v>0</v>
      </c>
      <c r="C54" s="443">
        <f>SUM(C55:C56)</f>
        <v>0</v>
      </c>
      <c r="D54" s="1435">
        <f t="shared" ref="D54:W54" si="5">SUM(D55:D56)</f>
        <v>0</v>
      </c>
      <c r="E54" s="427">
        <f t="shared" si="5"/>
        <v>0</v>
      </c>
      <c r="F54" s="1436">
        <f t="shared" si="5"/>
        <v>0</v>
      </c>
      <c r="G54" s="427">
        <f t="shared" si="5"/>
        <v>0</v>
      </c>
      <c r="H54" s="1436">
        <f t="shared" si="5"/>
        <v>0</v>
      </c>
      <c r="I54" s="427">
        <f t="shared" si="5"/>
        <v>0</v>
      </c>
      <c r="J54" s="1436">
        <f t="shared" si="5"/>
        <v>0</v>
      </c>
      <c r="K54" s="427">
        <f t="shared" si="5"/>
        <v>0</v>
      </c>
      <c r="L54" s="1436">
        <f t="shared" si="5"/>
        <v>0</v>
      </c>
      <c r="M54" s="427">
        <f t="shared" si="5"/>
        <v>0</v>
      </c>
      <c r="N54" s="1436">
        <f t="shared" si="5"/>
        <v>0</v>
      </c>
      <c r="O54" s="427">
        <f t="shared" si="5"/>
        <v>0</v>
      </c>
      <c r="P54" s="1436">
        <f t="shared" si="5"/>
        <v>0</v>
      </c>
      <c r="Q54" s="427">
        <f t="shared" si="5"/>
        <v>0</v>
      </c>
      <c r="R54" s="1436">
        <f t="shared" si="5"/>
        <v>0</v>
      </c>
      <c r="S54" s="427">
        <f t="shared" si="5"/>
        <v>0</v>
      </c>
      <c r="T54" s="1436">
        <f t="shared" si="5"/>
        <v>0</v>
      </c>
      <c r="U54" s="427">
        <f t="shared" si="5"/>
        <v>0</v>
      </c>
      <c r="V54" s="1436">
        <f t="shared" si="5"/>
        <v>0</v>
      </c>
      <c r="W54" s="427">
        <f t="shared" si="5"/>
        <v>0</v>
      </c>
      <c r="X54" s="170" t="s">
        <v>77</v>
      </c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CG54" s="41"/>
      <c r="CH54" s="41"/>
      <c r="CI54" s="41"/>
      <c r="CJ54" s="41"/>
    </row>
    <row r="55" spans="1:88" ht="16.149999999999999" customHeight="1" x14ac:dyDescent="0.2">
      <c r="A55" s="54" t="s">
        <v>72</v>
      </c>
      <c r="B55" s="171">
        <f>SUM(E55:V55)</f>
        <v>0</v>
      </c>
      <c r="C55" s="1437"/>
      <c r="D55" s="1438"/>
      <c r="E55" s="174"/>
      <c r="F55" s="175"/>
      <c r="G55" s="174"/>
      <c r="H55" s="175"/>
      <c r="I55" s="174"/>
      <c r="J55" s="175"/>
      <c r="K55" s="174"/>
      <c r="L55" s="175"/>
      <c r="M55" s="174"/>
      <c r="N55" s="175"/>
      <c r="O55" s="174"/>
      <c r="P55" s="175"/>
      <c r="Q55" s="174"/>
      <c r="R55" s="175"/>
      <c r="S55" s="174"/>
      <c r="T55" s="175"/>
      <c r="U55" s="174"/>
      <c r="V55" s="175"/>
      <c r="W55" s="174"/>
      <c r="X55" s="176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9"/>
      <c r="AK55" s="9"/>
      <c r="CA55" s="40"/>
      <c r="CC55" s="40"/>
      <c r="CG55" s="41">
        <v>0</v>
      </c>
      <c r="CH55" s="41">
        <v>0</v>
      </c>
      <c r="CI55" s="41">
        <v>0</v>
      </c>
      <c r="CJ55" s="41"/>
    </row>
    <row r="56" spans="1:88" ht="16.149999999999999" customHeight="1" x14ac:dyDescent="0.2">
      <c r="A56" s="177" t="s">
        <v>78</v>
      </c>
      <c r="B56" s="178">
        <f>SUM(E56:V56)</f>
        <v>0</v>
      </c>
      <c r="C56" s="1439"/>
      <c r="D56" s="1440"/>
      <c r="E56" s="181"/>
      <c r="F56" s="182"/>
      <c r="G56" s="181"/>
      <c r="H56" s="182"/>
      <c r="I56" s="181"/>
      <c r="J56" s="182"/>
      <c r="K56" s="181"/>
      <c r="L56" s="182"/>
      <c r="M56" s="181"/>
      <c r="N56" s="182"/>
      <c r="O56" s="181"/>
      <c r="P56" s="182"/>
      <c r="Q56" s="181"/>
      <c r="R56" s="182"/>
      <c r="S56" s="181"/>
      <c r="T56" s="182"/>
      <c r="U56" s="181"/>
      <c r="V56" s="182"/>
      <c r="W56" s="181"/>
      <c r="X56" s="176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9"/>
      <c r="AK56" s="9"/>
      <c r="CG56" s="41">
        <v>0</v>
      </c>
      <c r="CH56" s="41">
        <v>0</v>
      </c>
      <c r="CI56" s="41">
        <v>0</v>
      </c>
      <c r="CJ56" s="41"/>
    </row>
    <row r="57" spans="1:88" ht="16.149999999999999" customHeight="1" x14ac:dyDescent="0.2">
      <c r="A57" s="183" t="s">
        <v>79</v>
      </c>
      <c r="B57" s="184">
        <f t="shared" ref="B57:W57" si="6">SUM(B58:B59)</f>
        <v>0</v>
      </c>
      <c r="C57" s="185">
        <f t="shared" si="6"/>
        <v>0</v>
      </c>
      <c r="D57" s="186">
        <f t="shared" si="6"/>
        <v>0</v>
      </c>
      <c r="E57" s="120">
        <f t="shared" si="6"/>
        <v>0</v>
      </c>
      <c r="F57" s="187">
        <f t="shared" si="6"/>
        <v>0</v>
      </c>
      <c r="G57" s="120">
        <f t="shared" si="6"/>
        <v>0</v>
      </c>
      <c r="H57" s="187">
        <f t="shared" si="6"/>
        <v>0</v>
      </c>
      <c r="I57" s="120">
        <f t="shared" si="6"/>
        <v>0</v>
      </c>
      <c r="J57" s="187">
        <f t="shared" si="6"/>
        <v>0</v>
      </c>
      <c r="K57" s="120">
        <f t="shared" si="6"/>
        <v>0</v>
      </c>
      <c r="L57" s="187">
        <f t="shared" si="6"/>
        <v>0</v>
      </c>
      <c r="M57" s="120">
        <f t="shared" si="6"/>
        <v>0</v>
      </c>
      <c r="N57" s="187">
        <f t="shared" si="6"/>
        <v>0</v>
      </c>
      <c r="O57" s="120">
        <f t="shared" si="6"/>
        <v>0</v>
      </c>
      <c r="P57" s="187">
        <f t="shared" si="6"/>
        <v>0</v>
      </c>
      <c r="Q57" s="120">
        <f t="shared" si="6"/>
        <v>0</v>
      </c>
      <c r="R57" s="187">
        <f t="shared" si="6"/>
        <v>0</v>
      </c>
      <c r="S57" s="120">
        <f t="shared" si="6"/>
        <v>0</v>
      </c>
      <c r="T57" s="187">
        <f t="shared" si="6"/>
        <v>0</v>
      </c>
      <c r="U57" s="120">
        <f t="shared" si="6"/>
        <v>0</v>
      </c>
      <c r="V57" s="187">
        <f t="shared" si="6"/>
        <v>0</v>
      </c>
      <c r="W57" s="1441">
        <f t="shared" si="6"/>
        <v>0</v>
      </c>
      <c r="X57" s="170" t="s">
        <v>77</v>
      </c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CG57" s="41"/>
      <c r="CH57" s="41"/>
      <c r="CI57" s="41"/>
      <c r="CJ57" s="41"/>
    </row>
    <row r="58" spans="1:88" ht="16.149999999999999" customHeight="1" x14ac:dyDescent="0.2">
      <c r="A58" s="54" t="s">
        <v>72</v>
      </c>
      <c r="B58" s="171">
        <f>SUM(E58:V58)</f>
        <v>0</v>
      </c>
      <c r="C58" s="1437"/>
      <c r="D58" s="1438"/>
      <c r="E58" s="174"/>
      <c r="F58" s="175"/>
      <c r="G58" s="174"/>
      <c r="H58" s="175"/>
      <c r="I58" s="174"/>
      <c r="J58" s="175"/>
      <c r="K58" s="174"/>
      <c r="L58" s="175"/>
      <c r="M58" s="174"/>
      <c r="N58" s="175"/>
      <c r="O58" s="174"/>
      <c r="P58" s="175"/>
      <c r="Q58" s="174"/>
      <c r="R58" s="175"/>
      <c r="S58" s="174"/>
      <c r="T58" s="175"/>
      <c r="U58" s="174"/>
      <c r="V58" s="175"/>
      <c r="W58" s="174"/>
      <c r="X58" s="176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9"/>
      <c r="AK58" s="9"/>
      <c r="CG58" s="41">
        <v>0</v>
      </c>
      <c r="CH58" s="41">
        <v>0</v>
      </c>
      <c r="CI58" s="41">
        <v>0</v>
      </c>
      <c r="CJ58" s="41"/>
    </row>
    <row r="59" spans="1:88" ht="16.149999999999999" customHeight="1" x14ac:dyDescent="0.2">
      <c r="A59" s="177" t="s">
        <v>78</v>
      </c>
      <c r="B59" s="178">
        <f>SUM(E59:V59)</f>
        <v>0</v>
      </c>
      <c r="C59" s="1439"/>
      <c r="D59" s="1439"/>
      <c r="E59" s="181"/>
      <c r="F59" s="182"/>
      <c r="G59" s="181"/>
      <c r="H59" s="182"/>
      <c r="I59" s="181"/>
      <c r="J59" s="182"/>
      <c r="K59" s="181"/>
      <c r="L59" s="182"/>
      <c r="M59" s="181"/>
      <c r="N59" s="182"/>
      <c r="O59" s="181"/>
      <c r="P59" s="182"/>
      <c r="Q59" s="181"/>
      <c r="R59" s="182"/>
      <c r="S59" s="181"/>
      <c r="T59" s="182"/>
      <c r="U59" s="181"/>
      <c r="V59" s="182"/>
      <c r="W59" s="181"/>
      <c r="X59" s="176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9"/>
      <c r="AK59" s="9"/>
      <c r="CG59" s="41">
        <v>0</v>
      </c>
      <c r="CH59" s="41">
        <v>0</v>
      </c>
      <c r="CI59" s="41">
        <v>0</v>
      </c>
      <c r="CJ59" s="41"/>
    </row>
    <row r="60" spans="1:88" ht="31.15" customHeight="1" x14ac:dyDescent="0.2">
      <c r="A60" s="1145" t="s">
        <v>80</v>
      </c>
      <c r="B60" s="1145"/>
      <c r="C60" s="1145"/>
      <c r="D60" s="1145"/>
      <c r="E60" s="1145"/>
      <c r="F60" s="140"/>
      <c r="G60" s="140"/>
      <c r="H60" s="188"/>
      <c r="I60" s="188"/>
      <c r="J60" s="1442"/>
      <c r="K60" s="1443"/>
      <c r="L60" s="1444"/>
      <c r="M60" s="1443"/>
      <c r="N60" s="7"/>
      <c r="O60" s="7"/>
      <c r="P60" s="7"/>
      <c r="Q60" s="7"/>
      <c r="R60" s="7"/>
      <c r="S60" s="7"/>
      <c r="T60" s="7"/>
      <c r="U60" s="7"/>
      <c r="V60" s="7"/>
      <c r="W60" s="7"/>
      <c r="X60" s="192"/>
      <c r="Y60" s="192"/>
      <c r="Z60" s="192"/>
      <c r="AA60" s="1027"/>
      <c r="AB60" s="1028"/>
      <c r="AC60" s="1027"/>
      <c r="AD60" s="192"/>
      <c r="AE60" s="1028"/>
      <c r="AF60" s="1027"/>
      <c r="AG60" s="1027"/>
      <c r="AH60" s="1027"/>
      <c r="AI60" s="1028"/>
      <c r="AJ60" s="101"/>
      <c r="AK60" s="195"/>
      <c r="AL60" s="1445"/>
      <c r="AM60" s="1446"/>
      <c r="AN60" s="1446"/>
      <c r="CG60" s="41"/>
      <c r="CH60" s="41"/>
      <c r="CI60" s="41"/>
      <c r="CJ60" s="41"/>
    </row>
    <row r="61" spans="1:88" ht="16.149999999999999" customHeight="1" x14ac:dyDescent="0.2">
      <c r="A61" s="2567" t="s">
        <v>75</v>
      </c>
      <c r="B61" s="2577" t="s">
        <v>81</v>
      </c>
      <c r="C61" s="2578"/>
      <c r="D61" s="2577" t="s">
        <v>82</v>
      </c>
      <c r="E61" s="2579"/>
      <c r="F61" s="2580" t="s">
        <v>83</v>
      </c>
      <c r="G61" s="2580"/>
      <c r="H61" s="101"/>
      <c r="I61" s="101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141"/>
      <c r="V61" s="1031"/>
      <c r="W61" s="141"/>
      <c r="X61" s="1447"/>
      <c r="Y61" s="1447"/>
      <c r="Z61" s="1447"/>
      <c r="AA61" s="1027"/>
      <c r="AB61" s="1447"/>
      <c r="AC61" s="1027"/>
      <c r="AD61" s="1447"/>
      <c r="AE61" s="1027"/>
      <c r="AF61" s="1027"/>
      <c r="AG61" s="1448"/>
      <c r="AH61" s="1027"/>
      <c r="AI61" s="1448"/>
      <c r="AJ61" s="1447"/>
      <c r="AK61" s="1448"/>
      <c r="AL61" s="1449"/>
      <c r="AM61" s="1450"/>
      <c r="AN61" s="1450"/>
      <c r="CG61" s="41"/>
      <c r="CH61" s="41"/>
      <c r="CI61" s="41"/>
      <c r="CJ61" s="41"/>
    </row>
    <row r="62" spans="1:88" ht="36" customHeight="1" x14ac:dyDescent="0.2">
      <c r="A62" s="2465"/>
      <c r="B62" s="1451" t="s">
        <v>84</v>
      </c>
      <c r="C62" s="1452" t="s">
        <v>85</v>
      </c>
      <c r="D62" s="1451" t="s">
        <v>84</v>
      </c>
      <c r="E62" s="1453" t="s">
        <v>85</v>
      </c>
      <c r="F62" s="1454" t="s">
        <v>84</v>
      </c>
      <c r="G62" s="1455" t="s">
        <v>85</v>
      </c>
      <c r="H62" s="7" t="s">
        <v>77</v>
      </c>
      <c r="I62" s="7"/>
      <c r="J62" s="1456"/>
      <c r="K62" s="1457"/>
      <c r="L62" s="1457"/>
      <c r="M62" s="1457"/>
      <c r="N62" s="1457"/>
      <c r="O62" s="1457"/>
      <c r="P62" s="1457"/>
      <c r="Q62" s="1445"/>
      <c r="R62" s="1445"/>
      <c r="S62" s="1445"/>
      <c r="T62" s="1445"/>
      <c r="U62" s="1445"/>
      <c r="V62" s="1445"/>
      <c r="W62" s="1445"/>
      <c r="X62" s="1458"/>
      <c r="Y62" s="1445"/>
      <c r="Z62" s="1445"/>
      <c r="AA62" s="1445"/>
      <c r="AB62" s="1445"/>
      <c r="AC62" s="1445"/>
      <c r="AD62" s="1445"/>
      <c r="AE62" s="1445"/>
      <c r="AF62" s="1445"/>
      <c r="AG62" s="1445"/>
      <c r="AH62" s="1445"/>
      <c r="AI62" s="1445"/>
      <c r="AJ62" s="1445"/>
      <c r="AK62" s="1445"/>
      <c r="AL62" s="1445"/>
      <c r="AM62" s="1445"/>
      <c r="AN62" s="1445"/>
      <c r="AO62" s="1445"/>
      <c r="AP62" s="1457"/>
      <c r="AQ62" s="1446"/>
      <c r="AR62" s="1446"/>
      <c r="CG62" s="41"/>
      <c r="CH62" s="41"/>
      <c r="CI62" s="41"/>
      <c r="CJ62" s="41"/>
    </row>
    <row r="63" spans="1:88" ht="16.149999999999999" customHeight="1" x14ac:dyDescent="0.2">
      <c r="A63" s="1459" t="s">
        <v>86</v>
      </c>
      <c r="B63" s="31"/>
      <c r="C63" s="33"/>
      <c r="D63" s="31"/>
      <c r="E63" s="33"/>
      <c r="F63" s="65"/>
      <c r="G63" s="206"/>
      <c r="H63" s="176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1448"/>
      <c r="U63" s="1448"/>
      <c r="V63" s="1445"/>
      <c r="W63" s="1445"/>
      <c r="X63" s="1458"/>
      <c r="Y63" s="1445"/>
      <c r="Z63" s="1445"/>
      <c r="AA63" s="1445"/>
      <c r="AB63" s="1445"/>
      <c r="AC63" s="1445"/>
      <c r="AD63" s="1445"/>
      <c r="AE63" s="1445"/>
      <c r="AF63" s="1445"/>
      <c r="AG63" s="1445"/>
      <c r="AH63" s="1445"/>
      <c r="AI63" s="1445"/>
      <c r="AJ63" s="1445"/>
      <c r="AK63" s="1445"/>
      <c r="AL63" s="1445"/>
      <c r="AM63" s="1445"/>
      <c r="AN63" s="1445"/>
      <c r="AO63" s="1445"/>
      <c r="AP63" s="1446"/>
      <c r="AQ63" s="1446"/>
      <c r="AR63" s="1446"/>
      <c r="CA63" s="40"/>
      <c r="CB63" s="40"/>
      <c r="CC63" s="40"/>
      <c r="CG63" s="41">
        <f>IF(B63&lt;C63,1,0)</f>
        <v>0</v>
      </c>
      <c r="CH63" s="41">
        <f>IF(D63&lt;E63,1,0)</f>
        <v>0</v>
      </c>
      <c r="CI63" s="41">
        <f>IF(F63&lt;G63,1,0)</f>
        <v>0</v>
      </c>
      <c r="CJ63" s="41"/>
    </row>
    <row r="64" spans="1:88" ht="25.15" customHeight="1" x14ac:dyDescent="0.2">
      <c r="A64" s="1299" t="s">
        <v>87</v>
      </c>
      <c r="B64" s="1300"/>
      <c r="C64" s="1460"/>
      <c r="D64" s="1300"/>
      <c r="E64" s="1460"/>
      <c r="F64" s="1300"/>
      <c r="G64" s="1301"/>
      <c r="H64" s="176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1448"/>
      <c r="U64" s="1448"/>
      <c r="V64" s="1445"/>
      <c r="W64" s="1445"/>
      <c r="X64" s="1458"/>
      <c r="Y64" s="1445"/>
      <c r="Z64" s="1445"/>
      <c r="AA64" s="1445"/>
      <c r="AB64" s="1445"/>
      <c r="AC64" s="1445"/>
      <c r="AD64" s="1445"/>
      <c r="AE64" s="1445"/>
      <c r="AF64" s="1445"/>
      <c r="AG64" s="1445"/>
      <c r="AH64" s="1445"/>
      <c r="AI64" s="1445"/>
      <c r="AJ64" s="1445"/>
      <c r="AK64" s="1445"/>
      <c r="AL64" s="1445"/>
      <c r="AM64" s="1445"/>
      <c r="AN64" s="1445"/>
      <c r="AO64" s="1445"/>
      <c r="AP64" s="1446"/>
      <c r="AQ64" s="1446"/>
      <c r="AR64" s="1446"/>
      <c r="CA64" s="40"/>
      <c r="CB64" s="40"/>
      <c r="CC64" s="40"/>
      <c r="CG64" s="41">
        <f>IF(B64&lt;C64,1,0)</f>
        <v>0</v>
      </c>
      <c r="CH64" s="41">
        <f>IF(D64&lt;E64,1,0)</f>
        <v>0</v>
      </c>
      <c r="CI64" s="41">
        <f>IF(F64&lt;G64,1,0)</f>
        <v>0</v>
      </c>
      <c r="CJ64" s="41"/>
    </row>
    <row r="65" spans="1:90" ht="31.15" customHeight="1" x14ac:dyDescent="0.2">
      <c r="A65" s="1145" t="s">
        <v>88</v>
      </c>
      <c r="B65" s="1461"/>
      <c r="C65" s="1461"/>
      <c r="D65" s="1461"/>
      <c r="E65" s="211"/>
      <c r="F65" s="211"/>
      <c r="G65" s="211"/>
      <c r="H65" s="101"/>
      <c r="I65" s="101"/>
      <c r="J65" s="1448"/>
      <c r="K65" s="1448"/>
      <c r="L65" s="1448"/>
      <c r="M65" s="1448"/>
      <c r="N65" s="1448"/>
      <c r="O65" s="1448"/>
      <c r="P65" s="1448"/>
      <c r="Q65" s="1448"/>
      <c r="R65" s="1448"/>
      <c r="S65" s="1448"/>
      <c r="T65" s="1448"/>
      <c r="U65" s="1448"/>
      <c r="V65" s="1457"/>
      <c r="W65" s="1457"/>
      <c r="X65" s="1458"/>
      <c r="Y65" s="1445"/>
      <c r="Z65" s="1445"/>
      <c r="AA65" s="1445"/>
      <c r="AB65" s="1445"/>
      <c r="AC65" s="1445"/>
      <c r="AD65" s="1445"/>
      <c r="AE65" s="1445"/>
      <c r="AF65" s="1445"/>
      <c r="AG65" s="1445"/>
      <c r="AH65" s="1445"/>
      <c r="AI65" s="1445"/>
      <c r="AJ65" s="1445"/>
      <c r="AK65" s="1445"/>
      <c r="AL65" s="1445"/>
      <c r="AM65" s="1445"/>
      <c r="AN65" s="1445"/>
      <c r="AO65" s="1445"/>
      <c r="AP65" s="1446"/>
      <c r="AQ65" s="1446"/>
      <c r="AR65" s="1446"/>
      <c r="CG65" s="41"/>
      <c r="CH65" s="41"/>
      <c r="CI65" s="41"/>
      <c r="CJ65" s="41"/>
    </row>
    <row r="66" spans="1:90" ht="16.149999999999999" customHeight="1" x14ac:dyDescent="0.2">
      <c r="A66" s="1462" t="s">
        <v>49</v>
      </c>
      <c r="B66" s="1462" t="s">
        <v>32</v>
      </c>
      <c r="C66" s="213"/>
      <c r="D66" s="214"/>
      <c r="E66" s="214"/>
      <c r="F66" s="214"/>
      <c r="G66" s="214"/>
      <c r="H66" s="101"/>
      <c r="I66" s="101"/>
      <c r="J66" s="1448"/>
      <c r="K66" s="1448"/>
      <c r="L66" s="1463"/>
      <c r="M66" s="1463"/>
      <c r="N66" s="1448"/>
      <c r="O66" s="1448"/>
      <c r="P66" s="1448"/>
      <c r="Q66" s="1448"/>
      <c r="R66" s="1448"/>
      <c r="S66" s="1448"/>
      <c r="T66" s="1448"/>
      <c r="U66" s="1448"/>
      <c r="V66" s="1457"/>
      <c r="W66" s="1457"/>
      <c r="X66" s="1458"/>
      <c r="Y66" s="1445"/>
      <c r="Z66" s="1445"/>
      <c r="AA66" s="1445"/>
      <c r="AB66" s="1445"/>
      <c r="AC66" s="1445"/>
      <c r="AD66" s="1445"/>
      <c r="AE66" s="1445"/>
      <c r="AF66" s="1445"/>
      <c r="AG66" s="1445"/>
      <c r="AH66" s="1445"/>
      <c r="AI66" s="1445"/>
      <c r="AJ66" s="1445"/>
      <c r="AK66" s="1445"/>
      <c r="AL66" s="1445"/>
      <c r="AM66" s="1445"/>
      <c r="AN66" s="1445"/>
      <c r="AO66" s="1445"/>
      <c r="AP66" s="1446"/>
      <c r="AQ66" s="1446"/>
      <c r="AR66" s="1446"/>
      <c r="CG66" s="41"/>
      <c r="CH66" s="41"/>
      <c r="CI66" s="41"/>
      <c r="CJ66" s="41"/>
    </row>
    <row r="67" spans="1:90" ht="16.149999999999999" customHeight="1" x14ac:dyDescent="0.2">
      <c r="A67" s="1464" t="s">
        <v>72</v>
      </c>
      <c r="B67" s="1465"/>
      <c r="C67" s="213"/>
      <c r="D67" s="214"/>
      <c r="E67" s="214"/>
      <c r="F67" s="214"/>
      <c r="G67" s="214"/>
      <c r="H67" s="7"/>
      <c r="I67" s="141"/>
      <c r="J67" s="1457"/>
      <c r="K67" s="1457"/>
      <c r="L67" s="1466"/>
      <c r="M67" s="1466"/>
      <c r="N67" s="1457"/>
      <c r="O67" s="1457"/>
      <c r="P67" s="1457"/>
      <c r="Q67" s="1457"/>
      <c r="R67" s="1457"/>
      <c r="S67" s="1457"/>
      <c r="T67" s="1457"/>
      <c r="U67" s="1457"/>
      <c r="V67" s="1457"/>
      <c r="W67" s="1457"/>
      <c r="X67" s="1458"/>
      <c r="Y67" s="1445"/>
      <c r="Z67" s="1445"/>
      <c r="AA67" s="1445"/>
      <c r="AB67" s="1445"/>
      <c r="AC67" s="1445"/>
      <c r="AD67" s="1445"/>
      <c r="AE67" s="1445"/>
      <c r="AF67" s="1445"/>
      <c r="AG67" s="1445"/>
      <c r="AH67" s="1445"/>
      <c r="AI67" s="1445"/>
      <c r="AJ67" s="1445"/>
      <c r="AK67" s="1445"/>
      <c r="AL67" s="1445"/>
      <c r="AM67" s="1445"/>
      <c r="AN67" s="1445"/>
      <c r="AO67" s="1445"/>
      <c r="AP67" s="1446"/>
      <c r="AQ67" s="1446"/>
      <c r="AR67" s="1446"/>
      <c r="CG67" s="41"/>
      <c r="CH67" s="41"/>
      <c r="CI67" s="41"/>
      <c r="CJ67" s="41"/>
    </row>
    <row r="68" spans="1:90" ht="16.149999999999999" customHeight="1" x14ac:dyDescent="0.2">
      <c r="A68" s="83" t="s">
        <v>89</v>
      </c>
      <c r="B68" s="219"/>
      <c r="C68" s="140"/>
      <c r="D68" s="220"/>
      <c r="E68" s="140"/>
      <c r="F68" s="1051"/>
      <c r="G68" s="222"/>
      <c r="H68" s="7"/>
      <c r="I68" s="7"/>
      <c r="J68" s="1457"/>
      <c r="K68" s="1457"/>
      <c r="L68" s="1457"/>
      <c r="M68" s="1457"/>
      <c r="N68" s="1457"/>
      <c r="O68" s="1457"/>
      <c r="P68" s="1457"/>
      <c r="Q68" s="1457"/>
      <c r="R68" s="1457"/>
      <c r="S68" s="1457"/>
      <c r="T68" s="1457"/>
      <c r="U68" s="1457"/>
      <c r="V68" s="1457"/>
      <c r="W68" s="1457"/>
      <c r="X68" s="1458"/>
      <c r="Y68" s="1445"/>
      <c r="Z68" s="1445"/>
      <c r="AA68" s="1445"/>
      <c r="AB68" s="1445"/>
      <c r="AC68" s="1445"/>
      <c r="AD68" s="1445"/>
      <c r="AE68" s="1445"/>
      <c r="AF68" s="1445"/>
      <c r="AG68" s="1445"/>
      <c r="AH68" s="1445"/>
      <c r="AI68" s="1445"/>
      <c r="AJ68" s="1445"/>
      <c r="AK68" s="1445"/>
      <c r="AL68" s="1445"/>
      <c r="AM68" s="1445"/>
      <c r="AN68" s="1445"/>
      <c r="AO68" s="1445"/>
      <c r="AP68" s="1446"/>
      <c r="AQ68" s="1446"/>
      <c r="AR68" s="1446"/>
      <c r="CG68" s="41"/>
      <c r="CH68" s="41"/>
      <c r="CI68" s="41"/>
      <c r="CJ68" s="41"/>
    </row>
    <row r="69" spans="1:90" ht="31.15" customHeight="1" x14ac:dyDescent="0.2">
      <c r="A69" s="140" t="s">
        <v>90</v>
      </c>
      <c r="B69" s="140"/>
      <c r="C69" s="1467"/>
      <c r="D69" s="1467"/>
      <c r="E69" s="7"/>
      <c r="F69" s="7"/>
      <c r="G69" s="7"/>
      <c r="H69" s="7"/>
      <c r="I69" s="7"/>
      <c r="J69" s="1457"/>
      <c r="K69" s="1457"/>
      <c r="L69" s="1457"/>
      <c r="M69" s="1457"/>
      <c r="N69" s="1457"/>
      <c r="O69" s="1457"/>
      <c r="P69" s="1457"/>
      <c r="Q69" s="1457"/>
      <c r="R69" s="1457"/>
      <c r="S69" s="1457"/>
      <c r="T69" s="1457"/>
      <c r="U69" s="1457"/>
      <c r="V69" s="1457"/>
      <c r="W69" s="1468"/>
      <c r="X69" s="1458"/>
      <c r="Y69" s="1445"/>
      <c r="Z69" s="1445"/>
      <c r="AA69" s="1445"/>
      <c r="AB69" s="1445"/>
      <c r="AC69" s="1445"/>
      <c r="AD69" s="1445"/>
      <c r="AE69" s="1445"/>
      <c r="AF69" s="1449"/>
      <c r="AG69" s="1445"/>
      <c r="AH69" s="1469"/>
      <c r="AI69" s="1445"/>
      <c r="AJ69" s="1445"/>
      <c r="AK69" s="1445"/>
      <c r="AL69" s="1445"/>
      <c r="AM69" s="1445"/>
      <c r="AN69" s="1445"/>
      <c r="AO69" s="1445"/>
      <c r="AP69" s="1446"/>
      <c r="AQ69" s="1446"/>
      <c r="AR69" s="1446"/>
      <c r="CG69" s="41"/>
      <c r="CH69" s="41"/>
      <c r="CI69" s="41"/>
      <c r="CJ69" s="41"/>
    </row>
    <row r="70" spans="1:90" ht="16.149999999999999" customHeight="1" x14ac:dyDescent="0.2">
      <c r="A70" s="2566" t="s">
        <v>91</v>
      </c>
      <c r="B70" s="2567" t="s">
        <v>32</v>
      </c>
      <c r="C70" s="2568" t="s">
        <v>92</v>
      </c>
      <c r="D70" s="2569" t="s">
        <v>93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1458"/>
      <c r="Y70" s="1445"/>
      <c r="Z70" s="1445"/>
      <c r="AA70" s="1445"/>
      <c r="AB70" s="1445"/>
      <c r="AC70" s="1445"/>
      <c r="AD70" s="1445"/>
      <c r="AE70" s="1445"/>
      <c r="AF70" s="1449"/>
      <c r="AG70" s="1445"/>
      <c r="AH70" s="1445"/>
      <c r="AI70" s="1445"/>
      <c r="AJ70" s="1445"/>
      <c r="AK70" s="1445"/>
      <c r="AL70" s="1445"/>
      <c r="AM70" s="1445"/>
      <c r="AN70" s="1445"/>
      <c r="AO70" s="1445"/>
      <c r="AP70" s="1446"/>
      <c r="AQ70" s="1446"/>
      <c r="AR70" s="1446"/>
      <c r="CG70" s="41"/>
      <c r="CH70" s="41"/>
      <c r="CI70" s="41"/>
      <c r="CJ70" s="41"/>
    </row>
    <row r="71" spans="1:90" ht="16.149999999999999" customHeight="1" x14ac:dyDescent="0.2">
      <c r="A71" s="2473"/>
      <c r="B71" s="2465"/>
      <c r="C71" s="2509"/>
      <c r="D71" s="2570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1458"/>
      <c r="Y71" s="1445"/>
      <c r="Z71" s="1445"/>
      <c r="AA71" s="1445"/>
      <c r="AB71" s="1445"/>
      <c r="AC71" s="1445"/>
      <c r="AD71" s="1445"/>
      <c r="AE71" s="1445"/>
      <c r="AF71" s="1470"/>
      <c r="AG71" s="1471"/>
      <c r="AH71" s="1471"/>
      <c r="AI71" s="1445"/>
      <c r="AJ71" s="1445"/>
      <c r="AK71" s="1445"/>
      <c r="AL71" s="1445"/>
      <c r="AM71" s="1445"/>
      <c r="AN71" s="1445"/>
      <c r="AO71" s="1445"/>
      <c r="AP71" s="1446"/>
      <c r="AQ71" s="1446"/>
      <c r="AR71" s="1446"/>
      <c r="CG71" s="41"/>
      <c r="CH71" s="41"/>
      <c r="CI71" s="41"/>
      <c r="CJ71" s="41"/>
    </row>
    <row r="72" spans="1:90" ht="25.5" customHeight="1" x14ac:dyDescent="0.2">
      <c r="A72" s="1472" t="s">
        <v>94</v>
      </c>
      <c r="B72" s="229">
        <f>SUM(C72:D72)</f>
        <v>0</v>
      </c>
      <c r="C72" s="1473"/>
      <c r="D72" s="1474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6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1457"/>
      <c r="AJ72" s="1457"/>
      <c r="AK72" s="1457"/>
      <c r="AL72" s="1457"/>
      <c r="AM72" s="1457"/>
      <c r="AN72" s="1457"/>
      <c r="AO72" s="1457"/>
      <c r="AP72" s="1446"/>
      <c r="AQ72" s="1446"/>
      <c r="AR72" s="1446"/>
      <c r="CG72" s="41"/>
      <c r="CH72" s="41"/>
      <c r="CI72" s="41"/>
      <c r="CJ72" s="41"/>
    </row>
    <row r="73" spans="1:90" ht="31.15" customHeight="1" x14ac:dyDescent="0.2">
      <c r="A73" s="1962" t="s">
        <v>95</v>
      </c>
      <c r="B73" s="1962"/>
      <c r="C73" s="1962"/>
      <c r="D73" s="1962"/>
      <c r="E73" s="1962"/>
      <c r="F73" s="1962"/>
      <c r="G73" s="1962"/>
      <c r="H73" s="232"/>
      <c r="I73" s="232"/>
      <c r="J73" s="232"/>
      <c r="K73" s="232"/>
      <c r="L73" s="232"/>
      <c r="M73" s="232"/>
      <c r="N73" s="233"/>
      <c r="O73" s="233"/>
      <c r="P73" s="233"/>
      <c r="Q73" s="234"/>
      <c r="R73" s="234"/>
      <c r="S73" s="234"/>
      <c r="T73" s="234"/>
      <c r="U73" s="234"/>
      <c r="V73" s="234"/>
      <c r="W73" s="233"/>
      <c r="X73" s="234"/>
      <c r="Y73" s="234"/>
      <c r="Z73" s="235"/>
      <c r="AA73" s="1311"/>
      <c r="AB73" s="1311"/>
      <c r="AC73" s="1311"/>
      <c r="AD73" s="1311"/>
      <c r="AE73" s="1312"/>
      <c r="AF73" s="1312"/>
      <c r="AG73" s="1312"/>
      <c r="AH73" s="1060"/>
      <c r="AI73" s="1475"/>
      <c r="AJ73" s="1446"/>
      <c r="AK73" s="1446"/>
      <c r="AL73" s="1446"/>
      <c r="AM73" s="1446"/>
      <c r="AN73" s="1446"/>
      <c r="AO73" s="1446"/>
      <c r="AP73" s="1446"/>
      <c r="AQ73" s="1446"/>
      <c r="AR73" s="1446"/>
      <c r="CG73" s="41"/>
      <c r="CH73" s="41"/>
      <c r="CI73" s="41"/>
      <c r="CJ73" s="41"/>
    </row>
    <row r="74" spans="1:90" ht="16.149999999999999" customHeight="1" x14ac:dyDescent="0.2">
      <c r="A74" s="2558" t="s">
        <v>49</v>
      </c>
      <c r="B74" s="2559" t="s">
        <v>96</v>
      </c>
      <c r="C74" s="2559" t="s">
        <v>32</v>
      </c>
      <c r="D74" s="2560"/>
      <c r="E74" s="2561"/>
      <c r="F74" s="2562" t="s">
        <v>5</v>
      </c>
      <c r="G74" s="2563"/>
      <c r="H74" s="2563"/>
      <c r="I74" s="2563"/>
      <c r="J74" s="2563"/>
      <c r="K74" s="2563"/>
      <c r="L74" s="2563"/>
      <c r="M74" s="2563"/>
      <c r="N74" s="2563"/>
      <c r="O74" s="2563"/>
      <c r="P74" s="2563"/>
      <c r="Q74" s="2563"/>
      <c r="R74" s="2563"/>
      <c r="S74" s="2563"/>
      <c r="T74" s="2563"/>
      <c r="U74" s="2563"/>
      <c r="V74" s="2563"/>
      <c r="W74" s="2563"/>
      <c r="X74" s="2563"/>
      <c r="Y74" s="2563"/>
      <c r="Z74" s="2563"/>
      <c r="AA74" s="2563"/>
      <c r="AB74" s="2563"/>
      <c r="AC74" s="2563"/>
      <c r="AD74" s="2563"/>
      <c r="AE74" s="2563"/>
      <c r="AF74" s="2563"/>
      <c r="AG74" s="2563"/>
      <c r="AH74" s="2563"/>
      <c r="AI74" s="2564"/>
      <c r="AJ74" s="2565" t="s">
        <v>97</v>
      </c>
      <c r="AK74" s="2561" t="s">
        <v>98</v>
      </c>
      <c r="AL74" s="1445"/>
      <c r="AM74" s="1445"/>
      <c r="AN74" s="1445"/>
      <c r="AO74" s="1445"/>
      <c r="AP74" s="1445"/>
      <c r="AQ74" s="1445"/>
      <c r="AR74" s="1445"/>
      <c r="AS74" s="1446"/>
      <c r="AT74" s="1446"/>
      <c r="BX74" s="2"/>
      <c r="BY74" s="2"/>
      <c r="BZ74" s="3"/>
      <c r="CA74" s="3"/>
      <c r="CB74" s="4"/>
      <c r="CI74" s="41"/>
      <c r="CJ74" s="41"/>
      <c r="CK74" s="41"/>
      <c r="CL74" s="41"/>
    </row>
    <row r="75" spans="1:90" ht="16.149999999999999" customHeight="1" x14ac:dyDescent="0.2">
      <c r="A75" s="1935"/>
      <c r="B75" s="1938"/>
      <c r="C75" s="2496"/>
      <c r="D75" s="2411"/>
      <c r="E75" s="2500"/>
      <c r="F75" s="2553" t="s">
        <v>99</v>
      </c>
      <c r="G75" s="2554"/>
      <c r="H75" s="2553" t="s">
        <v>100</v>
      </c>
      <c r="I75" s="2554"/>
      <c r="J75" s="2553" t="s">
        <v>13</v>
      </c>
      <c r="K75" s="2554"/>
      <c r="L75" s="2553" t="s">
        <v>14</v>
      </c>
      <c r="M75" s="2554"/>
      <c r="N75" s="2553" t="s">
        <v>101</v>
      </c>
      <c r="O75" s="2554"/>
      <c r="P75" s="2553">
        <v>19</v>
      </c>
      <c r="Q75" s="2554"/>
      <c r="R75" s="2553" t="s">
        <v>16</v>
      </c>
      <c r="S75" s="2554"/>
      <c r="T75" s="2553" t="s">
        <v>17</v>
      </c>
      <c r="U75" s="2554"/>
      <c r="V75" s="2553" t="s">
        <v>18</v>
      </c>
      <c r="W75" s="2554"/>
      <c r="X75" s="2553" t="s">
        <v>19</v>
      </c>
      <c r="Y75" s="2554"/>
      <c r="Z75" s="2553" t="s">
        <v>20</v>
      </c>
      <c r="AA75" s="2554"/>
      <c r="AB75" s="2553" t="s">
        <v>21</v>
      </c>
      <c r="AC75" s="2554"/>
      <c r="AD75" s="2553" t="s">
        <v>22</v>
      </c>
      <c r="AE75" s="2554"/>
      <c r="AF75" s="2553" t="s">
        <v>23</v>
      </c>
      <c r="AG75" s="2554"/>
      <c r="AH75" s="2553" t="s">
        <v>24</v>
      </c>
      <c r="AI75" s="2555"/>
      <c r="AJ75" s="1949"/>
      <c r="AK75" s="1944"/>
      <c r="AL75" s="1476"/>
      <c r="AM75" s="1477"/>
      <c r="AN75" s="1476"/>
      <c r="AO75" s="1476"/>
      <c r="AP75" s="1476"/>
      <c r="AQ75" s="1476"/>
      <c r="AR75" s="1476"/>
      <c r="AS75" s="1478"/>
      <c r="AT75" s="1478"/>
      <c r="BX75" s="2"/>
      <c r="BY75" s="2"/>
      <c r="BZ75" s="3"/>
      <c r="CA75" s="3"/>
      <c r="CB75" s="4"/>
      <c r="CI75" s="41"/>
      <c r="CJ75" s="41"/>
      <c r="CK75" s="41"/>
      <c r="CL75" s="41"/>
    </row>
    <row r="76" spans="1:90" ht="16.149999999999999" customHeight="1" x14ac:dyDescent="0.2">
      <c r="A76" s="2494"/>
      <c r="B76" s="2496"/>
      <c r="C76" s="1479" t="s">
        <v>29</v>
      </c>
      <c r="D76" s="1480" t="s">
        <v>30</v>
      </c>
      <c r="E76" s="1481" t="s">
        <v>31</v>
      </c>
      <c r="F76" s="1479" t="s">
        <v>30</v>
      </c>
      <c r="G76" s="1481" t="s">
        <v>31</v>
      </c>
      <c r="H76" s="1482" t="s">
        <v>30</v>
      </c>
      <c r="I76" s="1481" t="s">
        <v>31</v>
      </c>
      <c r="J76" s="1479" t="s">
        <v>30</v>
      </c>
      <c r="K76" s="1481" t="s">
        <v>31</v>
      </c>
      <c r="L76" s="1479" t="s">
        <v>30</v>
      </c>
      <c r="M76" s="1481" t="s">
        <v>31</v>
      </c>
      <c r="N76" s="1479" t="s">
        <v>30</v>
      </c>
      <c r="O76" s="1481" t="s">
        <v>31</v>
      </c>
      <c r="P76" s="1479" t="s">
        <v>30</v>
      </c>
      <c r="Q76" s="1481" t="s">
        <v>31</v>
      </c>
      <c r="R76" s="1479" t="s">
        <v>30</v>
      </c>
      <c r="S76" s="1481" t="s">
        <v>31</v>
      </c>
      <c r="T76" s="1479" t="s">
        <v>30</v>
      </c>
      <c r="U76" s="1481" t="s">
        <v>31</v>
      </c>
      <c r="V76" s="1479" t="s">
        <v>30</v>
      </c>
      <c r="W76" s="1481" t="s">
        <v>31</v>
      </c>
      <c r="X76" s="1479" t="s">
        <v>30</v>
      </c>
      <c r="Y76" s="1481" t="s">
        <v>31</v>
      </c>
      <c r="Z76" s="1479" t="s">
        <v>30</v>
      </c>
      <c r="AA76" s="1481" t="s">
        <v>31</v>
      </c>
      <c r="AB76" s="1479" t="s">
        <v>30</v>
      </c>
      <c r="AC76" s="1481" t="s">
        <v>31</v>
      </c>
      <c r="AD76" s="1479" t="s">
        <v>30</v>
      </c>
      <c r="AE76" s="1481" t="s">
        <v>31</v>
      </c>
      <c r="AF76" s="1479" t="s">
        <v>30</v>
      </c>
      <c r="AG76" s="1481" t="s">
        <v>31</v>
      </c>
      <c r="AH76" s="1479" t="s">
        <v>30</v>
      </c>
      <c r="AI76" s="1483" t="s">
        <v>31</v>
      </c>
      <c r="AJ76" s="2505"/>
      <c r="AK76" s="2500"/>
      <c r="AL76" s="1445"/>
      <c r="AM76" s="1457"/>
      <c r="AN76" s="1445"/>
      <c r="AO76" s="1445"/>
      <c r="AP76" s="1445"/>
      <c r="AQ76" s="1445"/>
      <c r="AR76" s="1445"/>
      <c r="AS76" s="1446"/>
      <c r="AT76" s="1446"/>
      <c r="BX76" s="2"/>
      <c r="BY76" s="2"/>
      <c r="BZ76" s="3"/>
      <c r="CA76" s="3"/>
      <c r="CB76" s="4"/>
      <c r="CI76" s="41"/>
      <c r="CJ76" s="41"/>
      <c r="CK76" s="41"/>
      <c r="CL76" s="41"/>
    </row>
    <row r="77" spans="1:90" ht="16.149999999999999" customHeight="1" x14ac:dyDescent="0.2">
      <c r="A77" s="1484" t="s">
        <v>102</v>
      </c>
      <c r="B77" s="1198" t="s">
        <v>103</v>
      </c>
      <c r="C77" s="1485">
        <f>SUM(D77:E77)</f>
        <v>0</v>
      </c>
      <c r="D77" s="1486">
        <f t="shared" ref="D77:E80" si="7">SUM(F77,H77,J77,L77,N77,P77,R77,T77,V77,X77,Z77,AB77,AD77,AF77,AH77)</f>
        <v>0</v>
      </c>
      <c r="E77" s="1487">
        <f t="shared" si="7"/>
        <v>0</v>
      </c>
      <c r="F77" s="1327"/>
      <c r="G77" s="1328"/>
      <c r="H77" s="1329"/>
      <c r="I77" s="1328"/>
      <c r="J77" s="1327"/>
      <c r="K77" s="1488"/>
      <c r="L77" s="1327"/>
      <c r="M77" s="1488"/>
      <c r="N77" s="1327"/>
      <c r="O77" s="1488"/>
      <c r="P77" s="1327"/>
      <c r="Q77" s="1488"/>
      <c r="R77" s="1327"/>
      <c r="S77" s="1488"/>
      <c r="T77" s="1327"/>
      <c r="U77" s="1488"/>
      <c r="V77" s="1327"/>
      <c r="W77" s="1488"/>
      <c r="X77" s="1327"/>
      <c r="Y77" s="1488"/>
      <c r="Z77" s="1327"/>
      <c r="AA77" s="1488"/>
      <c r="AB77" s="1327"/>
      <c r="AC77" s="1488"/>
      <c r="AD77" s="1327"/>
      <c r="AE77" s="1488"/>
      <c r="AF77" s="1327"/>
      <c r="AG77" s="1488"/>
      <c r="AH77" s="1327"/>
      <c r="AI77" s="1489"/>
      <c r="AJ77" s="1330"/>
      <c r="AK77" s="1331"/>
      <c r="AL77" s="1490"/>
      <c r="AM77" s="1457"/>
      <c r="AN77" s="1445"/>
      <c r="AO77" s="1445"/>
      <c r="AP77" s="1445"/>
      <c r="AQ77" s="1445"/>
      <c r="AR77" s="1445"/>
      <c r="AS77" s="1446"/>
      <c r="AT77" s="1446"/>
      <c r="BX77" s="2"/>
      <c r="BY77" s="2"/>
      <c r="BZ77" s="3"/>
      <c r="CA77" s="3"/>
      <c r="CB77" s="4"/>
      <c r="CG77" s="5">
        <v>0</v>
      </c>
      <c r="CH77" s="5">
        <v>0</v>
      </c>
      <c r="CI77" s="41"/>
      <c r="CJ77" s="41"/>
      <c r="CK77" s="41"/>
      <c r="CL77" s="41"/>
    </row>
    <row r="78" spans="1:90" ht="16.149999999999999" customHeight="1" x14ac:dyDescent="0.2">
      <c r="A78" s="2556" t="s">
        <v>104</v>
      </c>
      <c r="B78" s="1491" t="s">
        <v>105</v>
      </c>
      <c r="C78" s="262">
        <f>SUM(D78:E78)</f>
        <v>0</v>
      </c>
      <c r="D78" s="263">
        <f t="shared" si="7"/>
        <v>0</v>
      </c>
      <c r="E78" s="263">
        <f t="shared" si="7"/>
        <v>0</v>
      </c>
      <c r="F78" s="264"/>
      <c r="G78" s="265"/>
      <c r="H78" s="266"/>
      <c r="I78" s="265"/>
      <c r="J78" s="264"/>
      <c r="K78" s="267"/>
      <c r="L78" s="264"/>
      <c r="M78" s="267"/>
      <c r="N78" s="264"/>
      <c r="O78" s="267"/>
      <c r="P78" s="264"/>
      <c r="Q78" s="267"/>
      <c r="R78" s="264"/>
      <c r="S78" s="267"/>
      <c r="T78" s="264"/>
      <c r="U78" s="267"/>
      <c r="V78" s="264"/>
      <c r="W78" s="267"/>
      <c r="X78" s="264"/>
      <c r="Y78" s="267"/>
      <c r="Z78" s="264"/>
      <c r="AA78" s="267"/>
      <c r="AB78" s="264"/>
      <c r="AC78" s="267"/>
      <c r="AD78" s="264"/>
      <c r="AE78" s="267"/>
      <c r="AF78" s="264"/>
      <c r="AG78" s="267"/>
      <c r="AH78" s="264"/>
      <c r="AI78" s="268"/>
      <c r="AJ78" s="269"/>
      <c r="AK78" s="270"/>
      <c r="AL78" s="1490"/>
      <c r="AM78" s="1457"/>
      <c r="AN78" s="1445"/>
      <c r="AO78" s="1445"/>
      <c r="AP78" s="1445"/>
      <c r="AQ78" s="1445"/>
      <c r="AR78" s="1445"/>
      <c r="AS78" s="1446"/>
      <c r="AT78" s="1446"/>
      <c r="BX78" s="2"/>
      <c r="BY78" s="2"/>
      <c r="BZ78" s="3"/>
      <c r="CA78" s="3"/>
      <c r="CB78" s="4"/>
      <c r="CG78" s="5">
        <v>0</v>
      </c>
      <c r="CH78" s="5">
        <v>0</v>
      </c>
      <c r="CI78" s="41"/>
      <c r="CJ78" s="41"/>
      <c r="CK78" s="41"/>
      <c r="CL78" s="41"/>
    </row>
    <row r="79" spans="1:90" ht="25.15" customHeight="1" x14ac:dyDescent="0.2">
      <c r="A79" s="2556"/>
      <c r="B79" s="271" t="s">
        <v>106</v>
      </c>
      <c r="C79" s="272">
        <f>SUM(D79:E79)</f>
        <v>0</v>
      </c>
      <c r="D79" s="263">
        <f t="shared" si="7"/>
        <v>0</v>
      </c>
      <c r="E79" s="263">
        <f t="shared" si="7"/>
        <v>0</v>
      </c>
      <c r="F79" s="273"/>
      <c r="G79" s="274"/>
      <c r="H79" s="275"/>
      <c r="I79" s="274"/>
      <c r="J79" s="273"/>
      <c r="K79" s="276"/>
      <c r="L79" s="273"/>
      <c r="M79" s="276"/>
      <c r="N79" s="273"/>
      <c r="O79" s="276"/>
      <c r="P79" s="273"/>
      <c r="Q79" s="276"/>
      <c r="R79" s="273"/>
      <c r="S79" s="276"/>
      <c r="T79" s="273"/>
      <c r="U79" s="276"/>
      <c r="V79" s="273"/>
      <c r="W79" s="276"/>
      <c r="X79" s="273"/>
      <c r="Y79" s="276"/>
      <c r="Z79" s="273"/>
      <c r="AA79" s="276"/>
      <c r="AB79" s="273"/>
      <c r="AC79" s="276"/>
      <c r="AD79" s="273"/>
      <c r="AE79" s="276"/>
      <c r="AF79" s="273"/>
      <c r="AG79" s="276"/>
      <c r="AH79" s="273"/>
      <c r="AI79" s="277"/>
      <c r="AJ79" s="278"/>
      <c r="AK79" s="279"/>
      <c r="AL79" s="1490"/>
      <c r="AM79" s="1457"/>
      <c r="AN79" s="1445"/>
      <c r="AO79" s="1445"/>
      <c r="AP79" s="1445"/>
      <c r="AQ79" s="1445"/>
      <c r="AR79" s="1445"/>
      <c r="AS79" s="1446"/>
      <c r="AT79" s="1446"/>
      <c r="BX79" s="2"/>
      <c r="BY79" s="2"/>
      <c r="BZ79" s="3"/>
      <c r="CA79" s="3"/>
      <c r="CB79" s="4"/>
      <c r="CG79" s="5">
        <v>0</v>
      </c>
      <c r="CH79" s="5">
        <v>0</v>
      </c>
      <c r="CI79" s="41"/>
      <c r="CJ79" s="41"/>
      <c r="CK79" s="41"/>
      <c r="CL79" s="41"/>
    </row>
    <row r="80" spans="1:90" ht="16.149999999999999" customHeight="1" x14ac:dyDescent="0.2">
      <c r="A80" s="1492" t="s">
        <v>60</v>
      </c>
      <c r="B80" s="1493" t="s">
        <v>107</v>
      </c>
      <c r="C80" s="1485">
        <f>SUM(D80:E80)</f>
        <v>0</v>
      </c>
      <c r="D80" s="1486">
        <f t="shared" si="7"/>
        <v>0</v>
      </c>
      <c r="E80" s="1487">
        <f t="shared" si="7"/>
        <v>0</v>
      </c>
      <c r="F80" s="1494"/>
      <c r="G80" s="1495"/>
      <c r="H80" s="1496"/>
      <c r="I80" s="1495"/>
      <c r="J80" s="1494"/>
      <c r="K80" s="1497"/>
      <c r="L80" s="1494"/>
      <c r="M80" s="1497"/>
      <c r="N80" s="1494"/>
      <c r="O80" s="1497"/>
      <c r="P80" s="1494"/>
      <c r="Q80" s="1497"/>
      <c r="R80" s="1494"/>
      <c r="S80" s="1497"/>
      <c r="T80" s="1494"/>
      <c r="U80" s="1497"/>
      <c r="V80" s="1494"/>
      <c r="W80" s="1497"/>
      <c r="X80" s="1494"/>
      <c r="Y80" s="1497"/>
      <c r="Z80" s="1494"/>
      <c r="AA80" s="1497"/>
      <c r="AB80" s="1494"/>
      <c r="AC80" s="1497"/>
      <c r="AD80" s="1494"/>
      <c r="AE80" s="1497"/>
      <c r="AF80" s="1494"/>
      <c r="AG80" s="1497"/>
      <c r="AH80" s="1494"/>
      <c r="AI80" s="1498"/>
      <c r="AJ80" s="1499"/>
      <c r="AK80" s="1500"/>
      <c r="AL80" s="1490"/>
      <c r="AM80" s="1457"/>
      <c r="AN80" s="1445"/>
      <c r="AO80" s="1445"/>
      <c r="AP80" s="1445"/>
      <c r="AQ80" s="1445"/>
      <c r="AR80" s="1445"/>
      <c r="AS80" s="1446"/>
      <c r="AT80" s="1446"/>
      <c r="BX80" s="2"/>
      <c r="BY80" s="2"/>
      <c r="BZ80" s="3"/>
      <c r="CA80" s="3"/>
      <c r="CB80" s="4"/>
      <c r="CG80" s="5">
        <v>0</v>
      </c>
      <c r="CH80" s="5">
        <v>0</v>
      </c>
      <c r="CI80" s="41"/>
      <c r="CJ80" s="41"/>
      <c r="CK80" s="41"/>
      <c r="CL80" s="41"/>
    </row>
    <row r="81" spans="1:104" ht="31.15" customHeight="1" x14ac:dyDescent="0.2">
      <c r="A81" s="10" t="s">
        <v>108</v>
      </c>
      <c r="B81" s="233"/>
      <c r="C81" s="289"/>
      <c r="D81" s="233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290"/>
      <c r="R81" s="290"/>
      <c r="S81" s="290"/>
      <c r="T81" s="290"/>
      <c r="U81" s="290"/>
      <c r="V81" s="290"/>
      <c r="W81" s="7"/>
      <c r="X81" s="291"/>
      <c r="Y81" s="290"/>
      <c r="Z81" s="1082"/>
      <c r="AA81" s="293"/>
      <c r="AB81" s="1083"/>
      <c r="AC81" s="1083"/>
      <c r="AD81" s="1083"/>
      <c r="AE81" s="1083"/>
      <c r="AF81" s="1083"/>
      <c r="AG81" s="1446"/>
      <c r="AH81" s="141"/>
      <c r="AI81" s="1445"/>
      <c r="AJ81" s="1445"/>
      <c r="AK81" s="1445"/>
      <c r="AL81" s="1445"/>
      <c r="AM81" s="1445"/>
      <c r="AN81" s="1445"/>
      <c r="AO81" s="1445"/>
      <c r="AP81" s="1445"/>
      <c r="AQ81" s="1446"/>
      <c r="AR81" s="1446"/>
      <c r="CG81" s="41"/>
      <c r="CH81" s="41"/>
      <c r="CI81" s="41"/>
      <c r="CJ81" s="41"/>
    </row>
    <row r="82" spans="1:104" ht="16.149999999999999" customHeight="1" x14ac:dyDescent="0.2">
      <c r="A82" s="2556" t="s">
        <v>91</v>
      </c>
      <c r="B82" s="2557" t="s">
        <v>32</v>
      </c>
      <c r="C82" s="2557" t="s">
        <v>109</v>
      </c>
      <c r="D82" s="2557" t="s">
        <v>110</v>
      </c>
      <c r="E82" s="7"/>
      <c r="F82" s="7"/>
      <c r="G82" s="7"/>
      <c r="H82" s="1457"/>
      <c r="I82" s="1457"/>
      <c r="J82" s="1457"/>
      <c r="K82" s="1457"/>
      <c r="L82" s="1457"/>
      <c r="M82" s="1457"/>
      <c r="N82" s="1457"/>
      <c r="O82" s="1457"/>
      <c r="P82" s="1501"/>
      <c r="Q82" s="1501"/>
      <c r="R82" s="1501"/>
      <c r="S82" s="1501"/>
      <c r="T82" s="1501"/>
      <c r="U82" s="1501"/>
      <c r="V82" s="1501"/>
      <c r="W82" s="1457"/>
      <c r="X82" s="1501"/>
      <c r="Y82" s="1446"/>
      <c r="Z82" s="1446"/>
      <c r="AA82" s="1446"/>
      <c r="AB82" s="1446"/>
      <c r="AC82" s="1446"/>
      <c r="AD82" s="1446"/>
      <c r="AE82" s="1446"/>
      <c r="AF82" s="1446"/>
      <c r="AG82" s="1446"/>
      <c r="AH82" s="1445"/>
      <c r="AI82" s="1445"/>
      <c r="AJ82" s="1445"/>
      <c r="AK82" s="1445"/>
      <c r="AL82" s="1445"/>
      <c r="AM82" s="1445"/>
      <c r="AN82" s="1445"/>
      <c r="AO82" s="1445"/>
      <c r="AP82" s="1445"/>
      <c r="AQ82" s="1446"/>
      <c r="AR82" s="1446"/>
      <c r="CG82" s="41"/>
      <c r="CH82" s="41"/>
      <c r="CI82" s="41"/>
      <c r="CJ82" s="41"/>
    </row>
    <row r="83" spans="1:104" ht="16.149999999999999" customHeight="1" x14ac:dyDescent="0.2">
      <c r="A83" s="2556"/>
      <c r="B83" s="2557"/>
      <c r="C83" s="2557"/>
      <c r="D83" s="2557"/>
      <c r="E83" s="7"/>
      <c r="F83" s="7"/>
      <c r="G83" s="7"/>
      <c r="H83" s="1457"/>
      <c r="I83" s="1457"/>
      <c r="J83" s="1457"/>
      <c r="K83" s="1457"/>
      <c r="L83" s="1457"/>
      <c r="M83" s="1457"/>
      <c r="N83" s="1457"/>
      <c r="O83" s="1457"/>
      <c r="P83" s="1501"/>
      <c r="Q83" s="1501"/>
      <c r="R83" s="1501"/>
      <c r="S83" s="1501"/>
      <c r="T83" s="1501"/>
      <c r="U83" s="1501"/>
      <c r="V83" s="1501"/>
      <c r="W83" s="1457"/>
      <c r="X83" s="1501"/>
      <c r="Y83" s="1446"/>
      <c r="Z83" s="1446"/>
      <c r="AA83" s="1446"/>
      <c r="AB83" s="1446"/>
      <c r="AC83" s="1446"/>
      <c r="AD83" s="1446"/>
      <c r="AE83" s="1446"/>
      <c r="AF83" s="1446"/>
      <c r="AG83" s="1446"/>
      <c r="AH83" s="1445"/>
      <c r="AI83" s="1445"/>
      <c r="AJ83" s="1445"/>
      <c r="AK83" s="1445"/>
      <c r="AL83" s="1445"/>
      <c r="AM83" s="1445"/>
      <c r="AN83" s="1445"/>
      <c r="AO83" s="1445"/>
      <c r="AP83" s="1445"/>
      <c r="AQ83" s="1446"/>
      <c r="AR83" s="1446"/>
      <c r="CG83" s="41"/>
      <c r="CH83" s="41"/>
      <c r="CI83" s="41"/>
      <c r="CJ83" s="41"/>
    </row>
    <row r="84" spans="1:104" ht="16.149999999999999" customHeight="1" x14ac:dyDescent="0.2">
      <c r="A84" s="2545" t="s">
        <v>111</v>
      </c>
      <c r="B84" s="2546"/>
      <c r="C84" s="2546"/>
      <c r="D84" s="2547"/>
      <c r="E84" s="7"/>
      <c r="F84" s="7"/>
      <c r="G84" s="7"/>
      <c r="H84" s="1477"/>
      <c r="I84" s="1477"/>
      <c r="J84" s="1477"/>
      <c r="K84" s="1477"/>
      <c r="L84" s="1477"/>
      <c r="M84" s="1477"/>
      <c r="N84" s="1477"/>
      <c r="O84" s="1477"/>
      <c r="P84" s="1502"/>
      <c r="Q84" s="1502"/>
      <c r="R84" s="1502"/>
      <c r="S84" s="1502"/>
      <c r="T84" s="1502"/>
      <c r="U84" s="1502"/>
      <c r="V84" s="1502"/>
      <c r="W84" s="1477"/>
      <c r="X84" s="1502"/>
      <c r="Y84" s="1478"/>
      <c r="Z84" s="1478"/>
      <c r="AA84" s="1478"/>
      <c r="AB84" s="1478"/>
      <c r="AC84" s="1478"/>
      <c r="AD84" s="1478"/>
      <c r="AE84" s="1478"/>
      <c r="AF84" s="1478"/>
      <c r="AG84" s="1478"/>
      <c r="AH84" s="1476"/>
      <c r="AI84" s="1476"/>
      <c r="AJ84" s="1476"/>
      <c r="AK84" s="1476"/>
      <c r="AL84" s="1476"/>
      <c r="AM84" s="1476"/>
      <c r="AN84" s="1476"/>
      <c r="AO84" s="1476"/>
      <c r="AP84" s="1476"/>
      <c r="AQ84" s="1478"/>
      <c r="AR84" s="1478"/>
      <c r="CG84" s="41"/>
      <c r="CH84" s="41"/>
      <c r="CI84" s="41"/>
      <c r="CJ84" s="41"/>
    </row>
    <row r="85" spans="1:104" ht="16.149999999999999" customHeight="1" x14ac:dyDescent="0.2">
      <c r="A85" s="1503" t="s">
        <v>112</v>
      </c>
      <c r="B85" s="1504">
        <f>SUM(C85:D85)</f>
        <v>53</v>
      </c>
      <c r="C85" s="1505">
        <v>53</v>
      </c>
      <c r="D85" s="1505"/>
      <c r="E85" s="7"/>
      <c r="F85" s="7"/>
      <c r="G85" s="7"/>
      <c r="H85" s="1477"/>
      <c r="I85" s="1477"/>
      <c r="J85" s="1477"/>
      <c r="K85" s="1477"/>
      <c r="L85" s="1477"/>
      <c r="M85" s="1477"/>
      <c r="N85" s="1477"/>
      <c r="O85" s="1477"/>
      <c r="P85" s="1502"/>
      <c r="Q85" s="1502"/>
      <c r="R85" s="1502"/>
      <c r="S85" s="1502"/>
      <c r="T85" s="1502"/>
      <c r="U85" s="1502"/>
      <c r="V85" s="1502"/>
      <c r="W85" s="1477"/>
      <c r="X85" s="1502"/>
      <c r="Y85" s="1478"/>
      <c r="Z85" s="1478"/>
      <c r="AA85" s="1478"/>
      <c r="AB85" s="1478"/>
      <c r="AC85" s="1478"/>
      <c r="AD85" s="1478"/>
      <c r="AE85" s="1478"/>
      <c r="AF85" s="1478"/>
      <c r="AG85" s="1478"/>
      <c r="AH85" s="1476"/>
      <c r="AI85" s="1476"/>
      <c r="AJ85" s="1476"/>
      <c r="AK85" s="1476"/>
      <c r="AL85" s="1476"/>
      <c r="AM85" s="1476"/>
      <c r="AN85" s="1476"/>
      <c r="AO85" s="1476"/>
      <c r="AP85" s="1476"/>
      <c r="AQ85" s="1478"/>
      <c r="AR85" s="1478"/>
      <c r="CG85" s="41"/>
      <c r="CH85" s="41"/>
      <c r="CI85" s="41"/>
      <c r="CJ85" s="41"/>
    </row>
    <row r="86" spans="1:104" ht="16.149999999999999" customHeight="1" x14ac:dyDescent="0.2">
      <c r="A86" s="298" t="s">
        <v>113</v>
      </c>
      <c r="B86" s="271">
        <f t="shared" ref="B86:B89" si="8">SUM(C86:D86)</f>
        <v>0</v>
      </c>
      <c r="C86" s="299"/>
      <c r="D86" s="299"/>
      <c r="E86" s="7"/>
      <c r="F86" s="7"/>
      <c r="G86" s="7"/>
      <c r="H86" s="1477"/>
      <c r="I86" s="1477"/>
      <c r="J86" s="1477"/>
      <c r="K86" s="1477"/>
      <c r="L86" s="1477"/>
      <c r="M86" s="1477"/>
      <c r="N86" s="1477"/>
      <c r="O86" s="1477"/>
      <c r="P86" s="1502"/>
      <c r="Q86" s="1502"/>
      <c r="R86" s="1502"/>
      <c r="S86" s="1502"/>
      <c r="T86" s="1502"/>
      <c r="U86" s="1502"/>
      <c r="V86" s="1502"/>
      <c r="W86" s="1477"/>
      <c r="X86" s="1502"/>
      <c r="Y86" s="1478"/>
      <c r="Z86" s="1478"/>
      <c r="AA86" s="1478"/>
      <c r="AB86" s="1478"/>
      <c r="AC86" s="1478"/>
      <c r="AD86" s="1478"/>
      <c r="AE86" s="1478"/>
      <c r="AF86" s="1478"/>
      <c r="AG86" s="1478"/>
      <c r="AH86" s="1476"/>
      <c r="AI86" s="1476"/>
      <c r="AJ86" s="1476"/>
      <c r="AK86" s="1476"/>
      <c r="AL86" s="1476"/>
      <c r="AM86" s="1476"/>
      <c r="AN86" s="1476"/>
      <c r="AO86" s="1476"/>
      <c r="AP86" s="1476"/>
      <c r="AQ86" s="1478"/>
      <c r="AR86" s="1478"/>
      <c r="CG86" s="41"/>
      <c r="CH86" s="41"/>
      <c r="CI86" s="41"/>
      <c r="CJ86" s="41"/>
    </row>
    <row r="87" spans="1:104" ht="16.149999999999999" customHeight="1" x14ac:dyDescent="0.2">
      <c r="A87" s="298" t="s">
        <v>114</v>
      </c>
      <c r="B87" s="271">
        <f t="shared" si="8"/>
        <v>0</v>
      </c>
      <c r="C87" s="299"/>
      <c r="D87" s="299"/>
      <c r="E87" s="7"/>
      <c r="F87" s="7"/>
      <c r="G87" s="7"/>
      <c r="H87" s="1477"/>
      <c r="I87" s="1477"/>
      <c r="J87" s="1477"/>
      <c r="K87" s="1477"/>
      <c r="L87" s="1477"/>
      <c r="M87" s="1477"/>
      <c r="N87" s="1477"/>
      <c r="O87" s="1477"/>
      <c r="P87" s="1502"/>
      <c r="Q87" s="1502"/>
      <c r="R87" s="1502"/>
      <c r="S87" s="1502"/>
      <c r="T87" s="1502"/>
      <c r="U87" s="1502"/>
      <c r="V87" s="1502"/>
      <c r="W87" s="1477"/>
      <c r="X87" s="1502"/>
      <c r="Y87" s="1478"/>
      <c r="Z87" s="1478"/>
      <c r="AA87" s="1478"/>
      <c r="AB87" s="1478"/>
      <c r="AC87" s="1478"/>
      <c r="AD87" s="1478"/>
      <c r="AE87" s="1478"/>
      <c r="AF87" s="1478"/>
      <c r="AG87" s="1478"/>
      <c r="AH87" s="1476"/>
      <c r="AI87" s="1476"/>
      <c r="AJ87" s="1476"/>
      <c r="AK87" s="1476"/>
      <c r="AL87" s="1476"/>
      <c r="AM87" s="1476"/>
      <c r="AN87" s="1476"/>
      <c r="AO87" s="1476"/>
      <c r="AP87" s="1476"/>
      <c r="AQ87" s="1478"/>
      <c r="AR87" s="1478"/>
      <c r="CG87" s="41"/>
      <c r="CH87" s="41"/>
      <c r="CI87" s="41"/>
      <c r="CJ87" s="41"/>
    </row>
    <row r="88" spans="1:104" ht="16.149999999999999" customHeight="1" x14ac:dyDescent="0.2">
      <c r="A88" s="298" t="s">
        <v>115</v>
      </c>
      <c r="B88" s="271">
        <f t="shared" si="8"/>
        <v>0</v>
      </c>
      <c r="C88" s="299"/>
      <c r="D88" s="299"/>
      <c r="E88" s="7"/>
      <c r="F88" s="7"/>
      <c r="G88" s="7"/>
      <c r="H88" s="1477"/>
      <c r="I88" s="1477"/>
      <c r="J88" s="1477"/>
      <c r="K88" s="1477"/>
      <c r="L88" s="1477"/>
      <c r="M88" s="1477"/>
      <c r="N88" s="1477"/>
      <c r="O88" s="1477"/>
      <c r="P88" s="1502"/>
      <c r="Q88" s="1502"/>
      <c r="R88" s="1502"/>
      <c r="S88" s="1502"/>
      <c r="T88" s="1502"/>
      <c r="U88" s="1502"/>
      <c r="V88" s="1502"/>
      <c r="W88" s="1477"/>
      <c r="X88" s="1502"/>
      <c r="Y88" s="1478"/>
      <c r="Z88" s="1478"/>
      <c r="AA88" s="1478"/>
      <c r="AB88" s="1478"/>
      <c r="AC88" s="1478"/>
      <c r="AD88" s="1478"/>
      <c r="AE88" s="1478"/>
      <c r="AF88" s="1478"/>
      <c r="AG88" s="1478"/>
      <c r="AH88" s="1476"/>
      <c r="AI88" s="1476"/>
      <c r="AJ88" s="1476"/>
      <c r="AK88" s="1476"/>
      <c r="AL88" s="1476"/>
      <c r="AM88" s="1476"/>
      <c r="AN88" s="1476"/>
      <c r="AO88" s="1476"/>
      <c r="AP88" s="1476"/>
      <c r="AQ88" s="1478"/>
      <c r="AR88" s="1478"/>
      <c r="CG88" s="41"/>
      <c r="CH88" s="41"/>
      <c r="CI88" s="41"/>
      <c r="CJ88" s="41"/>
    </row>
    <row r="89" spans="1:104" ht="16.149999999999999" customHeight="1" x14ac:dyDescent="0.2">
      <c r="A89" s="300" t="s">
        <v>116</v>
      </c>
      <c r="B89" s="301">
        <f t="shared" si="8"/>
        <v>0</v>
      </c>
      <c r="C89" s="302"/>
      <c r="D89" s="302"/>
      <c r="E89" s="7"/>
      <c r="F89" s="7"/>
      <c r="G89" s="7"/>
      <c r="H89" s="1477"/>
      <c r="I89" s="1477"/>
      <c r="J89" s="1477"/>
      <c r="K89" s="1477"/>
      <c r="L89" s="1477"/>
      <c r="M89" s="1477"/>
      <c r="N89" s="1477"/>
      <c r="O89" s="1477"/>
      <c r="P89" s="1502"/>
      <c r="Q89" s="1502"/>
      <c r="R89" s="1502"/>
      <c r="S89" s="1502"/>
      <c r="T89" s="1502"/>
      <c r="U89" s="1502"/>
      <c r="V89" s="1502"/>
      <c r="W89" s="1477"/>
      <c r="X89" s="1502"/>
      <c r="Y89" s="1478"/>
      <c r="Z89" s="1478"/>
      <c r="AA89" s="1478"/>
      <c r="AB89" s="1478"/>
      <c r="AC89" s="1478"/>
      <c r="AD89" s="1478"/>
      <c r="AE89" s="1478"/>
      <c r="AF89" s="1478"/>
      <c r="AG89" s="1478"/>
      <c r="AH89" s="1476"/>
      <c r="AI89" s="1476"/>
      <c r="AJ89" s="1476"/>
      <c r="AK89" s="1476"/>
      <c r="AL89" s="1476"/>
      <c r="AM89" s="1476"/>
      <c r="AN89" s="1476"/>
      <c r="AO89" s="1476"/>
      <c r="AP89" s="1476"/>
      <c r="AQ89" s="1478"/>
      <c r="AR89" s="1478"/>
      <c r="CG89" s="41"/>
      <c r="CH89" s="41"/>
      <c r="CI89" s="41"/>
      <c r="CJ89" s="41"/>
    </row>
    <row r="90" spans="1:104" ht="16.149999999999999" customHeight="1" x14ac:dyDescent="0.2">
      <c r="A90" s="2548" t="s">
        <v>117</v>
      </c>
      <c r="B90" s="2546"/>
      <c r="C90" s="2546"/>
      <c r="D90" s="2547"/>
      <c r="E90" s="7"/>
      <c r="F90" s="7"/>
      <c r="G90" s="7"/>
      <c r="H90" s="1477"/>
      <c r="I90" s="1477"/>
      <c r="J90" s="1477"/>
      <c r="K90" s="1477"/>
      <c r="L90" s="1477"/>
      <c r="M90" s="1477"/>
      <c r="N90" s="1477"/>
      <c r="O90" s="1477"/>
      <c r="P90" s="1502"/>
      <c r="Q90" s="1502"/>
      <c r="R90" s="1502"/>
      <c r="S90" s="1502"/>
      <c r="T90" s="1502"/>
      <c r="U90" s="1502"/>
      <c r="V90" s="1502"/>
      <c r="W90" s="1477"/>
      <c r="X90" s="1502"/>
      <c r="Y90" s="1478"/>
      <c r="Z90" s="1478"/>
      <c r="AA90" s="1478"/>
      <c r="AB90" s="1478"/>
      <c r="AC90" s="1478"/>
      <c r="AD90" s="1478"/>
      <c r="AE90" s="1478"/>
      <c r="AF90" s="1478"/>
      <c r="AG90" s="1478"/>
      <c r="AH90" s="1476"/>
      <c r="AI90" s="1476"/>
      <c r="AJ90" s="1476"/>
      <c r="AK90" s="1476"/>
      <c r="AL90" s="1476"/>
      <c r="AM90" s="1476"/>
      <c r="AN90" s="1476"/>
      <c r="AO90" s="1476"/>
      <c r="AP90" s="1476"/>
      <c r="AQ90" s="1478"/>
      <c r="AR90" s="1478"/>
      <c r="CG90" s="41"/>
      <c r="CH90" s="41"/>
      <c r="CI90" s="41"/>
      <c r="CJ90" s="41"/>
    </row>
    <row r="91" spans="1:104" ht="16.149999999999999" customHeight="1" x14ac:dyDescent="0.2">
      <c r="A91" s="1506" t="s">
        <v>118</v>
      </c>
      <c r="B91" s="1507">
        <f>SUM(C91:D91)</f>
        <v>0</v>
      </c>
      <c r="C91" s="1508"/>
      <c r="D91" s="1508"/>
      <c r="E91" s="7"/>
      <c r="F91" s="7"/>
      <c r="G91" s="7"/>
      <c r="H91" s="1477"/>
      <c r="I91" s="1477"/>
      <c r="J91" s="1477"/>
      <c r="K91" s="1477"/>
      <c r="L91" s="1477"/>
      <c r="M91" s="1477"/>
      <c r="N91" s="1477"/>
      <c r="O91" s="1477"/>
      <c r="P91" s="1502"/>
      <c r="Q91" s="1502"/>
      <c r="R91" s="1502"/>
      <c r="S91" s="1502"/>
      <c r="T91" s="1502"/>
      <c r="U91" s="1502"/>
      <c r="V91" s="1502"/>
      <c r="W91" s="1477"/>
      <c r="X91" s="1502"/>
      <c r="Y91" s="1478"/>
      <c r="Z91" s="1478"/>
      <c r="AA91" s="1478"/>
      <c r="AB91" s="1478"/>
      <c r="AC91" s="1478"/>
      <c r="AD91" s="1478"/>
      <c r="AE91" s="1478"/>
      <c r="AF91" s="1478"/>
      <c r="AG91" s="1478"/>
      <c r="AH91" s="1478"/>
      <c r="AI91" s="1478"/>
      <c r="AJ91" s="1478"/>
      <c r="AK91" s="1478"/>
      <c r="AL91" s="1478"/>
      <c r="AM91" s="1478"/>
      <c r="AN91" s="1478"/>
      <c r="AO91" s="1478"/>
      <c r="AP91" s="1478"/>
      <c r="AQ91" s="1478"/>
      <c r="AR91" s="1478"/>
      <c r="CG91" s="41"/>
      <c r="CH91" s="41"/>
      <c r="CI91" s="41"/>
      <c r="CJ91" s="41"/>
    </row>
    <row r="92" spans="1:104" ht="16.149999999999999" customHeight="1" x14ac:dyDescent="0.2">
      <c r="A92" s="305" t="s">
        <v>119</v>
      </c>
      <c r="B92" s="306">
        <f t="shared" ref="B92:B93" si="9">SUM(C92:D92)</f>
        <v>0</v>
      </c>
      <c r="C92" s="299"/>
      <c r="D92" s="299"/>
      <c r="E92" s="7"/>
      <c r="F92" s="7"/>
      <c r="G92" s="7"/>
      <c r="H92" s="1477"/>
      <c r="I92" s="1477"/>
      <c r="J92" s="1477"/>
      <c r="K92" s="1477"/>
      <c r="L92" s="1477"/>
      <c r="M92" s="1477"/>
      <c r="N92" s="1477"/>
      <c r="O92" s="1477"/>
      <c r="P92" s="1502"/>
      <c r="Q92" s="1502"/>
      <c r="R92" s="1502"/>
      <c r="S92" s="1502"/>
      <c r="T92" s="1502"/>
      <c r="U92" s="1502"/>
      <c r="V92" s="1502"/>
      <c r="W92" s="1477"/>
      <c r="X92" s="1502"/>
      <c r="Y92" s="1478"/>
      <c r="Z92" s="1478"/>
      <c r="AA92" s="1478"/>
      <c r="AB92" s="1478"/>
      <c r="AC92" s="1478"/>
      <c r="AD92" s="1478"/>
      <c r="AE92" s="1478"/>
      <c r="AF92" s="1478"/>
      <c r="AG92" s="1478"/>
      <c r="AH92" s="1478"/>
      <c r="AI92" s="1478"/>
      <c r="AJ92" s="1478"/>
      <c r="AK92" s="1478"/>
      <c r="AL92" s="1478"/>
      <c r="AM92" s="1478"/>
      <c r="AN92" s="1478"/>
      <c r="AO92" s="1478"/>
      <c r="AP92" s="1478"/>
      <c r="AQ92" s="1478"/>
      <c r="AR92" s="1478"/>
      <c r="CG92" s="41"/>
      <c r="CH92" s="41"/>
      <c r="CI92" s="41"/>
      <c r="CJ92" s="41"/>
    </row>
    <row r="93" spans="1:104" ht="24.75" customHeight="1" x14ac:dyDescent="0.2">
      <c r="A93" s="1352" t="s">
        <v>120</v>
      </c>
      <c r="B93" s="1353">
        <f t="shared" si="9"/>
        <v>0</v>
      </c>
      <c r="C93" s="1354"/>
      <c r="D93" s="1354"/>
      <c r="E93" s="7"/>
      <c r="F93" s="7"/>
      <c r="G93" s="7"/>
      <c r="H93" s="1477"/>
      <c r="I93" s="1477"/>
      <c r="J93" s="1477"/>
      <c r="K93" s="1477"/>
      <c r="L93" s="1477"/>
      <c r="M93" s="1477"/>
      <c r="N93" s="1477"/>
      <c r="O93" s="1477"/>
      <c r="P93" s="1502"/>
      <c r="Q93" s="1502"/>
      <c r="R93" s="1502"/>
      <c r="S93" s="1502"/>
      <c r="T93" s="1502"/>
      <c r="U93" s="1502"/>
      <c r="V93" s="1502"/>
      <c r="W93" s="1477"/>
      <c r="X93" s="1502"/>
      <c r="Y93" s="1478"/>
      <c r="Z93" s="1478"/>
      <c r="AA93" s="1478"/>
      <c r="AB93" s="1478"/>
      <c r="AC93" s="1478"/>
      <c r="AD93" s="1478"/>
      <c r="AE93" s="1478"/>
      <c r="AF93" s="1478"/>
      <c r="AG93" s="1478"/>
      <c r="AH93" s="1478"/>
      <c r="AI93" s="1478"/>
      <c r="AJ93" s="1478"/>
      <c r="AK93" s="1478"/>
      <c r="AL93" s="1478"/>
      <c r="AM93" s="1478"/>
      <c r="AN93" s="1478"/>
      <c r="AO93" s="1478"/>
      <c r="AP93" s="1478"/>
      <c r="AQ93" s="1478"/>
      <c r="AR93" s="1478"/>
      <c r="CG93" s="41"/>
      <c r="CH93" s="41"/>
      <c r="CI93" s="41"/>
      <c r="CJ93" s="41"/>
    </row>
    <row r="94" spans="1:104" s="9" customFormat="1" ht="31.15" customHeight="1" x14ac:dyDescent="0.2">
      <c r="A94" s="2392" t="s">
        <v>121</v>
      </c>
      <c r="B94" s="2392"/>
      <c r="C94" s="2392"/>
      <c r="D94" s="2392"/>
      <c r="E94" s="2392"/>
      <c r="F94" s="2392"/>
      <c r="G94" s="1509"/>
      <c r="H94" s="1509"/>
      <c r="I94" s="1509"/>
      <c r="J94" s="1509"/>
      <c r="K94" s="1509"/>
      <c r="L94" s="1509"/>
      <c r="M94" s="1509"/>
      <c r="N94" s="1509"/>
      <c r="O94" s="1509"/>
      <c r="P94" s="1509"/>
      <c r="Q94" s="1510"/>
      <c r="R94" s="1510"/>
      <c r="S94" s="1510"/>
      <c r="T94" s="1510"/>
      <c r="U94" s="1510"/>
      <c r="V94" s="1510"/>
      <c r="W94" s="1509"/>
      <c r="X94" s="1511"/>
      <c r="Y94" s="1510"/>
      <c r="Z94" s="1510"/>
      <c r="AA94" s="1510"/>
      <c r="AB94" s="1510"/>
      <c r="AC94" s="1510"/>
      <c r="AD94" s="1510"/>
      <c r="AE94" s="1510"/>
      <c r="AF94" s="1510"/>
      <c r="AG94" s="1510"/>
      <c r="AH94" s="1510"/>
      <c r="AI94" s="1510"/>
      <c r="AJ94" s="1510"/>
      <c r="AK94" s="1510"/>
      <c r="AL94" s="1510"/>
      <c r="AM94" s="1510"/>
      <c r="AN94" s="1510"/>
      <c r="AO94" s="1510"/>
      <c r="AP94" s="1510"/>
      <c r="AQ94" s="1510"/>
      <c r="AR94" s="1510"/>
      <c r="BX94" s="4"/>
      <c r="BY94" s="4"/>
      <c r="BZ94" s="4"/>
      <c r="CA94" s="4"/>
      <c r="CB94" s="4"/>
      <c r="CC94" s="4"/>
      <c r="CD94" s="4"/>
      <c r="CE94" s="4"/>
      <c r="CF94" s="4"/>
      <c r="CG94" s="41"/>
      <c r="CH94" s="41"/>
      <c r="CI94" s="41"/>
      <c r="CJ94" s="41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</row>
    <row r="95" spans="1:104" ht="16.149999999999999" customHeight="1" x14ac:dyDescent="0.2">
      <c r="A95" s="2549" t="s">
        <v>122</v>
      </c>
      <c r="B95" s="2550" t="s">
        <v>123</v>
      </c>
      <c r="C95" s="2551"/>
      <c r="D95" s="2550" t="s">
        <v>124</v>
      </c>
      <c r="E95" s="2551"/>
      <c r="F95" s="2552" t="s">
        <v>125</v>
      </c>
      <c r="G95" s="312"/>
      <c r="H95" s="313"/>
      <c r="I95" s="313"/>
      <c r="J95" s="7"/>
      <c r="K95" s="7"/>
      <c r="L95" s="7"/>
      <c r="M95" s="7"/>
      <c r="N95" s="7"/>
      <c r="O95" s="7"/>
      <c r="P95" s="290"/>
      <c r="Q95" s="290"/>
      <c r="R95" s="290"/>
      <c r="S95" s="290"/>
      <c r="T95" s="290"/>
      <c r="U95" s="290"/>
      <c r="V95" s="7"/>
      <c r="W95" s="291"/>
      <c r="X95" s="1092"/>
      <c r="Y95" s="1093"/>
      <c r="Z95" s="1093"/>
      <c r="AA95" s="1093"/>
      <c r="AB95" s="1093"/>
      <c r="AC95" s="1093"/>
      <c r="AD95" s="1093"/>
      <c r="AE95" s="1093"/>
      <c r="AF95" s="1093"/>
      <c r="AG95" s="1093"/>
      <c r="AH95" s="1093"/>
      <c r="AI95" s="1478"/>
      <c r="AJ95" s="1478"/>
      <c r="AK95" s="1478"/>
      <c r="AL95" s="1478"/>
      <c r="AM95" s="1478"/>
      <c r="AN95" s="1478"/>
      <c r="AO95" s="1478"/>
      <c r="AP95" s="1478"/>
      <c r="AQ95" s="1478"/>
      <c r="AR95" s="1478"/>
      <c r="CG95" s="41"/>
      <c r="CH95" s="41"/>
      <c r="CI95" s="41"/>
      <c r="CJ95" s="41"/>
    </row>
    <row r="96" spans="1:104" ht="16.149999999999999" customHeight="1" x14ac:dyDescent="0.2">
      <c r="A96" s="1920"/>
      <c r="B96" s="2484"/>
      <c r="C96" s="2485"/>
      <c r="D96" s="2484"/>
      <c r="E96" s="2485"/>
      <c r="F96" s="1927"/>
      <c r="G96" s="312"/>
      <c r="H96" s="313"/>
      <c r="I96" s="313"/>
      <c r="J96" s="7"/>
      <c r="K96" s="7"/>
      <c r="L96" s="7"/>
      <c r="M96" s="7"/>
      <c r="N96" s="7"/>
      <c r="O96" s="7"/>
      <c r="P96" s="290"/>
      <c r="Q96" s="290"/>
      <c r="R96" s="290"/>
      <c r="S96" s="290"/>
      <c r="T96" s="290"/>
      <c r="U96" s="290"/>
      <c r="V96" s="7"/>
      <c r="W96" s="291"/>
      <c r="X96" s="1502"/>
      <c r="Y96" s="1478"/>
      <c r="Z96" s="1478"/>
      <c r="AA96" s="1478"/>
      <c r="AB96" s="1478"/>
      <c r="AC96" s="1478"/>
      <c r="AD96" s="1478"/>
      <c r="AE96" s="1478"/>
      <c r="AF96" s="1478"/>
      <c r="AG96" s="1478"/>
      <c r="AH96" s="1478"/>
      <c r="AI96" s="1478"/>
      <c r="AJ96" s="1478"/>
      <c r="AK96" s="1478"/>
      <c r="AL96" s="1478"/>
      <c r="AM96" s="1478"/>
      <c r="AN96" s="1478"/>
      <c r="AO96" s="1478"/>
      <c r="AP96" s="1478"/>
      <c r="AQ96" s="1478"/>
      <c r="AR96" s="1478"/>
      <c r="CG96" s="41"/>
      <c r="CH96" s="41"/>
      <c r="CI96" s="41"/>
      <c r="CJ96" s="41"/>
    </row>
    <row r="97" spans="1:88" ht="40.5" customHeight="1" x14ac:dyDescent="0.2">
      <c r="A97" s="2481"/>
      <c r="B97" s="1512" t="s">
        <v>126</v>
      </c>
      <c r="C97" s="1513" t="s">
        <v>127</v>
      </c>
      <c r="D97" s="1512" t="s">
        <v>128</v>
      </c>
      <c r="E97" s="1513" t="s">
        <v>129</v>
      </c>
      <c r="F97" s="2487"/>
      <c r="G97" s="312"/>
      <c r="H97" s="313"/>
      <c r="I97" s="313"/>
      <c r="J97" s="7"/>
      <c r="K97" s="7"/>
      <c r="L97" s="7"/>
      <c r="M97" s="7"/>
      <c r="N97" s="7"/>
      <c r="O97" s="7"/>
      <c r="P97" s="290"/>
      <c r="Q97" s="290"/>
      <c r="R97" s="290"/>
      <c r="S97" s="290"/>
      <c r="T97" s="290"/>
      <c r="U97" s="290"/>
      <c r="V97" s="7"/>
      <c r="W97" s="291"/>
      <c r="X97" s="1502"/>
      <c r="Y97" s="1478"/>
      <c r="Z97" s="1478"/>
      <c r="AA97" s="1478"/>
      <c r="AB97" s="1478"/>
      <c r="AC97" s="1478"/>
      <c r="AD97" s="1478"/>
      <c r="AE97" s="1478"/>
      <c r="AF97" s="1478"/>
      <c r="AG97" s="1478"/>
      <c r="AH97" s="1478"/>
      <c r="AI97" s="1478"/>
      <c r="AJ97" s="1478"/>
      <c r="AK97" s="1478"/>
      <c r="AL97" s="1478"/>
      <c r="AM97" s="1478"/>
      <c r="AN97" s="1478"/>
      <c r="AO97" s="1478"/>
      <c r="AP97" s="1478"/>
      <c r="AQ97" s="1478"/>
      <c r="AR97" s="1478"/>
      <c r="CG97" s="41"/>
      <c r="CH97" s="41"/>
      <c r="CI97" s="41"/>
      <c r="CJ97" s="41"/>
    </row>
    <row r="98" spans="1:88" ht="16.149999999999999" customHeight="1" x14ac:dyDescent="0.2">
      <c r="A98" s="1514" t="s">
        <v>130</v>
      </c>
      <c r="B98" s="319">
        <v>5943</v>
      </c>
      <c r="C98" s="320">
        <v>62</v>
      </c>
      <c r="D98" s="319">
        <v>14394</v>
      </c>
      <c r="E98" s="320">
        <v>64</v>
      </c>
      <c r="F98" s="320">
        <v>5881</v>
      </c>
      <c r="G98" s="312"/>
      <c r="H98" s="313"/>
      <c r="I98" s="313"/>
      <c r="J98" s="7"/>
      <c r="K98" s="7"/>
      <c r="L98" s="7"/>
      <c r="M98" s="7"/>
      <c r="N98" s="7"/>
      <c r="O98" s="7"/>
      <c r="P98" s="290"/>
      <c r="Q98" s="290"/>
      <c r="R98" s="290"/>
      <c r="S98" s="290"/>
      <c r="T98" s="290"/>
      <c r="U98" s="290"/>
      <c r="V98" s="7"/>
      <c r="W98" s="291"/>
      <c r="X98" s="1502"/>
      <c r="Y98" s="1478"/>
      <c r="Z98" s="1478"/>
      <c r="AA98" s="1478"/>
      <c r="AB98" s="1478"/>
      <c r="AC98" s="1478"/>
      <c r="AD98" s="1478"/>
      <c r="AE98" s="1478"/>
      <c r="AF98" s="1478"/>
      <c r="AG98" s="1478"/>
      <c r="AH98" s="1478"/>
      <c r="AI98" s="1478"/>
      <c r="AJ98" s="1478"/>
      <c r="AK98" s="1478"/>
      <c r="AL98" s="1478"/>
      <c r="AM98" s="1478"/>
      <c r="AN98" s="1478"/>
      <c r="AO98" s="1478"/>
      <c r="AP98" s="1478"/>
      <c r="AQ98" s="1478"/>
      <c r="AR98" s="1478"/>
      <c r="CG98" s="41"/>
      <c r="CH98" s="41"/>
      <c r="CI98" s="41"/>
      <c r="CJ98" s="41"/>
    </row>
    <row r="99" spans="1:88" ht="16.149999999999999" customHeight="1" x14ac:dyDescent="0.2">
      <c r="A99" s="321" t="s">
        <v>131</v>
      </c>
      <c r="B99" s="322">
        <v>2763</v>
      </c>
      <c r="C99" s="323">
        <v>129</v>
      </c>
      <c r="D99" s="322">
        <v>6808</v>
      </c>
      <c r="E99" s="323">
        <v>132</v>
      </c>
      <c r="F99" s="323">
        <v>2634</v>
      </c>
      <c r="G99" s="312"/>
      <c r="H99" s="313"/>
      <c r="I99" s="313"/>
      <c r="J99" s="7"/>
      <c r="K99" s="7"/>
      <c r="L99" s="7"/>
      <c r="M99" s="7"/>
      <c r="N99" s="7"/>
      <c r="O99" s="7"/>
      <c r="P99" s="290"/>
      <c r="Q99" s="290"/>
      <c r="R99" s="290"/>
      <c r="S99" s="290"/>
      <c r="T99" s="290"/>
      <c r="U99" s="290"/>
      <c r="V99" s="7"/>
      <c r="W99" s="291"/>
      <c r="X99" s="1502"/>
      <c r="Y99" s="1478"/>
      <c r="Z99" s="1478"/>
      <c r="AA99" s="1478"/>
      <c r="AB99" s="1478"/>
      <c r="AC99" s="1478"/>
      <c r="AD99" s="1478"/>
      <c r="AE99" s="1478"/>
      <c r="AF99" s="1478"/>
      <c r="AG99" s="1478"/>
      <c r="AH99" s="1478"/>
      <c r="AI99" s="1478"/>
      <c r="AJ99" s="1478"/>
      <c r="AK99" s="1478"/>
      <c r="AL99" s="1478"/>
      <c r="AM99" s="1478"/>
      <c r="AN99" s="1478"/>
      <c r="AO99" s="1478"/>
      <c r="AP99" s="1478"/>
      <c r="AQ99" s="1478"/>
      <c r="AR99" s="1478"/>
      <c r="CG99" s="41"/>
      <c r="CH99" s="41"/>
      <c r="CI99" s="41"/>
      <c r="CJ99" s="41"/>
    </row>
    <row r="100" spans="1:88" ht="16.149999999999999" customHeight="1" x14ac:dyDescent="0.2">
      <c r="A100" s="1363" t="s">
        <v>132</v>
      </c>
      <c r="B100" s="325">
        <v>1312</v>
      </c>
      <c r="C100" s="326">
        <v>0</v>
      </c>
      <c r="D100" s="325">
        <v>1312</v>
      </c>
      <c r="E100" s="326">
        <v>0</v>
      </c>
      <c r="F100" s="326">
        <v>1312</v>
      </c>
      <c r="G100" s="312"/>
      <c r="H100" s="313"/>
      <c r="I100" s="313"/>
      <c r="J100" s="7"/>
      <c r="K100" s="7"/>
      <c r="L100" s="7"/>
      <c r="M100" s="7"/>
      <c r="N100" s="7"/>
      <c r="O100" s="7"/>
      <c r="P100" s="290"/>
      <c r="Q100" s="290"/>
      <c r="R100" s="290"/>
      <c r="S100" s="290"/>
      <c r="T100" s="290"/>
      <c r="U100" s="290"/>
      <c r="V100" s="7"/>
      <c r="W100" s="291"/>
      <c r="X100" s="1502"/>
      <c r="Y100" s="1478"/>
      <c r="Z100" s="1478"/>
      <c r="AA100" s="1478"/>
      <c r="AB100" s="1478"/>
      <c r="AC100" s="1478"/>
      <c r="AD100" s="1478"/>
      <c r="AE100" s="1478"/>
      <c r="AF100" s="1478"/>
      <c r="AG100" s="1478"/>
      <c r="AH100" s="1478"/>
      <c r="AI100" s="1478"/>
      <c r="AJ100" s="1478"/>
      <c r="AK100" s="1478"/>
      <c r="AL100" s="1478"/>
      <c r="AM100" s="1478"/>
      <c r="AN100" s="1478"/>
      <c r="AO100" s="1478"/>
      <c r="AP100" s="1478"/>
      <c r="AQ100" s="1478"/>
      <c r="AR100" s="1478"/>
      <c r="CG100" s="41">
        <v>0</v>
      </c>
      <c r="CH100" s="41">
        <v>0</v>
      </c>
      <c r="CI100" s="41">
        <v>0</v>
      </c>
      <c r="CJ100" s="41"/>
    </row>
    <row r="101" spans="1:88" ht="16.149999999999999" customHeight="1" x14ac:dyDescent="0.2">
      <c r="A101" s="1515" t="s">
        <v>32</v>
      </c>
      <c r="B101" s="1516">
        <f>SUM(B98:B100)</f>
        <v>10018</v>
      </c>
      <c r="C101" s="1517">
        <f>SUM(C98:C100)</f>
        <v>191</v>
      </c>
      <c r="D101" s="1516">
        <f>SUM(D98:D100)</f>
        <v>22514</v>
      </c>
      <c r="E101" s="1517">
        <f>SUM(E98:E100)</f>
        <v>196</v>
      </c>
      <c r="F101" s="1517">
        <f>SUM(F98:F100)</f>
        <v>9827</v>
      </c>
      <c r="G101" s="312"/>
      <c r="H101" s="313"/>
      <c r="I101" s="313"/>
      <c r="J101" s="7"/>
      <c r="K101" s="7"/>
      <c r="L101" s="7"/>
      <c r="M101" s="7"/>
      <c r="N101" s="7"/>
      <c r="O101" s="7"/>
      <c r="P101" s="290"/>
      <c r="Q101" s="290"/>
      <c r="R101" s="290"/>
      <c r="S101" s="290"/>
      <c r="T101" s="290"/>
      <c r="U101" s="290"/>
      <c r="V101" s="7"/>
      <c r="W101" s="291"/>
      <c r="X101" s="1502"/>
      <c r="Y101" s="1478"/>
      <c r="Z101" s="1478"/>
      <c r="AA101" s="1478"/>
      <c r="AB101" s="1478"/>
      <c r="AC101" s="1478"/>
      <c r="AD101" s="1478"/>
      <c r="AE101" s="1478"/>
      <c r="AF101" s="1478"/>
      <c r="AG101" s="1478"/>
      <c r="AH101" s="1478"/>
      <c r="AI101" s="1478"/>
      <c r="AJ101" s="1478"/>
      <c r="AK101" s="1478"/>
      <c r="AL101" s="1478"/>
      <c r="AM101" s="1478"/>
      <c r="AN101" s="1478"/>
      <c r="AO101" s="1478"/>
      <c r="AP101" s="1478"/>
      <c r="AQ101" s="1478"/>
      <c r="AR101" s="1478"/>
      <c r="CG101" s="41">
        <v>0</v>
      </c>
      <c r="CH101" s="41">
        <v>0</v>
      </c>
      <c r="CI101" s="41">
        <v>0</v>
      </c>
      <c r="CJ101" s="41"/>
    </row>
    <row r="102" spans="1:88" ht="31.15" customHeight="1" x14ac:dyDescent="0.2">
      <c r="A102" s="330" t="s">
        <v>133</v>
      </c>
      <c r="B102" s="1518"/>
      <c r="C102" s="1519"/>
      <c r="D102" s="965"/>
      <c r="E102" s="1520"/>
      <c r="F102" s="1520"/>
      <c r="G102" s="1370"/>
      <c r="H102" s="1370"/>
      <c r="I102" s="1371"/>
      <c r="J102" s="331"/>
      <c r="K102" s="1371"/>
      <c r="L102" s="331"/>
      <c r="M102" s="7"/>
      <c r="N102" s="7"/>
      <c r="O102" s="7"/>
      <c r="P102" s="7"/>
      <c r="Q102" s="290"/>
      <c r="R102" s="290"/>
      <c r="S102" s="290"/>
      <c r="T102" s="290"/>
      <c r="U102" s="290"/>
      <c r="V102" s="290"/>
      <c r="W102" s="7"/>
      <c r="X102" s="1521"/>
      <c r="Y102" s="1502"/>
      <c r="Z102" s="1478"/>
      <c r="AA102" s="1478"/>
      <c r="AB102" s="1478"/>
      <c r="AC102" s="1478"/>
      <c r="AD102" s="1478"/>
      <c r="AE102" s="1478"/>
      <c r="AF102" s="1478"/>
      <c r="AG102" s="1478"/>
      <c r="AH102" s="1478"/>
      <c r="AI102" s="1478"/>
      <c r="AJ102" s="1478"/>
      <c r="AK102" s="1478"/>
      <c r="AL102" s="1478"/>
      <c r="AM102" s="1478"/>
      <c r="AN102" s="1478"/>
      <c r="AO102" s="1478"/>
      <c r="AP102" s="1478"/>
      <c r="AQ102" s="1478"/>
      <c r="AR102" s="1478"/>
      <c r="CG102" s="41">
        <v>0</v>
      </c>
      <c r="CH102" s="41">
        <v>0</v>
      </c>
      <c r="CI102" s="41">
        <v>0</v>
      </c>
      <c r="CJ102" s="41"/>
    </row>
    <row r="103" spans="1:88" ht="31.15" customHeight="1" x14ac:dyDescent="0.2">
      <c r="A103" s="2540" t="s">
        <v>134</v>
      </c>
      <c r="B103" s="2541" t="s">
        <v>135</v>
      </c>
      <c r="C103" s="2540" t="s">
        <v>136</v>
      </c>
      <c r="D103" s="2542"/>
      <c r="E103" s="2542"/>
      <c r="F103" s="2542"/>
      <c r="G103" s="2542"/>
      <c r="H103" s="2542"/>
      <c r="I103" s="2542"/>
      <c r="J103" s="2542"/>
      <c r="K103" s="2543"/>
      <c r="L103" s="2541" t="s">
        <v>137</v>
      </c>
      <c r="M103" s="7"/>
      <c r="N103" s="313"/>
      <c r="O103" s="313"/>
      <c r="P103" s="313"/>
      <c r="Q103" s="290"/>
      <c r="R103" s="290"/>
      <c r="S103" s="290"/>
      <c r="T103" s="290"/>
      <c r="U103" s="290"/>
      <c r="V103" s="290"/>
      <c r="W103" s="290"/>
      <c r="X103" s="291"/>
      <c r="Y103" s="1502"/>
      <c r="Z103" s="1478"/>
      <c r="AA103" s="1478"/>
      <c r="AB103" s="1478"/>
      <c r="AC103" s="1478"/>
      <c r="AD103" s="1478"/>
      <c r="AE103" s="1478"/>
      <c r="AF103" s="1478"/>
      <c r="AG103" s="1478"/>
      <c r="AH103" s="1478"/>
      <c r="AI103" s="1478"/>
      <c r="AJ103" s="1478"/>
      <c r="AK103" s="1478"/>
      <c r="AL103" s="1478"/>
      <c r="AM103" s="1478"/>
      <c r="AN103" s="1478"/>
      <c r="AO103" s="1478"/>
      <c r="AP103" s="1478"/>
      <c r="AQ103" s="1478"/>
      <c r="AR103" s="1478"/>
      <c r="AS103" s="1478"/>
      <c r="CG103" s="41"/>
      <c r="CH103" s="41"/>
      <c r="CI103" s="41"/>
      <c r="CJ103" s="41"/>
    </row>
    <row r="104" spans="1:88" ht="28.5" customHeight="1" x14ac:dyDescent="0.2">
      <c r="A104" s="2467"/>
      <c r="B104" s="2469"/>
      <c r="C104" s="1522" t="s">
        <v>138</v>
      </c>
      <c r="D104" s="1522" t="s">
        <v>139</v>
      </c>
      <c r="E104" s="1522" t="s">
        <v>140</v>
      </c>
      <c r="F104" s="1522" t="s">
        <v>141</v>
      </c>
      <c r="G104" s="1522" t="s">
        <v>142</v>
      </c>
      <c r="H104" s="1522" t="s">
        <v>143</v>
      </c>
      <c r="I104" s="1522" t="s">
        <v>144</v>
      </c>
      <c r="J104" s="1523" t="s">
        <v>145</v>
      </c>
      <c r="K104" s="1522" t="s">
        <v>146</v>
      </c>
      <c r="L104" s="2469"/>
      <c r="M104" s="7"/>
      <c r="N104" s="313"/>
      <c r="O104" s="313"/>
      <c r="P104" s="313"/>
      <c r="Q104" s="290"/>
      <c r="R104" s="290"/>
      <c r="S104" s="290"/>
      <c r="T104" s="290"/>
      <c r="U104" s="290"/>
      <c r="V104" s="290"/>
      <c r="W104" s="290"/>
      <c r="X104" s="291"/>
      <c r="Y104" s="1502"/>
      <c r="Z104" s="1478"/>
      <c r="AA104" s="1478"/>
      <c r="AB104" s="1478"/>
      <c r="AC104" s="1478"/>
      <c r="AD104" s="1478"/>
      <c r="AE104" s="1478"/>
      <c r="AF104" s="1478"/>
      <c r="AG104" s="1478"/>
      <c r="AH104" s="1478"/>
      <c r="AI104" s="1478"/>
      <c r="AJ104" s="1478"/>
      <c r="AK104" s="1478"/>
      <c r="AL104" s="1478"/>
      <c r="AM104" s="1478"/>
      <c r="AN104" s="1478"/>
      <c r="AO104" s="1478"/>
      <c r="AP104" s="1478"/>
      <c r="AQ104" s="1478"/>
      <c r="AR104" s="1478"/>
      <c r="AS104" s="1478"/>
      <c r="CG104" s="41"/>
      <c r="CH104" s="41"/>
      <c r="CI104" s="41"/>
      <c r="CJ104" s="41"/>
    </row>
    <row r="105" spans="1:88" ht="16.149999999999999" customHeight="1" x14ac:dyDescent="0.2">
      <c r="A105" s="1524" t="s">
        <v>147</v>
      </c>
      <c r="B105" s="1525"/>
      <c r="C105" s="1525"/>
      <c r="D105" s="1525"/>
      <c r="E105" s="1525"/>
      <c r="F105" s="1525"/>
      <c r="G105" s="1525"/>
      <c r="H105" s="1525"/>
      <c r="I105" s="1525"/>
      <c r="J105" s="1525"/>
      <c r="K105" s="1525"/>
      <c r="L105" s="1526"/>
      <c r="M105" s="7"/>
      <c r="N105" s="313"/>
      <c r="O105" s="313"/>
      <c r="P105" s="313"/>
      <c r="Q105" s="290"/>
      <c r="R105" s="290"/>
      <c r="S105" s="290"/>
      <c r="T105" s="290"/>
      <c r="U105" s="290"/>
      <c r="V105" s="290"/>
      <c r="W105" s="290"/>
      <c r="X105" s="291"/>
      <c r="Y105" s="1502"/>
      <c r="Z105" s="1478"/>
      <c r="AA105" s="1478"/>
      <c r="AB105" s="1478"/>
      <c r="AC105" s="1478"/>
      <c r="AD105" s="1478"/>
      <c r="AE105" s="1478"/>
      <c r="AF105" s="1478"/>
      <c r="AG105" s="1478"/>
      <c r="AH105" s="1478"/>
      <c r="AI105" s="1478"/>
      <c r="AJ105" s="1478"/>
      <c r="AK105" s="1478"/>
      <c r="AL105" s="1478"/>
      <c r="AM105" s="1478"/>
      <c r="AN105" s="1478"/>
      <c r="AO105" s="1478"/>
      <c r="AP105" s="1478"/>
      <c r="AQ105" s="1478"/>
      <c r="AR105" s="1478"/>
      <c r="AS105" s="1478"/>
      <c r="CG105" s="41"/>
      <c r="CH105" s="41"/>
      <c r="CI105" s="41"/>
      <c r="CJ105" s="41"/>
    </row>
    <row r="106" spans="1:88" ht="16.149999999999999" customHeight="1" x14ac:dyDescent="0.2">
      <c r="A106" s="342" t="s">
        <v>148</v>
      </c>
      <c r="B106" s="343"/>
      <c r="C106" s="343"/>
      <c r="D106" s="343"/>
      <c r="E106" s="343"/>
      <c r="F106" s="343"/>
      <c r="G106" s="343"/>
      <c r="H106" s="343"/>
      <c r="I106" s="343"/>
      <c r="J106" s="343"/>
      <c r="K106" s="343"/>
      <c r="L106" s="344"/>
      <c r="M106" s="345"/>
      <c r="N106" s="313"/>
      <c r="O106" s="313"/>
      <c r="P106" s="313"/>
      <c r="Q106" s="290"/>
      <c r="R106" s="290"/>
      <c r="S106" s="290"/>
      <c r="T106" s="290"/>
      <c r="U106" s="290"/>
      <c r="V106" s="290"/>
      <c r="W106" s="290"/>
      <c r="X106" s="291"/>
      <c r="Y106" s="1502"/>
      <c r="Z106" s="1478"/>
      <c r="AA106" s="1478"/>
      <c r="AB106" s="1478"/>
      <c r="AC106" s="1478"/>
      <c r="AD106" s="1478"/>
      <c r="AE106" s="1478"/>
      <c r="AF106" s="1478"/>
      <c r="AG106" s="1478"/>
      <c r="AH106" s="1478"/>
      <c r="AI106" s="1478"/>
      <c r="AJ106" s="1478"/>
      <c r="AK106" s="1478"/>
      <c r="AL106" s="1478"/>
      <c r="AM106" s="1478"/>
      <c r="AN106" s="1478"/>
      <c r="AO106" s="1478"/>
      <c r="AP106" s="1478"/>
      <c r="AQ106" s="1478"/>
      <c r="AR106" s="1478"/>
      <c r="AS106" s="1478"/>
      <c r="CG106" s="41"/>
      <c r="CH106" s="41"/>
      <c r="CI106" s="41"/>
      <c r="CJ106" s="41"/>
    </row>
    <row r="107" spans="1:88" ht="16.149999999999999" customHeight="1" x14ac:dyDescent="0.2">
      <c r="A107" s="346" t="s">
        <v>149</v>
      </c>
      <c r="B107" s="347"/>
      <c r="C107" s="347"/>
      <c r="D107" s="347"/>
      <c r="E107" s="347"/>
      <c r="F107" s="347"/>
      <c r="G107" s="347"/>
      <c r="H107" s="347"/>
      <c r="I107" s="347"/>
      <c r="J107" s="347"/>
      <c r="K107" s="347"/>
      <c r="L107" s="348"/>
      <c r="M107" s="1527"/>
      <c r="N107" s="313"/>
      <c r="O107" s="313"/>
      <c r="P107" s="313"/>
      <c r="Q107" s="290"/>
      <c r="R107" s="290"/>
      <c r="S107" s="290"/>
      <c r="T107" s="290"/>
      <c r="U107" s="290"/>
      <c r="V107" s="290"/>
      <c r="W107" s="290"/>
      <c r="X107" s="291"/>
      <c r="Y107" s="1502"/>
      <c r="Z107" s="1478"/>
      <c r="AA107" s="1478"/>
      <c r="AB107" s="1478"/>
      <c r="AC107" s="1478"/>
      <c r="AD107" s="1478"/>
      <c r="AE107" s="1478"/>
      <c r="AF107" s="1478"/>
      <c r="AG107" s="1478"/>
      <c r="AH107" s="1478"/>
      <c r="AI107" s="1478"/>
      <c r="AJ107" s="1478"/>
      <c r="AK107" s="1478"/>
      <c r="AL107" s="1478"/>
      <c r="AM107" s="1478"/>
      <c r="AN107" s="1478"/>
      <c r="AO107" s="1478"/>
      <c r="AP107" s="1478"/>
      <c r="AQ107" s="1478"/>
      <c r="AR107" s="1478"/>
      <c r="AS107" s="1478"/>
      <c r="CG107" s="41"/>
      <c r="CH107" s="41"/>
      <c r="CI107" s="41"/>
      <c r="CJ107" s="41"/>
    </row>
    <row r="108" spans="1:88" ht="31.15" customHeight="1" x14ac:dyDescent="0.2">
      <c r="A108" s="232" t="s">
        <v>172</v>
      </c>
      <c r="B108" s="1242"/>
      <c r="C108" s="1242"/>
      <c r="D108" s="1242"/>
      <c r="E108" s="1242"/>
      <c r="F108" s="1242"/>
      <c r="G108" s="1242"/>
      <c r="H108" s="1242"/>
      <c r="I108" s="1242"/>
      <c r="J108" s="1242"/>
      <c r="K108" s="1242"/>
      <c r="L108" s="1242"/>
      <c r="M108" s="1242"/>
      <c r="N108" s="1242"/>
      <c r="O108" s="1242"/>
      <c r="P108" s="1242"/>
      <c r="Q108" s="1242"/>
      <c r="R108" s="1242"/>
      <c r="S108" s="1242"/>
      <c r="T108" s="1242"/>
      <c r="U108" s="1242"/>
      <c r="V108" s="1242"/>
      <c r="W108" s="1242"/>
      <c r="X108" s="1242"/>
      <c r="Y108" s="1242"/>
      <c r="Z108" s="1242"/>
      <c r="AA108" s="1242"/>
      <c r="AB108" s="1242"/>
      <c r="AC108" s="1242"/>
      <c r="AD108" s="1242"/>
      <c r="AE108" s="1242"/>
      <c r="AF108" s="1242"/>
      <c r="AG108" s="1242"/>
      <c r="AH108" s="1242"/>
      <c r="AI108" s="1242"/>
      <c r="AJ108" s="1242"/>
      <c r="AK108" s="1242"/>
      <c r="AL108" s="1242"/>
      <c r="AM108" s="1242"/>
      <c r="AN108" s="1242"/>
      <c r="AO108" s="1528"/>
      <c r="AP108" s="1528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CG108" s="41"/>
      <c r="CH108" s="41"/>
      <c r="CI108" s="41"/>
      <c r="CJ108" s="41"/>
    </row>
    <row r="109" spans="1:88" ht="16.149999999999999" customHeight="1" x14ac:dyDescent="0.2">
      <c r="A109" s="2544" t="s">
        <v>151</v>
      </c>
      <c r="B109" s="1911" t="s">
        <v>4</v>
      </c>
      <c r="C109" s="1912"/>
      <c r="D109" s="1898"/>
      <c r="E109" s="2538" t="s">
        <v>5</v>
      </c>
      <c r="F109" s="2531"/>
      <c r="G109" s="2531"/>
      <c r="H109" s="2531"/>
      <c r="I109" s="2531"/>
      <c r="J109" s="2531"/>
      <c r="K109" s="2531"/>
      <c r="L109" s="2531"/>
      <c r="M109" s="2531"/>
      <c r="N109" s="2531"/>
      <c r="O109" s="2531"/>
      <c r="P109" s="2531"/>
      <c r="Q109" s="2531"/>
      <c r="R109" s="2531"/>
      <c r="S109" s="2531"/>
      <c r="T109" s="2531"/>
      <c r="U109" s="2531"/>
      <c r="V109" s="2531"/>
      <c r="W109" s="2531"/>
      <c r="X109" s="2531"/>
      <c r="Y109" s="2531"/>
      <c r="Z109" s="2531"/>
      <c r="AA109" s="2531"/>
      <c r="AB109" s="2531"/>
      <c r="AC109" s="2531"/>
      <c r="AD109" s="2531"/>
      <c r="AE109" s="2531"/>
      <c r="AF109" s="2531"/>
      <c r="AG109" s="2531"/>
      <c r="AH109" s="2531"/>
      <c r="AI109" s="2531"/>
      <c r="AJ109" s="2531"/>
      <c r="AK109" s="2531"/>
      <c r="AL109" s="2531"/>
      <c r="AM109" s="2531"/>
      <c r="AN109" s="2532"/>
      <c r="AO109" s="1898" t="s">
        <v>6</v>
      </c>
      <c r="AP109" s="1900" t="s">
        <v>152</v>
      </c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CG109" s="41"/>
      <c r="CH109" s="41"/>
      <c r="CI109" s="41"/>
      <c r="CJ109" s="41"/>
    </row>
    <row r="110" spans="1:88" ht="16.149999999999999" customHeight="1" x14ac:dyDescent="0.2">
      <c r="A110" s="1909"/>
      <c r="B110" s="2474"/>
      <c r="C110" s="2390"/>
      <c r="D110" s="2464"/>
      <c r="E110" s="2538" t="s">
        <v>11</v>
      </c>
      <c r="F110" s="2539"/>
      <c r="G110" s="2538" t="s">
        <v>12</v>
      </c>
      <c r="H110" s="2539"/>
      <c r="I110" s="2538" t="s">
        <v>13</v>
      </c>
      <c r="J110" s="2539"/>
      <c r="K110" s="2538" t="s">
        <v>14</v>
      </c>
      <c r="L110" s="2539"/>
      <c r="M110" s="2538" t="s">
        <v>15</v>
      </c>
      <c r="N110" s="2539"/>
      <c r="O110" s="2538" t="s">
        <v>16</v>
      </c>
      <c r="P110" s="2539"/>
      <c r="Q110" s="2531" t="s">
        <v>17</v>
      </c>
      <c r="R110" s="2539"/>
      <c r="S110" s="2538" t="s">
        <v>18</v>
      </c>
      <c r="T110" s="2539"/>
      <c r="U110" s="2538" t="s">
        <v>19</v>
      </c>
      <c r="V110" s="2539"/>
      <c r="W110" s="2538" t="s">
        <v>20</v>
      </c>
      <c r="X110" s="2539"/>
      <c r="Y110" s="2538" t="s">
        <v>21</v>
      </c>
      <c r="Z110" s="2539"/>
      <c r="AA110" s="2538" t="s">
        <v>22</v>
      </c>
      <c r="AB110" s="2539"/>
      <c r="AC110" s="2538" t="s">
        <v>23</v>
      </c>
      <c r="AD110" s="2539"/>
      <c r="AE110" s="2538" t="s">
        <v>24</v>
      </c>
      <c r="AF110" s="2539"/>
      <c r="AG110" s="2538" t="s">
        <v>25</v>
      </c>
      <c r="AH110" s="2539"/>
      <c r="AI110" s="2538" t="s">
        <v>26</v>
      </c>
      <c r="AJ110" s="2539"/>
      <c r="AK110" s="2538" t="s">
        <v>27</v>
      </c>
      <c r="AL110" s="2539"/>
      <c r="AM110" s="2531" t="s">
        <v>28</v>
      </c>
      <c r="AN110" s="2532"/>
      <c r="AO110" s="1898"/>
      <c r="AP110" s="1900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CG110" s="41"/>
      <c r="CH110" s="41"/>
      <c r="CI110" s="41"/>
      <c r="CJ110" s="41"/>
    </row>
    <row r="111" spans="1:88" ht="16.149999999999999" customHeight="1" x14ac:dyDescent="0.2">
      <c r="A111" s="2473"/>
      <c r="B111" s="1451" t="s">
        <v>29</v>
      </c>
      <c r="C111" s="1529" t="s">
        <v>30</v>
      </c>
      <c r="D111" s="1382" t="s">
        <v>31</v>
      </c>
      <c r="E111" s="1451" t="s">
        <v>30</v>
      </c>
      <c r="F111" s="1530" t="s">
        <v>31</v>
      </c>
      <c r="G111" s="1451" t="s">
        <v>30</v>
      </c>
      <c r="H111" s="1530" t="s">
        <v>31</v>
      </c>
      <c r="I111" s="1451" t="s">
        <v>30</v>
      </c>
      <c r="J111" s="1530" t="s">
        <v>31</v>
      </c>
      <c r="K111" s="1451" t="s">
        <v>30</v>
      </c>
      <c r="L111" s="1530" t="s">
        <v>31</v>
      </c>
      <c r="M111" s="1451" t="s">
        <v>30</v>
      </c>
      <c r="N111" s="1530" t="s">
        <v>31</v>
      </c>
      <c r="O111" s="1451" t="s">
        <v>30</v>
      </c>
      <c r="P111" s="1530" t="s">
        <v>31</v>
      </c>
      <c r="Q111" s="1451" t="s">
        <v>30</v>
      </c>
      <c r="R111" s="1530" t="s">
        <v>31</v>
      </c>
      <c r="S111" s="1451" t="s">
        <v>30</v>
      </c>
      <c r="T111" s="1530" t="s">
        <v>31</v>
      </c>
      <c r="U111" s="1451" t="s">
        <v>30</v>
      </c>
      <c r="V111" s="1530" t="s">
        <v>31</v>
      </c>
      <c r="W111" s="1451" t="s">
        <v>30</v>
      </c>
      <c r="X111" s="1530" t="s">
        <v>31</v>
      </c>
      <c r="Y111" s="1451" t="s">
        <v>30</v>
      </c>
      <c r="Z111" s="1530" t="s">
        <v>31</v>
      </c>
      <c r="AA111" s="1451" t="s">
        <v>30</v>
      </c>
      <c r="AB111" s="1530" t="s">
        <v>31</v>
      </c>
      <c r="AC111" s="1451" t="s">
        <v>30</v>
      </c>
      <c r="AD111" s="1530" t="s">
        <v>31</v>
      </c>
      <c r="AE111" s="1451" t="s">
        <v>30</v>
      </c>
      <c r="AF111" s="1530" t="s">
        <v>31</v>
      </c>
      <c r="AG111" s="1451" t="s">
        <v>30</v>
      </c>
      <c r="AH111" s="1530" t="s">
        <v>31</v>
      </c>
      <c r="AI111" s="1451" t="s">
        <v>30</v>
      </c>
      <c r="AJ111" s="1530" t="s">
        <v>31</v>
      </c>
      <c r="AK111" s="1451" t="s">
        <v>30</v>
      </c>
      <c r="AL111" s="1530" t="s">
        <v>31</v>
      </c>
      <c r="AM111" s="1451" t="s">
        <v>30</v>
      </c>
      <c r="AN111" s="1531" t="s">
        <v>31</v>
      </c>
      <c r="AO111" s="2464"/>
      <c r="AP111" s="2465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CG111" s="41"/>
      <c r="CH111" s="41"/>
      <c r="CI111" s="41"/>
      <c r="CJ111" s="41"/>
    </row>
    <row r="112" spans="1:88" ht="16.149999999999999" customHeight="1" x14ac:dyDescent="0.2">
      <c r="A112" s="354" t="s">
        <v>153</v>
      </c>
      <c r="B112" s="355">
        <f>SUM(C112:D112)</f>
        <v>0</v>
      </c>
      <c r="C112" s="356">
        <f t="shared" ref="C112:D114" si="10">SUM(E112+G112+I112+K112+M112+O112+Q112+S112+U112+W112+Y112+AA112+AC112+AE112+AG112+AI112+AK112+AM112)</f>
        <v>0</v>
      </c>
      <c r="D112" s="357">
        <f t="shared" si="10"/>
        <v>0</v>
      </c>
      <c r="E112" s="65"/>
      <c r="F112" s="206"/>
      <c r="G112" s="65"/>
      <c r="H112" s="358"/>
      <c r="I112" s="65"/>
      <c r="J112" s="358"/>
      <c r="K112" s="65"/>
      <c r="L112" s="358"/>
      <c r="M112" s="65"/>
      <c r="N112" s="358"/>
      <c r="O112" s="65"/>
      <c r="P112" s="358"/>
      <c r="Q112" s="359"/>
      <c r="R112" s="358"/>
      <c r="S112" s="65"/>
      <c r="T112" s="358"/>
      <c r="U112" s="65"/>
      <c r="V112" s="358"/>
      <c r="W112" s="65"/>
      <c r="X112" s="358"/>
      <c r="Y112" s="65"/>
      <c r="Z112" s="358"/>
      <c r="AA112" s="65"/>
      <c r="AB112" s="358"/>
      <c r="AC112" s="65"/>
      <c r="AD112" s="358"/>
      <c r="AE112" s="65"/>
      <c r="AF112" s="358"/>
      <c r="AG112" s="65"/>
      <c r="AH112" s="358"/>
      <c r="AI112" s="65"/>
      <c r="AJ112" s="358"/>
      <c r="AK112" s="65"/>
      <c r="AL112" s="358"/>
      <c r="AM112" s="360"/>
      <c r="AN112" s="361"/>
      <c r="AO112" s="119"/>
      <c r="AP112" s="119"/>
      <c r="AQ112" s="176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9"/>
      <c r="BD112" s="9"/>
      <c r="BE112" s="9"/>
      <c r="BF112" s="9"/>
      <c r="CA112" s="40"/>
      <c r="CB112" s="40"/>
      <c r="CC112" s="40"/>
      <c r="CG112" s="41">
        <v>0</v>
      </c>
      <c r="CH112" s="41">
        <v>0</v>
      </c>
      <c r="CI112" s="41">
        <v>0</v>
      </c>
      <c r="CJ112" s="41"/>
    </row>
    <row r="113" spans="1:88" ht="16.149999999999999" customHeight="1" x14ac:dyDescent="0.2">
      <c r="A113" s="354" t="s">
        <v>154</v>
      </c>
      <c r="B113" s="355">
        <f>SUM(C113:D113)</f>
        <v>0</v>
      </c>
      <c r="C113" s="356">
        <f t="shared" si="10"/>
        <v>0</v>
      </c>
      <c r="D113" s="357">
        <f t="shared" si="10"/>
        <v>0</v>
      </c>
      <c r="E113" s="46"/>
      <c r="F113" s="47"/>
      <c r="G113" s="46"/>
      <c r="H113" s="48"/>
      <c r="I113" s="46"/>
      <c r="J113" s="48"/>
      <c r="K113" s="46"/>
      <c r="L113" s="48"/>
      <c r="M113" s="46"/>
      <c r="N113" s="48"/>
      <c r="O113" s="46"/>
      <c r="P113" s="48"/>
      <c r="Q113" s="114"/>
      <c r="R113" s="48"/>
      <c r="S113" s="46"/>
      <c r="T113" s="48"/>
      <c r="U113" s="46"/>
      <c r="V113" s="48"/>
      <c r="W113" s="46"/>
      <c r="X113" s="48"/>
      <c r="Y113" s="46"/>
      <c r="Z113" s="48"/>
      <c r="AA113" s="46"/>
      <c r="AB113" s="48"/>
      <c r="AC113" s="46"/>
      <c r="AD113" s="48"/>
      <c r="AE113" s="46"/>
      <c r="AF113" s="48"/>
      <c r="AG113" s="46"/>
      <c r="AH113" s="48"/>
      <c r="AI113" s="46"/>
      <c r="AJ113" s="48"/>
      <c r="AK113" s="46"/>
      <c r="AL113" s="48"/>
      <c r="AM113" s="175"/>
      <c r="AN113" s="362"/>
      <c r="AO113" s="53"/>
      <c r="AP113" s="53"/>
      <c r="AQ113" s="176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9"/>
      <c r="BD113" s="9"/>
      <c r="BE113" s="9"/>
      <c r="BF113" s="9"/>
      <c r="CG113" s="41">
        <v>0</v>
      </c>
      <c r="CH113" s="41">
        <v>0</v>
      </c>
      <c r="CI113" s="41">
        <v>0</v>
      </c>
      <c r="CJ113" s="41"/>
    </row>
    <row r="114" spans="1:88" ht="16.149999999999999" customHeight="1" x14ac:dyDescent="0.2">
      <c r="A114" s="1385" t="s">
        <v>155</v>
      </c>
      <c r="B114" s="364">
        <f>SUM(C114:D114)</f>
        <v>0</v>
      </c>
      <c r="C114" s="365">
        <f t="shared" si="10"/>
        <v>0</v>
      </c>
      <c r="D114" s="366">
        <f t="shared" si="10"/>
        <v>0</v>
      </c>
      <c r="E114" s="89"/>
      <c r="F114" s="90"/>
      <c r="G114" s="89"/>
      <c r="H114" s="88"/>
      <c r="I114" s="89"/>
      <c r="J114" s="88"/>
      <c r="K114" s="89"/>
      <c r="L114" s="88"/>
      <c r="M114" s="89"/>
      <c r="N114" s="88"/>
      <c r="O114" s="89"/>
      <c r="P114" s="88"/>
      <c r="Q114" s="136"/>
      <c r="R114" s="88"/>
      <c r="S114" s="89"/>
      <c r="T114" s="88"/>
      <c r="U114" s="89"/>
      <c r="V114" s="88"/>
      <c r="W114" s="89"/>
      <c r="X114" s="88"/>
      <c r="Y114" s="89"/>
      <c r="Z114" s="88"/>
      <c r="AA114" s="89"/>
      <c r="AB114" s="88"/>
      <c r="AC114" s="89"/>
      <c r="AD114" s="88"/>
      <c r="AE114" s="89"/>
      <c r="AF114" s="88"/>
      <c r="AG114" s="89"/>
      <c r="AH114" s="88"/>
      <c r="AI114" s="89"/>
      <c r="AJ114" s="88"/>
      <c r="AK114" s="89"/>
      <c r="AL114" s="88"/>
      <c r="AM114" s="182"/>
      <c r="AN114" s="367"/>
      <c r="AO114" s="95"/>
      <c r="AP114" s="95"/>
      <c r="AQ114" s="176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9"/>
      <c r="BD114" s="9"/>
      <c r="BE114" s="9"/>
      <c r="BF114" s="9"/>
      <c r="CG114" s="41">
        <v>0</v>
      </c>
      <c r="CH114" s="41">
        <v>0</v>
      </c>
      <c r="CI114" s="41">
        <v>0</v>
      </c>
      <c r="CJ114" s="41"/>
    </row>
    <row r="115" spans="1:88" ht="31.15" customHeight="1" x14ac:dyDescent="0.2">
      <c r="A115" s="1145" t="s">
        <v>156</v>
      </c>
      <c r="B115" s="368"/>
      <c r="C115" s="368"/>
      <c r="D115" s="368"/>
      <c r="E115" s="368"/>
      <c r="F115" s="7"/>
      <c r="G115" s="7"/>
      <c r="H115" s="7"/>
      <c r="I115" s="7"/>
      <c r="J115" s="7"/>
      <c r="K115" s="7"/>
      <c r="L115" s="369"/>
      <c r="M115" s="369"/>
      <c r="N115" s="369"/>
      <c r="O115" s="36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CG115" s="41"/>
      <c r="CH115" s="41"/>
      <c r="CI115" s="41"/>
      <c r="CJ115" s="41"/>
    </row>
    <row r="116" spans="1:88" ht="16.149999999999999" customHeight="1" x14ac:dyDescent="0.2">
      <c r="A116" s="2533" t="s">
        <v>157</v>
      </c>
      <c r="B116" s="2534"/>
      <c r="C116" s="2533" t="s">
        <v>158</v>
      </c>
      <c r="D116" s="2535"/>
      <c r="E116" s="2534"/>
      <c r="F116" s="2533" t="s">
        <v>159</v>
      </c>
      <c r="G116" s="2535"/>
      <c r="H116" s="2535"/>
      <c r="I116" s="2535"/>
      <c r="J116" s="2535"/>
      <c r="K116" s="2535"/>
      <c r="L116" s="2535"/>
      <c r="M116" s="2535"/>
      <c r="N116" s="2535"/>
      <c r="O116" s="2534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CG116" s="41"/>
      <c r="CH116" s="41"/>
      <c r="CI116" s="41"/>
      <c r="CJ116" s="41"/>
    </row>
    <row r="117" spans="1:88" ht="16.149999999999999" customHeight="1" x14ac:dyDescent="0.2">
      <c r="A117" s="1887"/>
      <c r="B117" s="1888"/>
      <c r="C117" s="1887"/>
      <c r="D117" s="1892"/>
      <c r="E117" s="1888"/>
      <c r="F117" s="2456"/>
      <c r="G117" s="2375"/>
      <c r="H117" s="2375"/>
      <c r="I117" s="2375"/>
      <c r="J117" s="2375"/>
      <c r="K117" s="2375"/>
      <c r="L117" s="2375"/>
      <c r="M117" s="2375"/>
      <c r="N117" s="2375"/>
      <c r="O117" s="2457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CG117" s="41"/>
      <c r="CH117" s="41"/>
      <c r="CI117" s="41"/>
      <c r="CJ117" s="41"/>
    </row>
    <row r="118" spans="1:88" ht="24" customHeight="1" x14ac:dyDescent="0.2">
      <c r="A118" s="1887"/>
      <c r="B118" s="1888"/>
      <c r="C118" s="2456"/>
      <c r="D118" s="2375"/>
      <c r="E118" s="2457"/>
      <c r="F118" s="2536" t="s">
        <v>160</v>
      </c>
      <c r="G118" s="2537"/>
      <c r="H118" s="2536" t="s">
        <v>161</v>
      </c>
      <c r="I118" s="2537"/>
      <c r="J118" s="2536" t="s">
        <v>162</v>
      </c>
      <c r="K118" s="2537"/>
      <c r="L118" s="2536" t="s">
        <v>163</v>
      </c>
      <c r="M118" s="2537"/>
      <c r="N118" s="2536" t="s">
        <v>164</v>
      </c>
      <c r="O118" s="2537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CG118" s="41"/>
      <c r="CH118" s="41"/>
      <c r="CI118" s="41"/>
      <c r="CJ118" s="41"/>
    </row>
    <row r="119" spans="1:88" ht="22.5" customHeight="1" x14ac:dyDescent="0.2">
      <c r="A119" s="2456"/>
      <c r="B119" s="2457"/>
      <c r="C119" s="1532" t="s">
        <v>29</v>
      </c>
      <c r="D119" s="1533" t="s">
        <v>30</v>
      </c>
      <c r="E119" s="1523" t="s">
        <v>31</v>
      </c>
      <c r="F119" s="1532" t="s">
        <v>30</v>
      </c>
      <c r="G119" s="1523" t="s">
        <v>31</v>
      </c>
      <c r="H119" s="1532" t="s">
        <v>30</v>
      </c>
      <c r="I119" s="1523" t="s">
        <v>31</v>
      </c>
      <c r="J119" s="1532" t="s">
        <v>30</v>
      </c>
      <c r="K119" s="1523" t="s">
        <v>31</v>
      </c>
      <c r="L119" s="1532" t="s">
        <v>30</v>
      </c>
      <c r="M119" s="1523" t="s">
        <v>31</v>
      </c>
      <c r="N119" s="1532" t="s">
        <v>30</v>
      </c>
      <c r="O119" s="1523" t="s">
        <v>31</v>
      </c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CG119" s="41"/>
      <c r="CH119" s="41"/>
      <c r="CI119" s="41"/>
      <c r="CJ119" s="41"/>
    </row>
    <row r="120" spans="1:88" ht="16.149999999999999" customHeight="1" x14ac:dyDescent="0.2">
      <c r="A120" s="2530" t="s">
        <v>165</v>
      </c>
      <c r="B120" s="1534" t="s">
        <v>166</v>
      </c>
      <c r="C120" s="373">
        <f t="shared" ref="C120:C126" si="11">SUM(D120:E120)</f>
        <v>0</v>
      </c>
      <c r="D120" s="374">
        <f t="shared" ref="D120:E126" si="12">SUM(F120+H120+J120+L120+N120)</f>
        <v>0</v>
      </c>
      <c r="E120" s="375">
        <f t="shared" si="12"/>
        <v>0</v>
      </c>
      <c r="F120" s="1112"/>
      <c r="G120" s="1113"/>
      <c r="H120" s="1112"/>
      <c r="I120" s="1113"/>
      <c r="J120" s="1112"/>
      <c r="K120" s="1113"/>
      <c r="L120" s="1112"/>
      <c r="M120" s="1113"/>
      <c r="N120" s="1112"/>
      <c r="O120" s="1113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CG120" s="41"/>
      <c r="CH120" s="41"/>
      <c r="CI120" s="41"/>
      <c r="CJ120" s="41"/>
    </row>
    <row r="121" spans="1:88" ht="16.149999999999999" customHeight="1" x14ac:dyDescent="0.2">
      <c r="A121" s="1878"/>
      <c r="B121" s="378" t="s">
        <v>167</v>
      </c>
      <c r="C121" s="379">
        <f t="shared" si="11"/>
        <v>0</v>
      </c>
      <c r="D121" s="380">
        <f t="shared" si="12"/>
        <v>0</v>
      </c>
      <c r="E121" s="381">
        <f t="shared" si="12"/>
        <v>0</v>
      </c>
      <c r="F121" s="1535"/>
      <c r="G121" s="1536"/>
      <c r="H121" s="1535"/>
      <c r="I121" s="1536"/>
      <c r="J121" s="1535"/>
      <c r="K121" s="1536"/>
      <c r="L121" s="1535"/>
      <c r="M121" s="1536"/>
      <c r="N121" s="1535"/>
      <c r="O121" s="1536"/>
      <c r="CG121" s="41"/>
      <c r="CH121" s="41"/>
      <c r="CI121" s="41"/>
      <c r="CJ121" s="41"/>
    </row>
    <row r="122" spans="1:88" ht="16.149999999999999" customHeight="1" thickBot="1" x14ac:dyDescent="0.3">
      <c r="A122" s="1879"/>
      <c r="B122" s="384" t="s">
        <v>168</v>
      </c>
      <c r="C122" s="385">
        <f t="shared" si="11"/>
        <v>0</v>
      </c>
      <c r="D122" s="386">
        <f t="shared" si="12"/>
        <v>0</v>
      </c>
      <c r="E122" s="387">
        <f t="shared" si="12"/>
        <v>0</v>
      </c>
      <c r="F122" s="1537"/>
      <c r="G122" s="1538"/>
      <c r="H122" s="1537"/>
      <c r="I122" s="1538"/>
      <c r="J122" s="1537"/>
      <c r="K122" s="1538"/>
      <c r="L122" s="1537"/>
      <c r="M122" s="1538"/>
      <c r="N122" s="1537"/>
      <c r="O122" s="1538"/>
      <c r="CG122" s="41"/>
      <c r="CH122" s="41"/>
      <c r="CI122" s="41"/>
      <c r="CJ122" s="41"/>
    </row>
    <row r="123" spans="1:88" ht="16.149999999999999" customHeight="1" thickTop="1" x14ac:dyDescent="0.2">
      <c r="A123" s="1880" t="s">
        <v>169</v>
      </c>
      <c r="B123" s="390" t="s">
        <v>72</v>
      </c>
      <c r="C123" s="391">
        <f t="shared" si="11"/>
        <v>0</v>
      </c>
      <c r="D123" s="392">
        <f t="shared" si="12"/>
        <v>0</v>
      </c>
      <c r="E123" s="375">
        <f t="shared" si="12"/>
        <v>0</v>
      </c>
      <c r="F123" s="1112"/>
      <c r="G123" s="1113"/>
      <c r="H123" s="1112"/>
      <c r="I123" s="1113"/>
      <c r="J123" s="1112"/>
      <c r="K123" s="1113"/>
      <c r="L123" s="1112"/>
      <c r="M123" s="1113"/>
      <c r="N123" s="1112"/>
      <c r="O123" s="1113"/>
      <c r="CG123" s="41"/>
      <c r="CH123" s="41"/>
      <c r="CI123" s="41"/>
      <c r="CJ123" s="41"/>
    </row>
    <row r="124" spans="1:88" ht="16.149999999999999" customHeight="1" x14ac:dyDescent="0.2">
      <c r="A124" s="1881"/>
      <c r="B124" s="390" t="s">
        <v>170</v>
      </c>
      <c r="C124" s="391">
        <f t="shared" si="11"/>
        <v>0</v>
      </c>
      <c r="D124" s="392">
        <f t="shared" si="12"/>
        <v>0</v>
      </c>
      <c r="E124" s="375">
        <f t="shared" si="12"/>
        <v>0</v>
      </c>
      <c r="F124" s="1112"/>
      <c r="G124" s="1113"/>
      <c r="H124" s="1112"/>
      <c r="I124" s="1113"/>
      <c r="J124" s="1112"/>
      <c r="K124" s="1113"/>
      <c r="L124" s="1112"/>
      <c r="M124" s="1113"/>
      <c r="N124" s="1112"/>
      <c r="O124" s="1113"/>
      <c r="CG124" s="41"/>
      <c r="CH124" s="41"/>
      <c r="CI124" s="41"/>
      <c r="CJ124" s="41"/>
    </row>
    <row r="125" spans="1:88" ht="16.149999999999999" customHeight="1" x14ac:dyDescent="0.2">
      <c r="A125" s="1881"/>
      <c r="B125" s="393" t="s">
        <v>171</v>
      </c>
      <c r="C125" s="379">
        <f t="shared" si="11"/>
        <v>0</v>
      </c>
      <c r="D125" s="380">
        <f t="shared" si="12"/>
        <v>0</v>
      </c>
      <c r="E125" s="381">
        <f t="shared" si="12"/>
        <v>0</v>
      </c>
      <c r="F125" s="1535"/>
      <c r="G125" s="1536"/>
      <c r="H125" s="1535"/>
      <c r="I125" s="1536"/>
      <c r="J125" s="1535"/>
      <c r="K125" s="1536"/>
      <c r="L125" s="1535"/>
      <c r="M125" s="1536"/>
      <c r="N125" s="1535"/>
      <c r="O125" s="1536"/>
      <c r="CG125" s="41"/>
      <c r="CH125" s="41"/>
      <c r="CI125" s="41"/>
      <c r="CJ125" s="41"/>
    </row>
    <row r="126" spans="1:88" ht="16.149999999999999" customHeight="1" x14ac:dyDescent="0.2">
      <c r="A126" s="2451"/>
      <c r="B126" s="394" t="s">
        <v>104</v>
      </c>
      <c r="C126" s="395">
        <f t="shared" si="11"/>
        <v>0</v>
      </c>
      <c r="D126" s="396">
        <f t="shared" si="12"/>
        <v>0</v>
      </c>
      <c r="E126" s="397">
        <f t="shared" si="12"/>
        <v>0</v>
      </c>
      <c r="F126" s="1539"/>
      <c r="G126" s="1540"/>
      <c r="H126" s="1539"/>
      <c r="I126" s="1540"/>
      <c r="J126" s="1539"/>
      <c r="K126" s="1540"/>
      <c r="L126" s="1539"/>
      <c r="M126" s="1540"/>
      <c r="N126" s="1539"/>
      <c r="O126" s="1540"/>
      <c r="CG126" s="41"/>
      <c r="CH126" s="41"/>
      <c r="CI126" s="41"/>
      <c r="CJ126" s="41"/>
    </row>
    <row r="127" spans="1:88" x14ac:dyDescent="0.2">
      <c r="CG127" s="41"/>
      <c r="CH127" s="41"/>
      <c r="CI127" s="41"/>
      <c r="CJ127" s="41"/>
    </row>
    <row r="128" spans="1:88" x14ac:dyDescent="0.2">
      <c r="CG128" s="41"/>
      <c r="CH128" s="41"/>
      <c r="CI128" s="41"/>
      <c r="CJ128" s="41"/>
    </row>
    <row r="129" spans="85:88" x14ac:dyDescent="0.2">
      <c r="CG129" s="41"/>
      <c r="CH129" s="41"/>
      <c r="CI129" s="41"/>
      <c r="CJ129" s="41"/>
    </row>
    <row r="207" spans="1:104" ht="16.5" customHeight="1" x14ac:dyDescent="0.2"/>
    <row r="208" spans="1:104" s="400" customFormat="1" ht="18.75" hidden="1" customHeight="1" x14ac:dyDescent="0.2">
      <c r="A208" s="400">
        <f>SUM(B12:D12,B31:B44,B48:B49,B54,B57,C77:E77,B91:B93,B101:F101,B105:B107,B112:B114,C120:C126,C78:C80,B72,B67:B68,B63:G64)</f>
        <v>42746</v>
      </c>
      <c r="B208" s="400">
        <f>SUM(CG13:CJ129)</f>
        <v>0</v>
      </c>
      <c r="BX208" s="401"/>
      <c r="BY208" s="401"/>
      <c r="BZ208" s="401"/>
      <c r="CA208" s="401"/>
      <c r="CB208" s="401"/>
      <c r="CC208" s="401"/>
      <c r="CD208" s="401"/>
      <c r="CE208" s="401"/>
      <c r="CF208" s="401"/>
      <c r="CG208" s="401"/>
      <c r="CH208" s="401"/>
      <c r="CI208" s="401"/>
      <c r="CJ208" s="401"/>
      <c r="CK208" s="401"/>
      <c r="CL208" s="401"/>
      <c r="CM208" s="401"/>
      <c r="CN208" s="401"/>
      <c r="CO208" s="401"/>
      <c r="CP208" s="401"/>
      <c r="CQ208" s="401"/>
      <c r="CR208" s="401"/>
      <c r="CS208" s="401"/>
      <c r="CT208" s="401"/>
      <c r="CU208" s="401"/>
      <c r="CV208" s="401"/>
      <c r="CW208" s="401"/>
      <c r="CX208" s="401"/>
      <c r="CY208" s="401"/>
      <c r="CZ208" s="401"/>
    </row>
    <row r="209" ht="18.75" customHeight="1" x14ac:dyDescent="0.2"/>
  </sheetData>
  <mergeCells count="159"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28:A30"/>
    <mergeCell ref="B28:D29"/>
    <mergeCell ref="E28:AN28"/>
    <mergeCell ref="AO28:AO30"/>
    <mergeCell ref="AP28:AP30"/>
    <mergeCell ref="S29:T29"/>
    <mergeCell ref="U29:V29"/>
    <mergeCell ref="W29:X29"/>
    <mergeCell ref="Y29:Z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R52:R53"/>
    <mergeCell ref="S52:S53"/>
    <mergeCell ref="T52:T53"/>
    <mergeCell ref="U52:U53"/>
    <mergeCell ref="V52:V53"/>
    <mergeCell ref="A70:A71"/>
    <mergeCell ref="B70:B71"/>
    <mergeCell ref="C70:C71"/>
    <mergeCell ref="D70:D71"/>
    <mergeCell ref="Q52:Q53"/>
    <mergeCell ref="A51:A53"/>
    <mergeCell ref="B51:D52"/>
    <mergeCell ref="E51:V51"/>
    <mergeCell ref="A73:G73"/>
    <mergeCell ref="K52:K53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AK74:AK76"/>
    <mergeCell ref="F75:G75"/>
    <mergeCell ref="H75:I75"/>
    <mergeCell ref="J75:K75"/>
    <mergeCell ref="L75:M75"/>
    <mergeCell ref="N75:O75"/>
    <mergeCell ref="P75:Q75"/>
    <mergeCell ref="R75:S75"/>
    <mergeCell ref="T75:U75"/>
    <mergeCell ref="V75:W75"/>
    <mergeCell ref="F74:AI74"/>
    <mergeCell ref="AJ74:AJ76"/>
    <mergeCell ref="X75:Y75"/>
    <mergeCell ref="Z75:AA75"/>
    <mergeCell ref="AB75:AC75"/>
    <mergeCell ref="AD75:AE75"/>
    <mergeCell ref="A84:D84"/>
    <mergeCell ref="A90:D90"/>
    <mergeCell ref="A94:F94"/>
    <mergeCell ref="A95:A97"/>
    <mergeCell ref="B95:C96"/>
    <mergeCell ref="D95:E96"/>
    <mergeCell ref="F95:F97"/>
    <mergeCell ref="AF75:AG75"/>
    <mergeCell ref="AH75:AI75"/>
    <mergeCell ref="A78:A79"/>
    <mergeCell ref="A82:A83"/>
    <mergeCell ref="B82:B83"/>
    <mergeCell ref="C82:C83"/>
    <mergeCell ref="D82:D83"/>
    <mergeCell ref="A74:A76"/>
    <mergeCell ref="B74:B76"/>
    <mergeCell ref="C74:E75"/>
    <mergeCell ref="A103:A104"/>
    <mergeCell ref="B103:B104"/>
    <mergeCell ref="C103:K103"/>
    <mergeCell ref="L103:L104"/>
    <mergeCell ref="A109:A111"/>
    <mergeCell ref="B109:D110"/>
    <mergeCell ref="E109:AN109"/>
    <mergeCell ref="U110:V110"/>
    <mergeCell ref="W110:X110"/>
    <mergeCell ref="Y110:Z110"/>
    <mergeCell ref="AO109:AO111"/>
    <mergeCell ref="AP109:AP111"/>
    <mergeCell ref="E110:F110"/>
    <mergeCell ref="G110:H110"/>
    <mergeCell ref="I110:J110"/>
    <mergeCell ref="K110:L110"/>
    <mergeCell ref="M110:N110"/>
    <mergeCell ref="O110:P110"/>
    <mergeCell ref="Q110:R110"/>
    <mergeCell ref="S110:T110"/>
    <mergeCell ref="A120:A122"/>
    <mergeCell ref="A123:A126"/>
    <mergeCell ref="AM110:AN110"/>
    <mergeCell ref="A116:B119"/>
    <mergeCell ref="C116:E118"/>
    <mergeCell ref="F116:O117"/>
    <mergeCell ref="F118:G118"/>
    <mergeCell ref="H118:I118"/>
    <mergeCell ref="J118:K118"/>
    <mergeCell ref="L118:M118"/>
    <mergeCell ref="N118:O118"/>
    <mergeCell ref="AA110:AB110"/>
    <mergeCell ref="AC110:AD110"/>
    <mergeCell ref="AE110:AF110"/>
    <mergeCell ref="AG110:AH110"/>
    <mergeCell ref="AI110:AJ110"/>
    <mergeCell ref="AK110:AL110"/>
  </mergeCells>
  <dataValidations count="2">
    <dataValidation allowBlank="1" showInputMessage="1" showErrorMessage="1" errorTitle="Error de ingreso" error="Debe ingresar sólo números enteros positivos." sqref="AJ74:AK74 G75:AI76 AT1:XFD1048576 E1:AS12 E27:AS30 G65:G73 C1:D47 E45:J47 X45:AK73 K45:W54 C50:J54 H60:W73 A1:A1048576 B1:B62 C60:G62 B65:B66 C65:D71 F65:F76 C73:D84 C90:D90 C94:D97 E65:E97 F81:F97 B69:B97 B101:F104 G81:L104 B108:D1048576 E108:L111 M81:AK111 AQ45:AS1048576 AL45:AP111 E115:E1048576 P115:AP1048576 F115:O119 F127:O1048576" xr:uid="{E48ADDA0-7EFF-4D80-9E10-857D23184504}"/>
    <dataValidation type="whole" operator="greaterThanOrEqual" allowBlank="1" showInputMessage="1" showErrorMessage="1" error="Valor no Permitido" sqref="E13:AS26 E31:AS44 C48:J49 C55:W59 B63:G64 B67:B68 C72:D72 F77:AK80 C85:D89 C91:D93 B98:F100 B105:L107 E112:AP114 F120:O126" xr:uid="{47A2511B-7CFF-4107-B8B6-6571C92E8164}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55D08-A144-4E3F-BAD6-C7BEEACC3F1D}">
  <dimension ref="A1:CZ209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6.140625" style="2" customWidth="1"/>
    <col min="2" max="2" width="23.85546875" style="2" customWidth="1"/>
    <col min="3" max="3" width="15.7109375" style="2" customWidth="1"/>
    <col min="4" max="4" width="14.42578125" style="2" customWidth="1"/>
    <col min="5" max="5" width="14.85546875" style="2" customWidth="1"/>
    <col min="6" max="6" width="16.7109375" style="2" customWidth="1"/>
    <col min="7" max="7" width="14" style="2" customWidth="1"/>
    <col min="8" max="8" width="13.140625" style="2" customWidth="1"/>
    <col min="9" max="9" width="11.85546875" style="2" customWidth="1"/>
    <col min="10" max="10" width="12.140625" style="2" customWidth="1"/>
    <col min="11" max="11" width="13.85546875" style="2" customWidth="1"/>
    <col min="12" max="12" width="15" style="2" customWidth="1"/>
    <col min="13" max="13" width="11.85546875" style="2" customWidth="1"/>
    <col min="14" max="40" width="11.42578125" style="2"/>
    <col min="41" max="41" width="12.8554687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customWidth="1"/>
    <col min="79" max="103" width="10.85546875" style="5" hidden="1" customWidth="1"/>
    <col min="104" max="104" width="0.140625" style="5" customWidth="1"/>
    <col min="105" max="105" width="10.85546875" style="2" customWidth="1"/>
    <col min="106" max="16384" width="11.42578125" style="2"/>
  </cols>
  <sheetData>
    <row r="1" spans="1:104" ht="16.149999999999999" customHeight="1" x14ac:dyDescent="0.2">
      <c r="A1" s="1" t="s">
        <v>0</v>
      </c>
    </row>
    <row r="2" spans="1:104" ht="16.149999999999999" customHeight="1" x14ac:dyDescent="0.2">
      <c r="A2" s="1" t="str">
        <f>CONCATENATE("COMUNA: ",[10]NOMBRE!B2," - ","( ",[10]NOMBRE!C2,[10]NOMBRE!D2,[10]NOMBRE!E2,[10]NOMBRE!F2,[10]NOMBRE!G2," )")</f>
        <v>COMUNA: LINARES - ( 07401 )</v>
      </c>
    </row>
    <row r="3" spans="1:104" ht="16.149999999999999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104" ht="16.149999999999999" customHeight="1" x14ac:dyDescent="0.2">
      <c r="A4" s="1" t="str">
        <f>CONCATENATE("MES: ",[10]NOMBRE!B6," - ","( ",[10]NOMBRE!C6,[10]NOMBRE!D6," )")</f>
        <v>MES: SEPTIEMBRE - ( 09 )</v>
      </c>
    </row>
    <row r="5" spans="1:104" ht="16.149999999999999" customHeight="1" x14ac:dyDescent="0.2">
      <c r="A5" s="1" t="str">
        <f>CONCATENATE("AÑO: ",[10]NOMBRE!B7)</f>
        <v>AÑO: 2019</v>
      </c>
    </row>
    <row r="6" spans="1:104" ht="15" x14ac:dyDescent="0.2">
      <c r="A6" s="1982" t="s">
        <v>1</v>
      </c>
      <c r="B6" s="1982"/>
      <c r="C6" s="1982"/>
      <c r="D6" s="1982"/>
      <c r="E6" s="1982"/>
      <c r="F6" s="1982"/>
      <c r="G6" s="1982"/>
      <c r="H6" s="1982"/>
      <c r="I6" s="1982"/>
      <c r="J6" s="1982"/>
      <c r="K6" s="1982"/>
      <c r="L6" s="1982"/>
      <c r="M6" s="1982"/>
      <c r="N6" s="1982"/>
      <c r="O6" s="1982"/>
      <c r="P6" s="1982"/>
      <c r="Q6" s="1982"/>
      <c r="R6" s="1982"/>
      <c r="S6" s="1982"/>
      <c r="T6" s="1982"/>
      <c r="U6" s="1982"/>
      <c r="V6" s="1982"/>
      <c r="W6" s="1982"/>
      <c r="X6" s="6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104" ht="1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6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</row>
    <row r="8" spans="1:104" ht="31.15" customHeight="1" x14ac:dyDescent="0.2">
      <c r="A8" s="10" t="s">
        <v>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6"/>
      <c r="AQ8" s="7"/>
      <c r="AR8" s="7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</row>
    <row r="9" spans="1:104" ht="19.899999999999999" customHeight="1" x14ac:dyDescent="0.2">
      <c r="A9" s="2566" t="s">
        <v>3</v>
      </c>
      <c r="B9" s="2676" t="s">
        <v>4</v>
      </c>
      <c r="C9" s="2677"/>
      <c r="D9" s="2678"/>
      <c r="E9" s="2664" t="s">
        <v>5</v>
      </c>
      <c r="F9" s="2606"/>
      <c r="G9" s="2606"/>
      <c r="H9" s="2606"/>
      <c r="I9" s="2606"/>
      <c r="J9" s="2606"/>
      <c r="K9" s="2606"/>
      <c r="L9" s="2606"/>
      <c r="M9" s="2606"/>
      <c r="N9" s="2606"/>
      <c r="O9" s="2606"/>
      <c r="P9" s="2606"/>
      <c r="Q9" s="2606"/>
      <c r="R9" s="2606"/>
      <c r="S9" s="2606"/>
      <c r="T9" s="2606"/>
      <c r="U9" s="2606"/>
      <c r="V9" s="2606"/>
      <c r="W9" s="2606"/>
      <c r="X9" s="2606"/>
      <c r="Y9" s="2606"/>
      <c r="Z9" s="2606"/>
      <c r="AA9" s="2606"/>
      <c r="AB9" s="2606"/>
      <c r="AC9" s="2606"/>
      <c r="AD9" s="2606"/>
      <c r="AE9" s="2606"/>
      <c r="AF9" s="2606"/>
      <c r="AG9" s="2606"/>
      <c r="AH9" s="2606"/>
      <c r="AI9" s="2606"/>
      <c r="AJ9" s="2606"/>
      <c r="AK9" s="2606"/>
      <c r="AL9" s="2606"/>
      <c r="AM9" s="2606"/>
      <c r="AN9" s="2612"/>
      <c r="AO9" s="2593" t="s">
        <v>6</v>
      </c>
      <c r="AP9" s="2673" t="s">
        <v>7</v>
      </c>
      <c r="AQ9" s="2673" t="s">
        <v>8</v>
      </c>
      <c r="AR9" s="2674" t="s">
        <v>9</v>
      </c>
      <c r="AS9" s="2674" t="s">
        <v>10</v>
      </c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W9" s="3"/>
      <c r="BY9" s="4"/>
      <c r="CZ9" s="2"/>
    </row>
    <row r="10" spans="1:104" ht="19.899999999999999" customHeight="1" x14ac:dyDescent="0.2">
      <c r="A10" s="1909"/>
      <c r="B10" s="2474"/>
      <c r="C10" s="2475"/>
      <c r="D10" s="2464"/>
      <c r="E10" s="2664" t="s">
        <v>11</v>
      </c>
      <c r="F10" s="2612"/>
      <c r="G10" s="2661" t="s">
        <v>12</v>
      </c>
      <c r="H10" s="2675"/>
      <c r="I10" s="2661" t="s">
        <v>13</v>
      </c>
      <c r="J10" s="2675"/>
      <c r="K10" s="2661" t="s">
        <v>14</v>
      </c>
      <c r="L10" s="2675"/>
      <c r="M10" s="2661" t="s">
        <v>15</v>
      </c>
      <c r="N10" s="2675"/>
      <c r="O10" s="2661" t="s">
        <v>16</v>
      </c>
      <c r="P10" s="2675"/>
      <c r="Q10" s="2661" t="s">
        <v>17</v>
      </c>
      <c r="R10" s="2675"/>
      <c r="S10" s="2661" t="s">
        <v>18</v>
      </c>
      <c r="T10" s="2675"/>
      <c r="U10" s="2661" t="s">
        <v>19</v>
      </c>
      <c r="V10" s="2675"/>
      <c r="W10" s="2661" t="s">
        <v>20</v>
      </c>
      <c r="X10" s="2675"/>
      <c r="Y10" s="2661" t="s">
        <v>21</v>
      </c>
      <c r="Z10" s="2675"/>
      <c r="AA10" s="2661" t="s">
        <v>22</v>
      </c>
      <c r="AB10" s="2675"/>
      <c r="AC10" s="2661" t="s">
        <v>23</v>
      </c>
      <c r="AD10" s="2675"/>
      <c r="AE10" s="2661" t="s">
        <v>24</v>
      </c>
      <c r="AF10" s="2675"/>
      <c r="AG10" s="2661" t="s">
        <v>25</v>
      </c>
      <c r="AH10" s="2675"/>
      <c r="AI10" s="2661" t="s">
        <v>26</v>
      </c>
      <c r="AJ10" s="2675"/>
      <c r="AK10" s="2661" t="s">
        <v>27</v>
      </c>
      <c r="AL10" s="2675"/>
      <c r="AM10" s="2664" t="s">
        <v>28</v>
      </c>
      <c r="AN10" s="2612"/>
      <c r="AO10" s="1975"/>
      <c r="AP10" s="1980"/>
      <c r="AQ10" s="1980"/>
      <c r="AR10" s="1944"/>
      <c r="AS10" s="1944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W10" s="3"/>
      <c r="BY10" s="4"/>
      <c r="CZ10" s="2"/>
    </row>
    <row r="11" spans="1:104" ht="19.899999999999999" customHeight="1" x14ac:dyDescent="0.2">
      <c r="A11" s="2473"/>
      <c r="B11" s="1451" t="s">
        <v>29</v>
      </c>
      <c r="C11" s="1529" t="s">
        <v>30</v>
      </c>
      <c r="D11" s="1455" t="s">
        <v>31</v>
      </c>
      <c r="E11" s="1542" t="s">
        <v>30</v>
      </c>
      <c r="F11" s="1543" t="s">
        <v>31</v>
      </c>
      <c r="G11" s="1542" t="s">
        <v>30</v>
      </c>
      <c r="H11" s="1543" t="s">
        <v>31</v>
      </c>
      <c r="I11" s="1542" t="s">
        <v>30</v>
      </c>
      <c r="J11" s="1543" t="s">
        <v>31</v>
      </c>
      <c r="K11" s="1542" t="s">
        <v>30</v>
      </c>
      <c r="L11" s="1543" t="s">
        <v>31</v>
      </c>
      <c r="M11" s="1542" t="s">
        <v>30</v>
      </c>
      <c r="N11" s="1543" t="s">
        <v>31</v>
      </c>
      <c r="O11" s="1542" t="s">
        <v>30</v>
      </c>
      <c r="P11" s="1543" t="s">
        <v>31</v>
      </c>
      <c r="Q11" s="1542" t="s">
        <v>30</v>
      </c>
      <c r="R11" s="1543" t="s">
        <v>31</v>
      </c>
      <c r="S11" s="1542" t="s">
        <v>30</v>
      </c>
      <c r="T11" s="1543" t="s">
        <v>31</v>
      </c>
      <c r="U11" s="1542" t="s">
        <v>30</v>
      </c>
      <c r="V11" s="1543" t="s">
        <v>31</v>
      </c>
      <c r="W11" s="1542" t="s">
        <v>30</v>
      </c>
      <c r="X11" s="1543" t="s">
        <v>31</v>
      </c>
      <c r="Y11" s="1542" t="s">
        <v>30</v>
      </c>
      <c r="Z11" s="1543" t="s">
        <v>31</v>
      </c>
      <c r="AA11" s="1542" t="s">
        <v>30</v>
      </c>
      <c r="AB11" s="1543" t="s">
        <v>31</v>
      </c>
      <c r="AC11" s="1542" t="s">
        <v>30</v>
      </c>
      <c r="AD11" s="1543" t="s">
        <v>31</v>
      </c>
      <c r="AE11" s="1542" t="s">
        <v>30</v>
      </c>
      <c r="AF11" s="1543" t="s">
        <v>31</v>
      </c>
      <c r="AG11" s="1542" t="s">
        <v>30</v>
      </c>
      <c r="AH11" s="1543" t="s">
        <v>31</v>
      </c>
      <c r="AI11" s="1542" t="s">
        <v>30</v>
      </c>
      <c r="AJ11" s="1543" t="s">
        <v>31</v>
      </c>
      <c r="AK11" s="1542" t="s">
        <v>30</v>
      </c>
      <c r="AL11" s="1543" t="s">
        <v>31</v>
      </c>
      <c r="AM11" s="1542" t="s">
        <v>30</v>
      </c>
      <c r="AN11" s="1543" t="s">
        <v>31</v>
      </c>
      <c r="AO11" s="2594"/>
      <c r="AP11" s="2597"/>
      <c r="AQ11" s="2597"/>
      <c r="AR11" s="2500"/>
      <c r="AS11" s="2500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W11" s="3"/>
      <c r="BY11" s="4"/>
      <c r="CZ11" s="2"/>
    </row>
    <row r="12" spans="1:104" ht="16.149999999999999" customHeight="1" x14ac:dyDescent="0.2">
      <c r="A12" s="1544" t="s">
        <v>32</v>
      </c>
      <c r="B12" s="1545">
        <f>SUM(B13:B26)</f>
        <v>0</v>
      </c>
      <c r="C12" s="1546">
        <f>SUM(C13:C26)</f>
        <v>0</v>
      </c>
      <c r="D12" s="21">
        <f>SUM(D13:D26)</f>
        <v>0</v>
      </c>
      <c r="E12" s="1542">
        <f>SUM(E13:E26)</f>
        <v>0</v>
      </c>
      <c r="F12" s="22">
        <f t="shared" ref="F12:AO12" si="0">SUM(F13:F26)</f>
        <v>0</v>
      </c>
      <c r="G12" s="23">
        <f>SUM(G13:G26)</f>
        <v>0</v>
      </c>
      <c r="H12" s="22">
        <f t="shared" si="0"/>
        <v>0</v>
      </c>
      <c r="I12" s="1542">
        <f t="shared" si="0"/>
        <v>0</v>
      </c>
      <c r="J12" s="22">
        <f t="shared" si="0"/>
        <v>0</v>
      </c>
      <c r="K12" s="1542">
        <f t="shared" si="0"/>
        <v>0</v>
      </c>
      <c r="L12" s="22">
        <f t="shared" si="0"/>
        <v>0</v>
      </c>
      <c r="M12" s="1542">
        <f t="shared" si="0"/>
        <v>0</v>
      </c>
      <c r="N12" s="22">
        <f t="shared" si="0"/>
        <v>0</v>
      </c>
      <c r="O12" s="1542">
        <f t="shared" si="0"/>
        <v>0</v>
      </c>
      <c r="P12" s="22">
        <f t="shared" si="0"/>
        <v>0</v>
      </c>
      <c r="Q12" s="1542">
        <f t="shared" si="0"/>
        <v>0</v>
      </c>
      <c r="R12" s="22">
        <f t="shared" si="0"/>
        <v>0</v>
      </c>
      <c r="S12" s="1542">
        <f t="shared" si="0"/>
        <v>0</v>
      </c>
      <c r="T12" s="22">
        <f t="shared" si="0"/>
        <v>0</v>
      </c>
      <c r="U12" s="1542">
        <f>SUM(U13:U26)</f>
        <v>0</v>
      </c>
      <c r="V12" s="22">
        <f>SUM(V13:V26)</f>
        <v>0</v>
      </c>
      <c r="W12" s="1542">
        <f t="shared" si="0"/>
        <v>0</v>
      </c>
      <c r="X12" s="22">
        <f t="shared" si="0"/>
        <v>0</v>
      </c>
      <c r="Y12" s="1542">
        <f t="shared" si="0"/>
        <v>0</v>
      </c>
      <c r="Z12" s="22">
        <f t="shared" si="0"/>
        <v>0</v>
      </c>
      <c r="AA12" s="1542">
        <f t="shared" si="0"/>
        <v>0</v>
      </c>
      <c r="AB12" s="22">
        <f t="shared" si="0"/>
        <v>0</v>
      </c>
      <c r="AC12" s="1542">
        <f t="shared" si="0"/>
        <v>0</v>
      </c>
      <c r="AD12" s="22">
        <f t="shared" si="0"/>
        <v>0</v>
      </c>
      <c r="AE12" s="1542">
        <f t="shared" si="0"/>
        <v>0</v>
      </c>
      <c r="AF12" s="22">
        <f t="shared" si="0"/>
        <v>0</v>
      </c>
      <c r="AG12" s="23">
        <f t="shared" si="0"/>
        <v>0</v>
      </c>
      <c r="AH12" s="23">
        <f t="shared" si="0"/>
        <v>0</v>
      </c>
      <c r="AI12" s="23">
        <f t="shared" si="0"/>
        <v>0</v>
      </c>
      <c r="AJ12" s="23">
        <f t="shared" si="0"/>
        <v>0</v>
      </c>
      <c r="AK12" s="23">
        <f t="shared" si="0"/>
        <v>0</v>
      </c>
      <c r="AL12" s="23">
        <f t="shared" si="0"/>
        <v>0</v>
      </c>
      <c r="AM12" s="23">
        <f t="shared" si="0"/>
        <v>0</v>
      </c>
      <c r="AN12" s="23">
        <f t="shared" si="0"/>
        <v>0</v>
      </c>
      <c r="AO12" s="1404">
        <f t="shared" si="0"/>
        <v>0</v>
      </c>
      <c r="AP12" s="25">
        <f>SUM(AP13:AP26)</f>
        <v>0</v>
      </c>
      <c r="AQ12" s="1405">
        <f>SUM(AQ13:AQ26)</f>
        <v>0</v>
      </c>
      <c r="AR12" s="1547">
        <f>SUM(AR13:AR26)</f>
        <v>0</v>
      </c>
      <c r="AS12" s="1547">
        <f>SUM(AS13:AS26)</f>
        <v>0</v>
      </c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W12" s="3"/>
      <c r="BY12" s="4"/>
      <c r="CZ12" s="2"/>
    </row>
    <row r="13" spans="1:104" ht="16.149999999999999" customHeight="1" x14ac:dyDescent="0.2">
      <c r="A13" s="27" t="s">
        <v>33</v>
      </c>
      <c r="B13" s="28">
        <f>SUM(C13:D13)</f>
        <v>0</v>
      </c>
      <c r="C13" s="29">
        <f>SUM(E13+G13+I13+K13+M13+O13+Q13+S13+U13+W13+Y13+AA13+AC13+AE13+AG13+AI13+AK13+AM13)</f>
        <v>0</v>
      </c>
      <c r="D13" s="1548">
        <f>SUM(F13+H13+J13+L13+N13+P13+R13+T13+V13+X13+Z13+AB13+AD13+AF13+AH13+AJ13+AL13+AN13)</f>
        <v>0</v>
      </c>
      <c r="E13" s="31"/>
      <c r="F13" s="1549"/>
      <c r="G13" s="31"/>
      <c r="H13" s="1549"/>
      <c r="I13" s="31"/>
      <c r="J13" s="33"/>
      <c r="K13" s="31"/>
      <c r="L13" s="33"/>
      <c r="M13" s="31"/>
      <c r="N13" s="33"/>
      <c r="O13" s="31"/>
      <c r="P13" s="33"/>
      <c r="Q13" s="31"/>
      <c r="R13" s="33"/>
      <c r="S13" s="31"/>
      <c r="T13" s="33"/>
      <c r="U13" s="31"/>
      <c r="V13" s="33"/>
      <c r="W13" s="31"/>
      <c r="X13" s="33"/>
      <c r="Y13" s="31"/>
      <c r="Z13" s="33"/>
      <c r="AA13" s="31"/>
      <c r="AB13" s="33"/>
      <c r="AC13" s="31"/>
      <c r="AD13" s="33"/>
      <c r="AE13" s="31"/>
      <c r="AF13" s="33"/>
      <c r="AG13" s="31"/>
      <c r="AH13" s="33"/>
      <c r="AI13" s="31"/>
      <c r="AJ13" s="33"/>
      <c r="AK13" s="31"/>
      <c r="AL13" s="33"/>
      <c r="AM13" s="850"/>
      <c r="AN13" s="33"/>
      <c r="AO13" s="35"/>
      <c r="AP13" s="36"/>
      <c r="AQ13" s="36"/>
      <c r="AR13" s="1550"/>
      <c r="AS13" s="1550"/>
      <c r="AT13" s="38"/>
      <c r="AU13" s="39"/>
      <c r="AV13" s="39"/>
      <c r="AW13" s="39"/>
      <c r="AX13" s="39"/>
      <c r="AY13" s="39"/>
      <c r="AZ13" s="39"/>
      <c r="BA13" s="39"/>
      <c r="BB13" s="39"/>
      <c r="BC13" s="39"/>
      <c r="BD13" s="9"/>
      <c r="BE13" s="9"/>
      <c r="BF13" s="9"/>
      <c r="BW13" s="3"/>
      <c r="BY13" s="4"/>
      <c r="CA13" s="40"/>
      <c r="CF13" s="41">
        <v>0</v>
      </c>
      <c r="CG13" s="41">
        <v>0</v>
      </c>
      <c r="CH13" s="41">
        <v>0</v>
      </c>
      <c r="CI13" s="41">
        <v>0</v>
      </c>
      <c r="CJ13" s="5">
        <v>0</v>
      </c>
      <c r="CZ13" s="2"/>
    </row>
    <row r="14" spans="1:104" ht="16.149999999999999" customHeight="1" x14ac:dyDescent="0.2">
      <c r="A14" s="42" t="s">
        <v>34</v>
      </c>
      <c r="B14" s="43">
        <f t="shared" ref="B14:B26" si="1">SUM(C14:D14)</f>
        <v>0</v>
      </c>
      <c r="C14" s="44">
        <f>SUM(E14+G14+I14)</f>
        <v>0</v>
      </c>
      <c r="D14" s="45">
        <f>SUM(F14+H14+J14)</f>
        <v>0</v>
      </c>
      <c r="E14" s="46"/>
      <c r="F14" s="47"/>
      <c r="G14" s="46"/>
      <c r="H14" s="47"/>
      <c r="I14" s="46"/>
      <c r="J14" s="48"/>
      <c r="K14" s="49"/>
      <c r="L14" s="50"/>
      <c r="M14" s="49"/>
      <c r="N14" s="50"/>
      <c r="O14" s="49"/>
      <c r="P14" s="50"/>
      <c r="Q14" s="49"/>
      <c r="R14" s="50"/>
      <c r="S14" s="49"/>
      <c r="T14" s="50"/>
      <c r="U14" s="49"/>
      <c r="V14" s="50"/>
      <c r="W14" s="49"/>
      <c r="X14" s="50"/>
      <c r="Y14" s="49"/>
      <c r="Z14" s="50"/>
      <c r="AA14" s="49"/>
      <c r="AB14" s="50"/>
      <c r="AC14" s="49"/>
      <c r="AD14" s="50"/>
      <c r="AE14" s="49"/>
      <c r="AF14" s="50"/>
      <c r="AG14" s="49"/>
      <c r="AH14" s="50"/>
      <c r="AI14" s="49"/>
      <c r="AJ14" s="50"/>
      <c r="AK14" s="49"/>
      <c r="AL14" s="50"/>
      <c r="AM14" s="49"/>
      <c r="AN14" s="50"/>
      <c r="AO14" s="51"/>
      <c r="AP14" s="52"/>
      <c r="AQ14" s="52"/>
      <c r="AR14" s="53"/>
      <c r="AS14" s="53"/>
      <c r="AT14" s="38"/>
      <c r="AU14" s="39"/>
      <c r="AV14" s="39"/>
      <c r="AW14" s="39"/>
      <c r="AX14" s="39"/>
      <c r="AY14" s="39"/>
      <c r="AZ14" s="39"/>
      <c r="BA14" s="39"/>
      <c r="BB14" s="39"/>
      <c r="BC14" s="39"/>
      <c r="BD14" s="9"/>
      <c r="BE14" s="9"/>
      <c r="BF14" s="9"/>
      <c r="BW14" s="3"/>
      <c r="BY14" s="4"/>
      <c r="CA14" s="40"/>
      <c r="CF14" s="41">
        <v>0</v>
      </c>
      <c r="CG14" s="41">
        <v>0</v>
      </c>
      <c r="CH14" s="41">
        <v>0</v>
      </c>
      <c r="CI14" s="41">
        <v>0</v>
      </c>
      <c r="CJ14" s="5">
        <v>0</v>
      </c>
      <c r="CZ14" s="2"/>
    </row>
    <row r="15" spans="1:104" ht="16.149999999999999" customHeight="1" x14ac:dyDescent="0.2">
      <c r="A15" s="54" t="s">
        <v>35</v>
      </c>
      <c r="B15" s="43">
        <f t="shared" si="1"/>
        <v>0</v>
      </c>
      <c r="C15" s="44">
        <f>SUM(E15+G15+I15+K15+M15+O15+Q15+S15+U15+W15+Y15+AA15+AC15+AE15+AG15+AI15+AK15+AM15)</f>
        <v>0</v>
      </c>
      <c r="D15" s="45">
        <f>SUM(F15+H15+J15+L15+N15+P15+R15+T15+V15+X15+Z15+AB15+AD15+AF15+AH15+AJ15+AL15+AN15)</f>
        <v>0</v>
      </c>
      <c r="E15" s="46"/>
      <c r="F15" s="47"/>
      <c r="G15" s="46"/>
      <c r="H15" s="47"/>
      <c r="I15" s="46"/>
      <c r="J15" s="48"/>
      <c r="K15" s="46"/>
      <c r="L15" s="48"/>
      <c r="M15" s="46"/>
      <c r="N15" s="48"/>
      <c r="O15" s="46"/>
      <c r="P15" s="48"/>
      <c r="Q15" s="46"/>
      <c r="R15" s="48"/>
      <c r="S15" s="46"/>
      <c r="T15" s="48"/>
      <c r="U15" s="46"/>
      <c r="V15" s="48"/>
      <c r="W15" s="46"/>
      <c r="X15" s="48"/>
      <c r="Y15" s="46"/>
      <c r="Z15" s="48"/>
      <c r="AA15" s="46"/>
      <c r="AB15" s="48"/>
      <c r="AC15" s="46"/>
      <c r="AD15" s="48"/>
      <c r="AE15" s="46"/>
      <c r="AF15" s="48"/>
      <c r="AG15" s="46"/>
      <c r="AH15" s="48"/>
      <c r="AI15" s="46"/>
      <c r="AJ15" s="48"/>
      <c r="AK15" s="46"/>
      <c r="AL15" s="48"/>
      <c r="AM15" s="55"/>
      <c r="AN15" s="48"/>
      <c r="AO15" s="51"/>
      <c r="AP15" s="52"/>
      <c r="AQ15" s="52"/>
      <c r="AR15" s="53"/>
      <c r="AS15" s="53"/>
      <c r="AT15" s="38"/>
      <c r="AU15" s="39"/>
      <c r="AV15" s="39"/>
      <c r="AW15" s="39"/>
      <c r="AX15" s="39"/>
      <c r="AY15" s="39"/>
      <c r="AZ15" s="39"/>
      <c r="BA15" s="39"/>
      <c r="BB15" s="39"/>
      <c r="BC15" s="39"/>
      <c r="BD15" s="9"/>
      <c r="BE15" s="9"/>
      <c r="BF15" s="9"/>
      <c r="BW15" s="3"/>
      <c r="BY15" s="4"/>
      <c r="CA15" s="40"/>
      <c r="CF15" s="41">
        <v>0</v>
      </c>
      <c r="CG15" s="41">
        <v>0</v>
      </c>
      <c r="CH15" s="41">
        <v>0</v>
      </c>
      <c r="CI15" s="41">
        <v>0</v>
      </c>
      <c r="CJ15" s="5">
        <v>0</v>
      </c>
      <c r="CZ15" s="2"/>
    </row>
    <row r="16" spans="1:104" ht="16.149999999999999" customHeight="1" x14ac:dyDescent="0.2">
      <c r="A16" s="56" t="s">
        <v>36</v>
      </c>
      <c r="B16" s="57">
        <f t="shared" si="1"/>
        <v>0</v>
      </c>
      <c r="C16" s="58">
        <f>SUM(I16+K16+M16+O16+Q16+S16+U16+W16+Y16+AA16+AC16+AE16+AG16+AI16+AK16+AM16)</f>
        <v>0</v>
      </c>
      <c r="D16" s="59">
        <f>SUM(J16+L16+N16+P16+R16+T16+V16+X16+Z16+AB16+AD16+AF16+AH16+AJ16+AL16+AN16)</f>
        <v>0</v>
      </c>
      <c r="E16" s="49"/>
      <c r="F16" s="50"/>
      <c r="G16" s="60"/>
      <c r="H16" s="61"/>
      <c r="I16" s="46"/>
      <c r="J16" s="48"/>
      <c r="K16" s="46"/>
      <c r="L16" s="48"/>
      <c r="M16" s="46"/>
      <c r="N16" s="48"/>
      <c r="O16" s="46"/>
      <c r="P16" s="48"/>
      <c r="Q16" s="46"/>
      <c r="R16" s="48"/>
      <c r="S16" s="46"/>
      <c r="T16" s="48"/>
      <c r="U16" s="46"/>
      <c r="V16" s="48"/>
      <c r="W16" s="46"/>
      <c r="X16" s="48"/>
      <c r="Y16" s="46"/>
      <c r="Z16" s="48"/>
      <c r="AA16" s="46"/>
      <c r="AB16" s="48"/>
      <c r="AC16" s="46"/>
      <c r="AD16" s="48"/>
      <c r="AE16" s="46"/>
      <c r="AF16" s="48"/>
      <c r="AG16" s="46"/>
      <c r="AH16" s="48"/>
      <c r="AI16" s="46"/>
      <c r="AJ16" s="48"/>
      <c r="AK16" s="46"/>
      <c r="AL16" s="48"/>
      <c r="AM16" s="55"/>
      <c r="AN16" s="48"/>
      <c r="AO16" s="51"/>
      <c r="AP16" s="52"/>
      <c r="AQ16" s="52"/>
      <c r="AR16" s="53"/>
      <c r="AS16" s="53"/>
      <c r="AT16" s="38"/>
      <c r="AU16" s="39"/>
      <c r="AV16" s="39"/>
      <c r="AW16" s="39"/>
      <c r="AX16" s="39"/>
      <c r="AY16" s="39"/>
      <c r="AZ16" s="39"/>
      <c r="BA16" s="39"/>
      <c r="BB16" s="39"/>
      <c r="BC16" s="39"/>
      <c r="BD16" s="9"/>
      <c r="BE16" s="9"/>
      <c r="BF16" s="9"/>
      <c r="BW16" s="3"/>
      <c r="BY16" s="4"/>
      <c r="CA16" s="40"/>
      <c r="CF16" s="41">
        <v>0</v>
      </c>
      <c r="CG16" s="41">
        <v>0</v>
      </c>
      <c r="CH16" s="41">
        <v>0</v>
      </c>
      <c r="CI16" s="41">
        <v>0</v>
      </c>
      <c r="CJ16" s="5">
        <v>0</v>
      </c>
      <c r="CZ16" s="2"/>
    </row>
    <row r="17" spans="1:104" ht="16.149999999999999" customHeight="1" x14ac:dyDescent="0.2">
      <c r="A17" s="62" t="s">
        <v>37</v>
      </c>
      <c r="B17" s="43">
        <f t="shared" si="1"/>
        <v>0</v>
      </c>
      <c r="C17" s="44">
        <f>SUM(U17+W17+Y17+AA17+AC17+AE17+AG17+AI17+AK17+AM17)</f>
        <v>0</v>
      </c>
      <c r="D17" s="45">
        <f>SUM(V17+X17+Z17+AB17+AD17+AF17+AH17+AJ17+AL17+AN17)</f>
        <v>0</v>
      </c>
      <c r="E17" s="49"/>
      <c r="F17" s="63"/>
      <c r="G17" s="49"/>
      <c r="H17" s="63"/>
      <c r="I17" s="49"/>
      <c r="J17" s="50"/>
      <c r="K17" s="49"/>
      <c r="L17" s="50"/>
      <c r="M17" s="49"/>
      <c r="N17" s="50"/>
      <c r="O17" s="49"/>
      <c r="P17" s="50"/>
      <c r="Q17" s="49"/>
      <c r="R17" s="50"/>
      <c r="S17" s="49"/>
      <c r="T17" s="50"/>
      <c r="U17" s="46"/>
      <c r="V17" s="48"/>
      <c r="W17" s="46"/>
      <c r="X17" s="48"/>
      <c r="Y17" s="46"/>
      <c r="Z17" s="48"/>
      <c r="AA17" s="46"/>
      <c r="AB17" s="48"/>
      <c r="AC17" s="46"/>
      <c r="AD17" s="48"/>
      <c r="AE17" s="46"/>
      <c r="AF17" s="48"/>
      <c r="AG17" s="46"/>
      <c r="AH17" s="48"/>
      <c r="AI17" s="46"/>
      <c r="AJ17" s="48"/>
      <c r="AK17" s="46"/>
      <c r="AL17" s="48"/>
      <c r="AM17" s="55"/>
      <c r="AN17" s="48"/>
      <c r="AO17" s="51"/>
      <c r="AP17" s="52"/>
      <c r="AQ17" s="52"/>
      <c r="AR17" s="53"/>
      <c r="AS17" s="53"/>
      <c r="AT17" s="38"/>
      <c r="AU17" s="39"/>
      <c r="AV17" s="39"/>
      <c r="AW17" s="39"/>
      <c r="AX17" s="39"/>
      <c r="AY17" s="39"/>
      <c r="AZ17" s="39"/>
      <c r="BA17" s="39"/>
      <c r="BB17" s="39"/>
      <c r="BC17" s="39"/>
      <c r="BD17" s="9"/>
      <c r="BE17" s="9"/>
      <c r="BF17" s="9"/>
      <c r="BW17" s="3"/>
      <c r="BY17" s="4"/>
      <c r="CA17" s="40"/>
      <c r="CF17" s="41">
        <v>0</v>
      </c>
      <c r="CG17" s="41">
        <v>0</v>
      </c>
      <c r="CH17" s="41">
        <v>0</v>
      </c>
      <c r="CI17" s="41">
        <v>0</v>
      </c>
      <c r="CJ17" s="5">
        <v>0</v>
      </c>
      <c r="CZ17" s="2"/>
    </row>
    <row r="18" spans="1:104" ht="16.149999999999999" customHeight="1" x14ac:dyDescent="0.2">
      <c r="A18" s="64" t="s">
        <v>38</v>
      </c>
      <c r="B18" s="43">
        <f t="shared" si="1"/>
        <v>0</v>
      </c>
      <c r="C18" s="44">
        <f>SUM(E18+G18+I18+K18+M18+O18+Q18+S18+U18+W18+Y18+AA18+AC18+AE18+AG18+AI18+AK18+AM18)</f>
        <v>0</v>
      </c>
      <c r="D18" s="45">
        <f>SUM(F18+H18+J18+L18+N18+P18+R18+T18+V18+X18+Z18+AB18+AD18+AF18+AH18+AJ18+AL18+AN18)</f>
        <v>0</v>
      </c>
      <c r="E18" s="46"/>
      <c r="F18" s="47"/>
      <c r="G18" s="46"/>
      <c r="H18" s="47"/>
      <c r="I18" s="46"/>
      <c r="J18" s="48"/>
      <c r="K18" s="65"/>
      <c r="L18" s="48"/>
      <c r="M18" s="46"/>
      <c r="N18" s="48"/>
      <c r="O18" s="46"/>
      <c r="P18" s="48"/>
      <c r="Q18" s="46"/>
      <c r="R18" s="48"/>
      <c r="S18" s="46"/>
      <c r="T18" s="48"/>
      <c r="U18" s="46"/>
      <c r="V18" s="48"/>
      <c r="W18" s="46"/>
      <c r="X18" s="48"/>
      <c r="Y18" s="46"/>
      <c r="Z18" s="48"/>
      <c r="AA18" s="46"/>
      <c r="AB18" s="48"/>
      <c r="AC18" s="46"/>
      <c r="AD18" s="48"/>
      <c r="AE18" s="46"/>
      <c r="AF18" s="48"/>
      <c r="AG18" s="46"/>
      <c r="AH18" s="48"/>
      <c r="AI18" s="46"/>
      <c r="AJ18" s="48"/>
      <c r="AK18" s="46"/>
      <c r="AL18" s="48"/>
      <c r="AM18" s="55"/>
      <c r="AN18" s="48"/>
      <c r="AO18" s="51"/>
      <c r="AP18" s="52"/>
      <c r="AQ18" s="52"/>
      <c r="AR18" s="53"/>
      <c r="AS18" s="53"/>
      <c r="AT18" s="38"/>
      <c r="AU18" s="39"/>
      <c r="AV18" s="39"/>
      <c r="AW18" s="39"/>
      <c r="AX18" s="39"/>
      <c r="AY18" s="39"/>
      <c r="AZ18" s="39"/>
      <c r="BA18" s="39"/>
      <c r="BB18" s="39"/>
      <c r="BC18" s="39"/>
      <c r="BD18" s="9"/>
      <c r="BE18" s="9"/>
      <c r="BF18" s="9"/>
      <c r="BW18" s="3"/>
      <c r="BY18" s="4"/>
      <c r="CA18" s="40"/>
      <c r="CF18" s="41">
        <v>0</v>
      </c>
      <c r="CG18" s="41">
        <v>0</v>
      </c>
      <c r="CH18" s="41">
        <v>0</v>
      </c>
      <c r="CI18" s="41">
        <v>0</v>
      </c>
      <c r="CJ18" s="5">
        <v>0</v>
      </c>
      <c r="CZ18" s="2"/>
    </row>
    <row r="19" spans="1:104" ht="16.149999999999999" customHeight="1" x14ac:dyDescent="0.2">
      <c r="A19" s="66" t="s">
        <v>39</v>
      </c>
      <c r="B19" s="43">
        <f>SUM(C19:D19)</f>
        <v>0</v>
      </c>
      <c r="C19" s="68"/>
      <c r="D19" s="69">
        <f>SUM(L19+N19+P19+R19+T19+V19+X19+Z19+AB19+AD19+AF19)</f>
        <v>0</v>
      </c>
      <c r="E19" s="60"/>
      <c r="F19" s="61"/>
      <c r="G19" s="60"/>
      <c r="H19" s="61"/>
      <c r="I19" s="60"/>
      <c r="J19" s="70"/>
      <c r="K19" s="49"/>
      <c r="L19" s="71"/>
      <c r="M19" s="72"/>
      <c r="N19" s="71"/>
      <c r="O19" s="72"/>
      <c r="P19" s="71"/>
      <c r="Q19" s="72"/>
      <c r="R19" s="71"/>
      <c r="S19" s="72"/>
      <c r="T19" s="71"/>
      <c r="U19" s="72"/>
      <c r="V19" s="71"/>
      <c r="W19" s="72"/>
      <c r="X19" s="71"/>
      <c r="Y19" s="72"/>
      <c r="Z19" s="71"/>
      <c r="AA19" s="72"/>
      <c r="AB19" s="71"/>
      <c r="AC19" s="72"/>
      <c r="AD19" s="71"/>
      <c r="AE19" s="72"/>
      <c r="AF19" s="71"/>
      <c r="AG19" s="60"/>
      <c r="AH19" s="70"/>
      <c r="AI19" s="60"/>
      <c r="AJ19" s="70"/>
      <c r="AK19" s="60"/>
      <c r="AL19" s="70"/>
      <c r="AM19" s="73"/>
      <c r="AN19" s="50"/>
      <c r="AO19" s="74"/>
      <c r="AP19" s="75"/>
      <c r="AQ19" s="75"/>
      <c r="AR19" s="76"/>
      <c r="AS19" s="76"/>
      <c r="AT19" s="38"/>
      <c r="AU19" s="39"/>
      <c r="AV19" s="39"/>
      <c r="AW19" s="39"/>
      <c r="AX19" s="39"/>
      <c r="AY19" s="39"/>
      <c r="AZ19" s="39"/>
      <c r="BA19" s="39"/>
      <c r="BB19" s="39"/>
      <c r="BC19" s="39"/>
      <c r="BD19" s="9"/>
      <c r="BE19" s="9"/>
      <c r="BF19" s="9"/>
      <c r="BW19" s="3"/>
      <c r="BY19" s="4"/>
      <c r="CA19" s="40"/>
      <c r="CF19" s="41">
        <v>0</v>
      </c>
      <c r="CG19" s="41">
        <v>0</v>
      </c>
      <c r="CH19" s="41">
        <v>0</v>
      </c>
      <c r="CI19" s="41">
        <v>0</v>
      </c>
      <c r="CJ19" s="5">
        <v>0</v>
      </c>
      <c r="CZ19" s="2"/>
    </row>
    <row r="20" spans="1:104" ht="16.149999999999999" customHeight="1" x14ac:dyDescent="0.2">
      <c r="A20" s="66" t="s">
        <v>40</v>
      </c>
      <c r="B20" s="43">
        <f>SUM(C20:D20)</f>
        <v>0</v>
      </c>
      <c r="C20" s="68"/>
      <c r="D20" s="45">
        <f>SUM(F20+H20+J20+L20+N20+P20+R20+T20+V20+X20+Z20+AB20+AD20+AF20+AH20+AJ20+AL20+AN20)</f>
        <v>0</v>
      </c>
      <c r="E20" s="60"/>
      <c r="F20" s="47"/>
      <c r="G20" s="60"/>
      <c r="H20" s="47"/>
      <c r="I20" s="60"/>
      <c r="J20" s="71"/>
      <c r="K20" s="60"/>
      <c r="L20" s="71"/>
      <c r="M20" s="72"/>
      <c r="N20" s="71"/>
      <c r="O20" s="72"/>
      <c r="P20" s="71"/>
      <c r="Q20" s="72"/>
      <c r="R20" s="71"/>
      <c r="S20" s="72"/>
      <c r="T20" s="71"/>
      <c r="U20" s="72"/>
      <c r="V20" s="71"/>
      <c r="W20" s="72"/>
      <c r="X20" s="71"/>
      <c r="Y20" s="72"/>
      <c r="Z20" s="71"/>
      <c r="AA20" s="72"/>
      <c r="AB20" s="71"/>
      <c r="AC20" s="72"/>
      <c r="AD20" s="71"/>
      <c r="AE20" s="72"/>
      <c r="AF20" s="71"/>
      <c r="AG20" s="72"/>
      <c r="AH20" s="71"/>
      <c r="AI20" s="72"/>
      <c r="AJ20" s="71"/>
      <c r="AK20" s="72"/>
      <c r="AL20" s="71"/>
      <c r="AM20" s="72"/>
      <c r="AN20" s="71"/>
      <c r="AO20" s="74"/>
      <c r="AP20" s="75"/>
      <c r="AQ20" s="75"/>
      <c r="AR20" s="76"/>
      <c r="AS20" s="76"/>
      <c r="AT20" s="38"/>
      <c r="AU20" s="39"/>
      <c r="AV20" s="39"/>
      <c r="AW20" s="39"/>
      <c r="AX20" s="39"/>
      <c r="AY20" s="39"/>
      <c r="AZ20" s="39"/>
      <c r="BA20" s="39"/>
      <c r="BB20" s="39"/>
      <c r="BC20" s="39"/>
      <c r="BD20" s="9"/>
      <c r="BE20" s="9"/>
      <c r="BF20" s="9"/>
      <c r="BW20" s="3"/>
      <c r="BY20" s="4"/>
      <c r="CA20" s="40"/>
      <c r="CF20" s="41">
        <v>0</v>
      </c>
      <c r="CG20" s="41">
        <v>0</v>
      </c>
      <c r="CH20" s="41">
        <v>0</v>
      </c>
      <c r="CI20" s="41">
        <v>0</v>
      </c>
      <c r="CJ20" s="5">
        <v>0</v>
      </c>
      <c r="CZ20" s="2"/>
    </row>
    <row r="21" spans="1:104" ht="16.149999999999999" customHeight="1" x14ac:dyDescent="0.2">
      <c r="A21" s="66" t="s">
        <v>41</v>
      </c>
      <c r="B21" s="77">
        <f t="shared" si="1"/>
        <v>0</v>
      </c>
      <c r="C21" s="78">
        <f>SUM(O21+Q21+S21+U21+W21+Y21+AA21)</f>
        <v>0</v>
      </c>
      <c r="D21" s="45">
        <f>SUM(P21+R21+T21+V21+X21+Z21+AB21)</f>
        <v>0</v>
      </c>
      <c r="E21" s="60"/>
      <c r="F21" s="61"/>
      <c r="G21" s="60"/>
      <c r="H21" s="61"/>
      <c r="I21" s="60"/>
      <c r="J21" s="70"/>
      <c r="K21" s="49"/>
      <c r="L21" s="70"/>
      <c r="M21" s="60"/>
      <c r="N21" s="70"/>
      <c r="O21" s="79"/>
      <c r="P21" s="71"/>
      <c r="Q21" s="79"/>
      <c r="R21" s="71"/>
      <c r="S21" s="79"/>
      <c r="T21" s="71"/>
      <c r="U21" s="79"/>
      <c r="V21" s="71"/>
      <c r="W21" s="79"/>
      <c r="X21" s="71"/>
      <c r="Y21" s="79"/>
      <c r="Z21" s="71"/>
      <c r="AA21" s="79"/>
      <c r="AB21" s="71"/>
      <c r="AC21" s="60"/>
      <c r="AD21" s="70"/>
      <c r="AE21" s="60"/>
      <c r="AF21" s="70"/>
      <c r="AG21" s="72"/>
      <c r="AH21" s="70"/>
      <c r="AI21" s="60"/>
      <c r="AJ21" s="70"/>
      <c r="AK21" s="60"/>
      <c r="AL21" s="70"/>
      <c r="AM21" s="73"/>
      <c r="AN21" s="50"/>
      <c r="AO21" s="74"/>
      <c r="AP21" s="75"/>
      <c r="AQ21" s="75"/>
      <c r="AR21" s="76"/>
      <c r="AS21" s="76"/>
      <c r="AT21" s="38"/>
      <c r="AU21" s="39"/>
      <c r="AV21" s="39"/>
      <c r="AW21" s="39"/>
      <c r="AX21" s="39"/>
      <c r="AY21" s="39"/>
      <c r="AZ21" s="39"/>
      <c r="BA21" s="39"/>
      <c r="BB21" s="39"/>
      <c r="BC21" s="39"/>
      <c r="BD21" s="9"/>
      <c r="BE21" s="9"/>
      <c r="BF21" s="9"/>
      <c r="BW21" s="3"/>
      <c r="BY21" s="4"/>
      <c r="CA21" s="40"/>
      <c r="CF21" s="41">
        <v>0</v>
      </c>
      <c r="CG21" s="41">
        <v>0</v>
      </c>
      <c r="CH21" s="41">
        <v>0</v>
      </c>
      <c r="CI21" s="41">
        <v>0</v>
      </c>
      <c r="CJ21" s="5">
        <v>0</v>
      </c>
      <c r="CZ21" s="2"/>
    </row>
    <row r="22" spans="1:104" ht="16.149999999999999" customHeight="1" x14ac:dyDescent="0.2">
      <c r="A22" s="66" t="s">
        <v>42</v>
      </c>
      <c r="B22" s="77">
        <f t="shared" si="1"/>
        <v>0</v>
      </c>
      <c r="C22" s="78">
        <f>SUM(E22+G22+I22+K22+M22+O22+Q22+S22+U22+W22+Y22+AA22+AC22+AE22+AG22+AI22+AK22+AM22)</f>
        <v>0</v>
      </c>
      <c r="D22" s="69">
        <f>SUM(F22+H22+J22+L22+N22+P22+R22+T22+V22+X22+Z22+AB22+AD22+AF22+AH22+AJ22+AL22+AN22)</f>
        <v>0</v>
      </c>
      <c r="E22" s="79"/>
      <c r="F22" s="80"/>
      <c r="G22" s="79"/>
      <c r="H22" s="80"/>
      <c r="I22" s="79"/>
      <c r="J22" s="71"/>
      <c r="K22" s="65"/>
      <c r="L22" s="71"/>
      <c r="M22" s="79"/>
      <c r="N22" s="71"/>
      <c r="O22" s="79"/>
      <c r="P22" s="71"/>
      <c r="Q22" s="79"/>
      <c r="R22" s="71"/>
      <c r="S22" s="79"/>
      <c r="T22" s="71"/>
      <c r="U22" s="79"/>
      <c r="V22" s="71"/>
      <c r="W22" s="79"/>
      <c r="X22" s="71"/>
      <c r="Y22" s="79"/>
      <c r="Z22" s="71"/>
      <c r="AA22" s="79"/>
      <c r="AB22" s="71"/>
      <c r="AC22" s="79"/>
      <c r="AD22" s="71"/>
      <c r="AE22" s="79"/>
      <c r="AF22" s="71"/>
      <c r="AG22" s="79"/>
      <c r="AH22" s="71"/>
      <c r="AI22" s="79"/>
      <c r="AJ22" s="71"/>
      <c r="AK22" s="79"/>
      <c r="AL22" s="71"/>
      <c r="AM22" s="81"/>
      <c r="AN22" s="71"/>
      <c r="AO22" s="74"/>
      <c r="AP22" s="75"/>
      <c r="AQ22" s="75"/>
      <c r="AR22" s="76"/>
      <c r="AS22" s="76"/>
      <c r="AT22" s="38"/>
      <c r="AU22" s="39"/>
      <c r="AV22" s="39"/>
      <c r="AW22" s="39"/>
      <c r="AX22" s="39"/>
      <c r="AY22" s="39"/>
      <c r="AZ22" s="39"/>
      <c r="BA22" s="39"/>
      <c r="BB22" s="39"/>
      <c r="BC22" s="39"/>
      <c r="BD22" s="9"/>
      <c r="BE22" s="9"/>
      <c r="BF22" s="9"/>
      <c r="BW22" s="3"/>
      <c r="BY22" s="4"/>
      <c r="CF22" s="41">
        <v>0</v>
      </c>
      <c r="CG22" s="41">
        <v>0</v>
      </c>
      <c r="CH22" s="41">
        <v>0</v>
      </c>
      <c r="CI22" s="41">
        <v>0</v>
      </c>
      <c r="CJ22" s="5">
        <v>0</v>
      </c>
      <c r="CZ22" s="2"/>
    </row>
    <row r="23" spans="1:104" ht="16.149999999999999" customHeight="1" x14ac:dyDescent="0.2">
      <c r="A23" s="62" t="s">
        <v>43</v>
      </c>
      <c r="B23" s="77">
        <f t="shared" si="1"/>
        <v>0</v>
      </c>
      <c r="C23" s="78">
        <f>SUM(E23+G23+I23+K23+M23+O23+Q23+S23+U23+W23+Y23+AA23+AC23+AE23+AG23+AI23+AK23+AM23)</f>
        <v>0</v>
      </c>
      <c r="D23" s="69">
        <f>SUM(F23+H23+J23+L23+N23+P23+R23+T23+V23+X23+Z23+AB23+AD23+AF23+AH23+AJ23+AL23+AN23)</f>
        <v>0</v>
      </c>
      <c r="E23" s="79"/>
      <c r="F23" s="80"/>
      <c r="G23" s="79"/>
      <c r="H23" s="80"/>
      <c r="I23" s="79"/>
      <c r="J23" s="71"/>
      <c r="K23" s="65"/>
      <c r="L23" s="71"/>
      <c r="M23" s="79"/>
      <c r="N23" s="71"/>
      <c r="O23" s="79"/>
      <c r="P23" s="71"/>
      <c r="Q23" s="79"/>
      <c r="R23" s="71"/>
      <c r="S23" s="79"/>
      <c r="T23" s="71"/>
      <c r="U23" s="79"/>
      <c r="V23" s="71"/>
      <c r="W23" s="79"/>
      <c r="X23" s="71"/>
      <c r="Y23" s="79"/>
      <c r="Z23" s="71"/>
      <c r="AA23" s="79"/>
      <c r="AB23" s="71"/>
      <c r="AC23" s="79"/>
      <c r="AD23" s="71"/>
      <c r="AE23" s="79"/>
      <c r="AF23" s="71"/>
      <c r="AG23" s="79"/>
      <c r="AH23" s="71"/>
      <c r="AI23" s="79"/>
      <c r="AJ23" s="71"/>
      <c r="AK23" s="79"/>
      <c r="AL23" s="71"/>
      <c r="AM23" s="81"/>
      <c r="AN23" s="71"/>
      <c r="AO23" s="74"/>
      <c r="AP23" s="75"/>
      <c r="AQ23" s="75"/>
      <c r="AR23" s="76"/>
      <c r="AS23" s="76"/>
      <c r="AT23" s="38"/>
      <c r="AU23" s="39"/>
      <c r="AV23" s="39"/>
      <c r="AW23" s="39"/>
      <c r="AX23" s="39"/>
      <c r="AY23" s="39"/>
      <c r="AZ23" s="39"/>
      <c r="BA23" s="39"/>
      <c r="BB23" s="39"/>
      <c r="BC23" s="39"/>
      <c r="BD23" s="9"/>
      <c r="BE23" s="9"/>
      <c r="BF23" s="9"/>
      <c r="BW23" s="3"/>
      <c r="BY23" s="4"/>
      <c r="CF23" s="41">
        <v>0</v>
      </c>
      <c r="CG23" s="41">
        <v>0</v>
      </c>
      <c r="CH23" s="41">
        <v>0</v>
      </c>
      <c r="CI23" s="41">
        <v>0</v>
      </c>
      <c r="CJ23" s="5">
        <v>0</v>
      </c>
      <c r="CZ23" s="2"/>
    </row>
    <row r="24" spans="1:104" ht="16.149999999999999" customHeight="1" x14ac:dyDescent="0.2">
      <c r="A24" s="62" t="s">
        <v>44</v>
      </c>
      <c r="B24" s="43">
        <f t="shared" si="1"/>
        <v>0</v>
      </c>
      <c r="C24" s="44">
        <f>SUM(G24+I24+K24+M24+O24+Q24+S24+U24+W24+Y24+AA24+AC24+AE24+AG24+AI24+AK24+AM24)</f>
        <v>0</v>
      </c>
      <c r="D24" s="45">
        <f>SUM(H24+J24+L24+N24+P24+R24+T24+V24+X24+Z24+AB24+AD24+AF24+AH24+AJ24+AL24+AN24)</f>
        <v>0</v>
      </c>
      <c r="E24" s="49"/>
      <c r="F24" s="50"/>
      <c r="G24" s="79"/>
      <c r="H24" s="80"/>
      <c r="I24" s="79"/>
      <c r="J24" s="71"/>
      <c r="K24" s="65"/>
      <c r="L24" s="71"/>
      <c r="M24" s="79"/>
      <c r="N24" s="71"/>
      <c r="O24" s="79"/>
      <c r="P24" s="71"/>
      <c r="Q24" s="79"/>
      <c r="R24" s="71"/>
      <c r="S24" s="79"/>
      <c r="T24" s="71"/>
      <c r="U24" s="79"/>
      <c r="V24" s="71"/>
      <c r="W24" s="79"/>
      <c r="X24" s="71"/>
      <c r="Y24" s="79"/>
      <c r="Z24" s="71"/>
      <c r="AA24" s="79"/>
      <c r="AB24" s="71"/>
      <c r="AC24" s="79"/>
      <c r="AD24" s="71"/>
      <c r="AE24" s="79"/>
      <c r="AF24" s="71"/>
      <c r="AG24" s="79"/>
      <c r="AH24" s="71"/>
      <c r="AI24" s="79"/>
      <c r="AJ24" s="71"/>
      <c r="AK24" s="79"/>
      <c r="AL24" s="71"/>
      <c r="AM24" s="81"/>
      <c r="AN24" s="71"/>
      <c r="AO24" s="74"/>
      <c r="AP24" s="75"/>
      <c r="AQ24" s="75"/>
      <c r="AR24" s="76"/>
      <c r="AS24" s="76"/>
      <c r="AT24" s="38"/>
      <c r="AU24" s="39"/>
      <c r="AV24" s="39"/>
      <c r="AW24" s="39"/>
      <c r="AX24" s="39"/>
      <c r="AY24" s="39"/>
      <c r="AZ24" s="39"/>
      <c r="BA24" s="39"/>
      <c r="BB24" s="39"/>
      <c r="BC24" s="39"/>
      <c r="BD24" s="9"/>
      <c r="BE24" s="9"/>
      <c r="BF24" s="9"/>
      <c r="BW24" s="3"/>
      <c r="BY24" s="4"/>
      <c r="CF24" s="41">
        <v>0</v>
      </c>
      <c r="CG24" s="41">
        <v>0</v>
      </c>
      <c r="CH24" s="41">
        <v>0</v>
      </c>
      <c r="CI24" s="41">
        <v>0</v>
      </c>
      <c r="CJ24" s="5">
        <v>0</v>
      </c>
      <c r="CZ24" s="2"/>
    </row>
    <row r="25" spans="1:104" ht="16.149999999999999" customHeight="1" x14ac:dyDescent="0.2">
      <c r="A25" s="62" t="s">
        <v>45</v>
      </c>
      <c r="B25" s="43">
        <f t="shared" si="1"/>
        <v>0</v>
      </c>
      <c r="C25" s="44">
        <f>SUM(M25+O25+Q25+S25+U25+W25+Y25+AA25+AC25+AE25+AG25+AI25+AK25+AM25)</f>
        <v>0</v>
      </c>
      <c r="D25" s="45">
        <f>SUM(N25+P25+R25+T25+V25+X25+Z25+AB25+AD25+AF25+AH25+AJ25+AL25+AN25)</f>
        <v>0</v>
      </c>
      <c r="E25" s="82"/>
      <c r="F25" s="70"/>
      <c r="G25" s="60"/>
      <c r="H25" s="61"/>
      <c r="I25" s="60"/>
      <c r="J25" s="61"/>
      <c r="K25" s="60"/>
      <c r="L25" s="61"/>
      <c r="M25" s="79"/>
      <c r="N25" s="71"/>
      <c r="O25" s="79"/>
      <c r="P25" s="71"/>
      <c r="Q25" s="79"/>
      <c r="R25" s="71"/>
      <c r="S25" s="79"/>
      <c r="T25" s="71"/>
      <c r="U25" s="79"/>
      <c r="V25" s="71"/>
      <c r="W25" s="79"/>
      <c r="X25" s="71"/>
      <c r="Y25" s="79"/>
      <c r="Z25" s="71"/>
      <c r="AA25" s="79"/>
      <c r="AB25" s="71"/>
      <c r="AC25" s="79"/>
      <c r="AD25" s="71"/>
      <c r="AE25" s="79"/>
      <c r="AF25" s="71"/>
      <c r="AG25" s="79"/>
      <c r="AH25" s="71"/>
      <c r="AI25" s="79"/>
      <c r="AJ25" s="71"/>
      <c r="AK25" s="79"/>
      <c r="AL25" s="71"/>
      <c r="AM25" s="81"/>
      <c r="AN25" s="71"/>
      <c r="AO25" s="74"/>
      <c r="AP25" s="75"/>
      <c r="AQ25" s="75"/>
      <c r="AR25" s="76"/>
      <c r="AS25" s="76"/>
      <c r="AT25" s="38"/>
      <c r="AU25" s="39"/>
      <c r="AV25" s="39"/>
      <c r="AW25" s="39"/>
      <c r="AX25" s="39"/>
      <c r="AY25" s="39"/>
      <c r="AZ25" s="39"/>
      <c r="BA25" s="39"/>
      <c r="BB25" s="39"/>
      <c r="BC25" s="39"/>
      <c r="BD25" s="9"/>
      <c r="BE25" s="9"/>
      <c r="BF25" s="9"/>
      <c r="BW25" s="3"/>
      <c r="BY25" s="4"/>
      <c r="CF25" s="41">
        <v>0</v>
      </c>
      <c r="CG25" s="41">
        <v>0</v>
      </c>
      <c r="CH25" s="41">
        <v>0</v>
      </c>
      <c r="CI25" s="41">
        <v>0</v>
      </c>
      <c r="CJ25" s="5">
        <v>0</v>
      </c>
      <c r="CZ25" s="2"/>
    </row>
    <row r="26" spans="1:104" ht="16.149999999999999" customHeight="1" x14ac:dyDescent="0.2">
      <c r="A26" s="83" t="s">
        <v>46</v>
      </c>
      <c r="B26" s="1410">
        <f t="shared" si="1"/>
        <v>0</v>
      </c>
      <c r="C26" s="85">
        <f>SUM(E26+G26+I26+K26+M26+O26+Q26+S26+U26+W26+Y26+AA26+AC26+AE26+AG26+AI26+AK26+AM26)</f>
        <v>0</v>
      </c>
      <c r="D26" s="1411">
        <f>SUM(F26+H26+J26+L26+N26+P26+R26+T26+V26+X26+Z26+AB26+AD26+AF26+AH26+AJ26+AL26+AN26)</f>
        <v>0</v>
      </c>
      <c r="E26" s="1412"/>
      <c r="F26" s="88"/>
      <c r="G26" s="89"/>
      <c r="H26" s="90"/>
      <c r="I26" s="89"/>
      <c r="J26" s="88"/>
      <c r="K26" s="1300"/>
      <c r="L26" s="88"/>
      <c r="M26" s="89"/>
      <c r="N26" s="88"/>
      <c r="O26" s="89"/>
      <c r="P26" s="88"/>
      <c r="Q26" s="89"/>
      <c r="R26" s="88"/>
      <c r="S26" s="89"/>
      <c r="T26" s="88"/>
      <c r="U26" s="89"/>
      <c r="V26" s="88"/>
      <c r="W26" s="89"/>
      <c r="X26" s="88"/>
      <c r="Y26" s="89"/>
      <c r="Z26" s="88"/>
      <c r="AA26" s="89"/>
      <c r="AB26" s="88"/>
      <c r="AC26" s="89"/>
      <c r="AD26" s="88"/>
      <c r="AE26" s="89"/>
      <c r="AF26" s="88"/>
      <c r="AG26" s="89"/>
      <c r="AH26" s="88"/>
      <c r="AI26" s="89"/>
      <c r="AJ26" s="88"/>
      <c r="AK26" s="89"/>
      <c r="AL26" s="88"/>
      <c r="AM26" s="92"/>
      <c r="AN26" s="88"/>
      <c r="AO26" s="93"/>
      <c r="AP26" s="94"/>
      <c r="AQ26" s="94"/>
      <c r="AR26" s="95"/>
      <c r="AS26" s="95"/>
      <c r="AT26" s="38"/>
      <c r="AU26" s="39"/>
      <c r="AV26" s="39"/>
      <c r="AW26" s="39"/>
      <c r="AX26" s="39"/>
      <c r="AY26" s="39"/>
      <c r="AZ26" s="39"/>
      <c r="BA26" s="39"/>
      <c r="BB26" s="39"/>
      <c r="BC26" s="39"/>
      <c r="BD26" s="9"/>
      <c r="BE26" s="9"/>
      <c r="BF26" s="9"/>
      <c r="BW26" s="3"/>
      <c r="BY26" s="4"/>
      <c r="CF26" s="41">
        <v>0</v>
      </c>
      <c r="CG26" s="41">
        <v>0</v>
      </c>
      <c r="CH26" s="41">
        <v>0</v>
      </c>
      <c r="CI26" s="41">
        <v>0</v>
      </c>
      <c r="CJ26" s="5">
        <v>0</v>
      </c>
      <c r="CZ26" s="2"/>
    </row>
    <row r="27" spans="1:104" ht="31.15" customHeight="1" x14ac:dyDescent="0.2">
      <c r="A27" s="10" t="s">
        <v>47</v>
      </c>
      <c r="B27" s="11"/>
      <c r="C27" s="11"/>
      <c r="D27" s="11"/>
      <c r="E27" s="11"/>
      <c r="F27" s="1551"/>
      <c r="G27" s="1551" t="s">
        <v>48</v>
      </c>
      <c r="H27" s="1552"/>
      <c r="I27" s="1552"/>
      <c r="J27" s="1551"/>
      <c r="K27" s="1551"/>
      <c r="L27" s="1551"/>
      <c r="M27" s="1551"/>
      <c r="N27" s="1551"/>
      <c r="O27" s="1551"/>
      <c r="P27" s="1551"/>
      <c r="Q27" s="1551"/>
      <c r="R27" s="1551"/>
      <c r="S27" s="1551"/>
      <c r="T27" s="1551"/>
      <c r="U27" s="1551"/>
      <c r="V27" s="1551"/>
      <c r="W27" s="1551"/>
      <c r="X27" s="1551"/>
      <c r="Y27" s="1553"/>
      <c r="Z27" s="1553"/>
      <c r="AA27" s="1553"/>
      <c r="AB27" s="1553"/>
      <c r="AC27" s="1553"/>
      <c r="AD27" s="1553"/>
      <c r="AE27" s="1553"/>
      <c r="AF27" s="1553"/>
      <c r="AG27" s="1553"/>
      <c r="AH27" s="1553"/>
      <c r="AI27" s="1553"/>
      <c r="AJ27" s="1553"/>
      <c r="AK27" s="1553"/>
      <c r="AL27" s="1553"/>
      <c r="AM27" s="1553"/>
      <c r="AN27" s="1553"/>
      <c r="AO27" s="1553"/>
      <c r="AP27" s="1554"/>
      <c r="AQ27" s="1555"/>
      <c r="AR27" s="101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CG27" s="41"/>
      <c r="CH27" s="41"/>
      <c r="CI27" s="41"/>
      <c r="CJ27" s="41"/>
    </row>
    <row r="28" spans="1:104" ht="19.899999999999999" customHeight="1" x14ac:dyDescent="0.2">
      <c r="A28" s="2659" t="s">
        <v>49</v>
      </c>
      <c r="B28" s="2667" t="s">
        <v>4</v>
      </c>
      <c r="C28" s="2668"/>
      <c r="D28" s="2669"/>
      <c r="E28" s="2664" t="s">
        <v>5</v>
      </c>
      <c r="F28" s="2657"/>
      <c r="G28" s="2657"/>
      <c r="H28" s="2657"/>
      <c r="I28" s="2657"/>
      <c r="J28" s="2657"/>
      <c r="K28" s="2657"/>
      <c r="L28" s="2657"/>
      <c r="M28" s="2657"/>
      <c r="N28" s="2657"/>
      <c r="O28" s="2657"/>
      <c r="P28" s="2657"/>
      <c r="Q28" s="2657"/>
      <c r="R28" s="2657"/>
      <c r="S28" s="2657"/>
      <c r="T28" s="2657"/>
      <c r="U28" s="2657"/>
      <c r="V28" s="2657"/>
      <c r="W28" s="2657"/>
      <c r="X28" s="2657"/>
      <c r="Y28" s="2657"/>
      <c r="Z28" s="2657"/>
      <c r="AA28" s="2657"/>
      <c r="AB28" s="2657"/>
      <c r="AC28" s="2657"/>
      <c r="AD28" s="2657"/>
      <c r="AE28" s="2657"/>
      <c r="AF28" s="2657"/>
      <c r="AG28" s="2657"/>
      <c r="AH28" s="2657"/>
      <c r="AI28" s="2657"/>
      <c r="AJ28" s="2657"/>
      <c r="AK28" s="2657"/>
      <c r="AL28" s="2657"/>
      <c r="AM28" s="2657"/>
      <c r="AN28" s="2658"/>
      <c r="AO28" s="2670" t="s">
        <v>6</v>
      </c>
      <c r="AP28" s="2665" t="s">
        <v>7</v>
      </c>
      <c r="AQ28" s="2665" t="s">
        <v>8</v>
      </c>
      <c r="AR28" s="2665" t="s">
        <v>50</v>
      </c>
      <c r="AS28" s="2666" t="s">
        <v>9</v>
      </c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X28" s="2"/>
      <c r="CG28" s="41"/>
      <c r="CH28" s="41"/>
      <c r="CI28" s="41"/>
      <c r="CJ28" s="41"/>
    </row>
    <row r="29" spans="1:104" ht="19.899999999999999" customHeight="1" x14ac:dyDescent="0.2">
      <c r="A29" s="1909"/>
      <c r="B29" s="2474"/>
      <c r="C29" s="2475"/>
      <c r="D29" s="2464"/>
      <c r="E29" s="2664" t="s">
        <v>11</v>
      </c>
      <c r="F29" s="2658"/>
      <c r="G29" s="2664" t="s">
        <v>12</v>
      </c>
      <c r="H29" s="2658"/>
      <c r="I29" s="2664" t="s">
        <v>13</v>
      </c>
      <c r="J29" s="2658"/>
      <c r="K29" s="2664" t="s">
        <v>14</v>
      </c>
      <c r="L29" s="2658"/>
      <c r="M29" s="2664" t="s">
        <v>15</v>
      </c>
      <c r="N29" s="2658"/>
      <c r="O29" s="2664" t="s">
        <v>16</v>
      </c>
      <c r="P29" s="2658"/>
      <c r="Q29" s="2657" t="s">
        <v>17</v>
      </c>
      <c r="R29" s="2658"/>
      <c r="S29" s="2664" t="s">
        <v>18</v>
      </c>
      <c r="T29" s="2658"/>
      <c r="U29" s="2657" t="s">
        <v>19</v>
      </c>
      <c r="V29" s="2671"/>
      <c r="W29" s="2672" t="s">
        <v>20</v>
      </c>
      <c r="X29" s="2671"/>
      <c r="Y29" s="2672" t="s">
        <v>21</v>
      </c>
      <c r="Z29" s="2657"/>
      <c r="AA29" s="2664" t="s">
        <v>22</v>
      </c>
      <c r="AB29" s="2658"/>
      <c r="AC29" s="2657" t="s">
        <v>23</v>
      </c>
      <c r="AD29" s="2657"/>
      <c r="AE29" s="2664" t="s">
        <v>24</v>
      </c>
      <c r="AF29" s="2658"/>
      <c r="AG29" s="2664" t="s">
        <v>25</v>
      </c>
      <c r="AH29" s="2658"/>
      <c r="AI29" s="2664" t="s">
        <v>26</v>
      </c>
      <c r="AJ29" s="2658"/>
      <c r="AK29" s="2664" t="s">
        <v>27</v>
      </c>
      <c r="AL29" s="2658"/>
      <c r="AM29" s="2657" t="s">
        <v>28</v>
      </c>
      <c r="AN29" s="2658"/>
      <c r="AO29" s="1975"/>
      <c r="AP29" s="1972"/>
      <c r="AQ29" s="1972"/>
      <c r="AR29" s="1972"/>
      <c r="AS29" s="1944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X29" s="2"/>
      <c r="CG29" s="41"/>
      <c r="CH29" s="41"/>
      <c r="CI29" s="41"/>
      <c r="CJ29" s="41"/>
    </row>
    <row r="30" spans="1:104" ht="19.899999999999999" customHeight="1" x14ac:dyDescent="0.2">
      <c r="A30" s="2473"/>
      <c r="B30" s="1451" t="s">
        <v>29</v>
      </c>
      <c r="C30" s="1529" t="s">
        <v>30</v>
      </c>
      <c r="D30" s="1398" t="s">
        <v>31</v>
      </c>
      <c r="E30" s="1556" t="s">
        <v>30</v>
      </c>
      <c r="F30" s="1557" t="s">
        <v>31</v>
      </c>
      <c r="G30" s="1556" t="s">
        <v>30</v>
      </c>
      <c r="H30" s="1557" t="s">
        <v>31</v>
      </c>
      <c r="I30" s="1556" t="s">
        <v>30</v>
      </c>
      <c r="J30" s="1557" t="s">
        <v>31</v>
      </c>
      <c r="K30" s="1556" t="s">
        <v>30</v>
      </c>
      <c r="L30" s="1557" t="s">
        <v>31</v>
      </c>
      <c r="M30" s="1556" t="s">
        <v>30</v>
      </c>
      <c r="N30" s="1557" t="s">
        <v>31</v>
      </c>
      <c r="O30" s="1556" t="s">
        <v>30</v>
      </c>
      <c r="P30" s="1557" t="s">
        <v>31</v>
      </c>
      <c r="Q30" s="1558" t="s">
        <v>30</v>
      </c>
      <c r="R30" s="1557" t="s">
        <v>31</v>
      </c>
      <c r="S30" s="1556" t="s">
        <v>30</v>
      </c>
      <c r="T30" s="1557" t="s">
        <v>31</v>
      </c>
      <c r="U30" s="1558" t="s">
        <v>30</v>
      </c>
      <c r="V30" s="1559" t="s">
        <v>31</v>
      </c>
      <c r="W30" s="1556" t="s">
        <v>30</v>
      </c>
      <c r="X30" s="1559" t="s">
        <v>31</v>
      </c>
      <c r="Y30" s="1556" t="s">
        <v>30</v>
      </c>
      <c r="Z30" s="1559" t="s">
        <v>31</v>
      </c>
      <c r="AA30" s="1556" t="s">
        <v>30</v>
      </c>
      <c r="AB30" s="1559" t="s">
        <v>31</v>
      </c>
      <c r="AC30" s="1556" t="s">
        <v>30</v>
      </c>
      <c r="AD30" s="1559" t="s">
        <v>31</v>
      </c>
      <c r="AE30" s="1556" t="s">
        <v>30</v>
      </c>
      <c r="AF30" s="1559" t="s">
        <v>31</v>
      </c>
      <c r="AG30" s="1556" t="s">
        <v>30</v>
      </c>
      <c r="AH30" s="1559" t="s">
        <v>31</v>
      </c>
      <c r="AI30" s="1556" t="s">
        <v>30</v>
      </c>
      <c r="AJ30" s="1559" t="s">
        <v>31</v>
      </c>
      <c r="AK30" s="1556" t="s">
        <v>30</v>
      </c>
      <c r="AL30" s="1559" t="s">
        <v>31</v>
      </c>
      <c r="AM30" s="1556" t="s">
        <v>30</v>
      </c>
      <c r="AN30" s="1557" t="s">
        <v>31</v>
      </c>
      <c r="AO30" s="2594"/>
      <c r="AP30" s="2588"/>
      <c r="AQ30" s="2588"/>
      <c r="AR30" s="2588"/>
      <c r="AS30" s="2500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X30" s="2"/>
      <c r="CG30" s="41"/>
      <c r="CH30" s="41"/>
      <c r="CI30" s="41"/>
      <c r="CJ30" s="41"/>
    </row>
    <row r="31" spans="1:104" ht="16.149999999999999" customHeight="1" x14ac:dyDescent="0.2">
      <c r="A31" s="890" t="s">
        <v>51</v>
      </c>
      <c r="B31" s="108">
        <f t="shared" ref="B31:B44" si="2">SUM(C31:D31)</f>
        <v>0</v>
      </c>
      <c r="C31" s="29">
        <f t="shared" ref="C31:D33" si="3">SUM(E31+G31+I31+K31+M31+O31+Q31+S31+U31+W31+Y31+AA31+AC31+AE31+AG31+AI31+AK31+AM31)</f>
        <v>0</v>
      </c>
      <c r="D31" s="1548">
        <f t="shared" si="3"/>
        <v>0</v>
      </c>
      <c r="E31" s="31"/>
      <c r="F31" s="1549"/>
      <c r="G31" s="31"/>
      <c r="H31" s="33"/>
      <c r="I31" s="31"/>
      <c r="J31" s="33"/>
      <c r="K31" s="31"/>
      <c r="L31" s="33"/>
      <c r="M31" s="31"/>
      <c r="N31" s="33"/>
      <c r="O31" s="31"/>
      <c r="P31" s="33"/>
      <c r="Q31" s="598"/>
      <c r="R31" s="33"/>
      <c r="S31" s="31"/>
      <c r="T31" s="33"/>
      <c r="U31" s="598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1"/>
      <c r="AM31" s="111"/>
      <c r="AN31" s="33"/>
      <c r="AO31" s="112"/>
      <c r="AP31" s="36"/>
      <c r="AQ31" s="36"/>
      <c r="AR31" s="36"/>
      <c r="AS31" s="1550"/>
      <c r="AT31" s="38"/>
      <c r="AU31" s="39"/>
      <c r="AV31" s="39"/>
      <c r="AW31" s="39"/>
      <c r="AX31" s="39"/>
      <c r="AY31" s="39"/>
      <c r="AZ31" s="39"/>
      <c r="BA31" s="39"/>
      <c r="BB31" s="39"/>
      <c r="BC31" s="9"/>
      <c r="BD31" s="9"/>
      <c r="BE31" s="9"/>
      <c r="BF31" s="9"/>
      <c r="BG31" s="9"/>
      <c r="BX31" s="2"/>
      <c r="CA31" s="40"/>
      <c r="CB31" s="40"/>
      <c r="CG31" s="41">
        <v>0</v>
      </c>
      <c r="CH31" s="41">
        <v>0</v>
      </c>
      <c r="CI31" s="41"/>
      <c r="CJ31" s="41"/>
    </row>
    <row r="32" spans="1:104" ht="16.149999999999999" customHeight="1" x14ac:dyDescent="0.2">
      <c r="A32" s="113" t="s">
        <v>52</v>
      </c>
      <c r="B32" s="43">
        <f t="shared" si="2"/>
        <v>0</v>
      </c>
      <c r="C32" s="44">
        <f t="shared" si="3"/>
        <v>0</v>
      </c>
      <c r="D32" s="45">
        <f t="shared" si="3"/>
        <v>0</v>
      </c>
      <c r="E32" s="46"/>
      <c r="F32" s="47"/>
      <c r="G32" s="46"/>
      <c r="H32" s="48"/>
      <c r="I32" s="46"/>
      <c r="J32" s="48"/>
      <c r="K32" s="46"/>
      <c r="L32" s="48"/>
      <c r="M32" s="46"/>
      <c r="N32" s="48"/>
      <c r="O32" s="46"/>
      <c r="P32" s="48"/>
      <c r="Q32" s="114"/>
      <c r="R32" s="48"/>
      <c r="S32" s="46"/>
      <c r="T32" s="48"/>
      <c r="U32" s="114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6"/>
      <c r="AM32" s="116"/>
      <c r="AN32" s="48"/>
      <c r="AO32" s="117"/>
      <c r="AP32" s="118"/>
      <c r="AQ32" s="118"/>
      <c r="AR32" s="118"/>
      <c r="AS32" s="119"/>
      <c r="AT32" s="38"/>
      <c r="AU32" s="39"/>
      <c r="AV32" s="39"/>
      <c r="AW32" s="39"/>
      <c r="AX32" s="39"/>
      <c r="AY32" s="39"/>
      <c r="AZ32" s="39"/>
      <c r="BA32" s="39"/>
      <c r="BB32" s="39"/>
      <c r="BC32" s="9"/>
      <c r="BD32" s="9"/>
      <c r="BE32" s="9"/>
      <c r="BF32" s="9"/>
      <c r="BG32" s="9"/>
      <c r="BX32" s="2"/>
      <c r="CB32" s="40"/>
      <c r="CG32" s="41">
        <v>0</v>
      </c>
      <c r="CH32" s="41">
        <v>0</v>
      </c>
      <c r="CI32" s="41"/>
      <c r="CJ32" s="41"/>
    </row>
    <row r="33" spans="1:88" ht="16.149999999999999" customHeight="1" x14ac:dyDescent="0.2">
      <c r="A33" s="120" t="s">
        <v>53</v>
      </c>
      <c r="B33" s="43">
        <f t="shared" si="2"/>
        <v>0</v>
      </c>
      <c r="C33" s="44">
        <f t="shared" si="3"/>
        <v>0</v>
      </c>
      <c r="D33" s="69">
        <f t="shared" si="3"/>
        <v>0</v>
      </c>
      <c r="E33" s="46"/>
      <c r="F33" s="47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114"/>
      <c r="R33" s="48"/>
      <c r="S33" s="46"/>
      <c r="T33" s="48"/>
      <c r="U33" s="114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6"/>
      <c r="AM33" s="116"/>
      <c r="AN33" s="48"/>
      <c r="AO33" s="121"/>
      <c r="AP33" s="52"/>
      <c r="AQ33" s="52"/>
      <c r="AR33" s="52"/>
      <c r="AS33" s="53"/>
      <c r="AT33" s="38"/>
      <c r="AU33" s="39"/>
      <c r="AV33" s="39"/>
      <c r="AW33" s="39"/>
      <c r="AX33" s="39"/>
      <c r="AY33" s="39"/>
      <c r="AZ33" s="39"/>
      <c r="BA33" s="39"/>
      <c r="BB33" s="39"/>
      <c r="BC33" s="9"/>
      <c r="BD33" s="9"/>
      <c r="BE33" s="9"/>
      <c r="BF33" s="9"/>
      <c r="BG33" s="9"/>
      <c r="BX33" s="2"/>
      <c r="CB33" s="40"/>
      <c r="CG33" s="41">
        <v>0</v>
      </c>
      <c r="CH33" s="41">
        <v>0</v>
      </c>
      <c r="CI33" s="41"/>
      <c r="CJ33" s="41"/>
    </row>
    <row r="34" spans="1:88" ht="16.149999999999999" customHeight="1" x14ac:dyDescent="0.2">
      <c r="A34" s="120" t="s">
        <v>54</v>
      </c>
      <c r="B34" s="43">
        <f t="shared" si="2"/>
        <v>0</v>
      </c>
      <c r="C34" s="44">
        <f>SUM(O34+Q34+S34+U34+W34+Y34+AA34)</f>
        <v>0</v>
      </c>
      <c r="D34" s="69">
        <f>SUM(P34+R34+T34+V34+X34+Z34+AB34)</f>
        <v>0</v>
      </c>
      <c r="E34" s="60"/>
      <c r="F34" s="61"/>
      <c r="G34" s="60"/>
      <c r="H34" s="70"/>
      <c r="I34" s="60"/>
      <c r="J34" s="70"/>
      <c r="K34" s="60"/>
      <c r="L34" s="70"/>
      <c r="M34" s="60"/>
      <c r="N34" s="70"/>
      <c r="O34" s="46"/>
      <c r="P34" s="48"/>
      <c r="Q34" s="114"/>
      <c r="R34" s="48"/>
      <c r="S34" s="46"/>
      <c r="T34" s="48"/>
      <c r="U34" s="114"/>
      <c r="V34" s="115"/>
      <c r="W34" s="115"/>
      <c r="X34" s="115"/>
      <c r="Y34" s="115"/>
      <c r="Z34" s="115"/>
      <c r="AA34" s="115"/>
      <c r="AB34" s="122"/>
      <c r="AC34" s="72"/>
      <c r="AD34" s="72"/>
      <c r="AE34" s="72"/>
      <c r="AF34" s="72"/>
      <c r="AG34" s="72"/>
      <c r="AH34" s="72"/>
      <c r="AI34" s="72"/>
      <c r="AJ34" s="72"/>
      <c r="AK34" s="72"/>
      <c r="AL34" s="123"/>
      <c r="AM34" s="123"/>
      <c r="AN34" s="50"/>
      <c r="AO34" s="121"/>
      <c r="AP34" s="52"/>
      <c r="AQ34" s="52"/>
      <c r="AR34" s="52"/>
      <c r="AS34" s="53"/>
      <c r="AT34" s="38"/>
      <c r="AU34" s="39"/>
      <c r="AV34" s="39"/>
      <c r="AW34" s="39"/>
      <c r="AX34" s="39"/>
      <c r="AY34" s="39"/>
      <c r="AZ34" s="39"/>
      <c r="BA34" s="39"/>
      <c r="BB34" s="39"/>
      <c r="BC34" s="9"/>
      <c r="BD34" s="9"/>
      <c r="BE34" s="9"/>
      <c r="BF34" s="9"/>
      <c r="BG34" s="9"/>
      <c r="BX34" s="2"/>
      <c r="CB34" s="40"/>
      <c r="CG34" s="41">
        <v>0</v>
      </c>
      <c r="CH34" s="41">
        <v>0</v>
      </c>
      <c r="CI34" s="41"/>
      <c r="CJ34" s="41"/>
    </row>
    <row r="35" spans="1:88" ht="16.149999999999999" customHeight="1" x14ac:dyDescent="0.2">
      <c r="A35" s="120" t="s">
        <v>55</v>
      </c>
      <c r="B35" s="124">
        <f>SUM(C35:D35)</f>
        <v>0</v>
      </c>
      <c r="C35" s="125">
        <f>SUM(E35+G35+I35+K35+M35+O35+Q35+S35+U35+W35+Y35+AA35+AC35+AE35+AG35+AI35+AK35+AM35)</f>
        <v>0</v>
      </c>
      <c r="D35" s="69">
        <f t="shared" ref="C35:D44" si="4">SUM(F35+H35+J35+L35+N35+P35+R35+T35+V35+X35+Z35+AB35+AD35+AF35+AH35+AJ35+AL35+AN35)</f>
        <v>0</v>
      </c>
      <c r="E35" s="46"/>
      <c r="F35" s="47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114"/>
      <c r="R35" s="48"/>
      <c r="S35" s="46"/>
      <c r="T35" s="48"/>
      <c r="U35" s="114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6"/>
      <c r="AM35" s="116"/>
      <c r="AN35" s="48"/>
      <c r="AO35" s="117"/>
      <c r="AP35" s="118"/>
      <c r="AQ35" s="118"/>
      <c r="AR35" s="118"/>
      <c r="AS35" s="119"/>
      <c r="AT35" s="38"/>
      <c r="AU35" s="39"/>
      <c r="AV35" s="39"/>
      <c r="AW35" s="39"/>
      <c r="AX35" s="39"/>
      <c r="AY35" s="39"/>
      <c r="AZ35" s="39"/>
      <c r="BA35" s="39"/>
      <c r="BB35" s="39"/>
      <c r="BC35" s="9"/>
      <c r="BD35" s="9"/>
      <c r="BE35" s="9"/>
      <c r="BF35" s="9"/>
      <c r="BG35" s="9"/>
      <c r="BX35" s="2"/>
      <c r="CB35" s="40"/>
      <c r="CG35" s="41">
        <v>0</v>
      </c>
      <c r="CH35" s="41">
        <v>0</v>
      </c>
      <c r="CI35" s="41"/>
      <c r="CJ35" s="41"/>
    </row>
    <row r="36" spans="1:88" ht="16.149999999999999" customHeight="1" x14ac:dyDescent="0.2">
      <c r="A36" s="126" t="s">
        <v>56</v>
      </c>
      <c r="B36" s="124">
        <f>SUM(C36:D36)</f>
        <v>0</v>
      </c>
      <c r="C36" s="125">
        <f>SUM(K36+M36+O36+Q36+S36+U36+W36+Y36+AA36+AC36+AE36+AG36+AI36+AK36+AM36)</f>
        <v>0</v>
      </c>
      <c r="D36" s="69">
        <f>SUM(L36+N36+P36+R36+T36+V36+X36+Z36+AB36+AD36+AF36+AH36+AJ36+AL36+AN36)</f>
        <v>0</v>
      </c>
      <c r="E36" s="127"/>
      <c r="F36" s="128"/>
      <c r="G36" s="127"/>
      <c r="H36" s="129"/>
      <c r="I36" s="127"/>
      <c r="J36" s="129"/>
      <c r="K36" s="46"/>
      <c r="L36" s="48"/>
      <c r="M36" s="46"/>
      <c r="N36" s="48"/>
      <c r="O36" s="46"/>
      <c r="P36" s="48"/>
      <c r="Q36" s="114"/>
      <c r="R36" s="48"/>
      <c r="S36" s="46"/>
      <c r="T36" s="48"/>
      <c r="U36" s="114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6"/>
      <c r="AM36" s="116"/>
      <c r="AN36" s="48"/>
      <c r="AO36" s="117"/>
      <c r="AP36" s="118"/>
      <c r="AQ36" s="118"/>
      <c r="AR36" s="118"/>
      <c r="AS36" s="119"/>
      <c r="AT36" s="38"/>
      <c r="AU36" s="39"/>
      <c r="AV36" s="39"/>
      <c r="AW36" s="39"/>
      <c r="AX36" s="39"/>
      <c r="AY36" s="39"/>
      <c r="AZ36" s="39"/>
      <c r="BA36" s="39"/>
      <c r="BB36" s="39"/>
      <c r="BC36" s="9"/>
      <c r="BD36" s="9"/>
      <c r="BE36" s="9"/>
      <c r="BF36" s="9"/>
      <c r="BG36" s="9"/>
      <c r="BX36" s="2"/>
      <c r="CB36" s="40"/>
      <c r="CG36" s="41">
        <v>0</v>
      </c>
      <c r="CH36" s="41">
        <v>0</v>
      </c>
      <c r="CI36" s="41"/>
      <c r="CJ36" s="41"/>
    </row>
    <row r="37" spans="1:88" ht="16.149999999999999" customHeight="1" x14ac:dyDescent="0.2">
      <c r="A37" s="130" t="s">
        <v>57</v>
      </c>
      <c r="B37" s="43">
        <f t="shared" si="2"/>
        <v>0</v>
      </c>
      <c r="C37" s="44">
        <f t="shared" si="4"/>
        <v>0</v>
      </c>
      <c r="D37" s="45">
        <f t="shared" si="4"/>
        <v>0</v>
      </c>
      <c r="E37" s="46"/>
      <c r="F37" s="47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114"/>
      <c r="R37" s="48"/>
      <c r="S37" s="46"/>
      <c r="T37" s="48"/>
      <c r="U37" s="114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6"/>
      <c r="AM37" s="116"/>
      <c r="AN37" s="48"/>
      <c r="AO37" s="121"/>
      <c r="AP37" s="52"/>
      <c r="AQ37" s="52"/>
      <c r="AR37" s="52"/>
      <c r="AS37" s="53"/>
      <c r="AT37" s="38"/>
      <c r="AU37" s="39"/>
      <c r="AV37" s="39"/>
      <c r="AW37" s="39"/>
      <c r="AX37" s="39"/>
      <c r="AY37" s="39"/>
      <c r="AZ37" s="39"/>
      <c r="BA37" s="39"/>
      <c r="BB37" s="39"/>
      <c r="BC37" s="9"/>
      <c r="BD37" s="9"/>
      <c r="BE37" s="9"/>
      <c r="BF37" s="9"/>
      <c r="BG37" s="9"/>
      <c r="BX37" s="2"/>
      <c r="CG37" s="41">
        <v>0</v>
      </c>
      <c r="CH37" s="41">
        <v>0</v>
      </c>
      <c r="CI37" s="41"/>
      <c r="CJ37" s="41"/>
    </row>
    <row r="38" spans="1:88" ht="16.149999999999999" customHeight="1" x14ac:dyDescent="0.2">
      <c r="A38" s="130" t="s">
        <v>58</v>
      </c>
      <c r="B38" s="43">
        <f>SUM(C38:D38)</f>
        <v>0</v>
      </c>
      <c r="C38" s="44">
        <f>SUM(E38+G38+I38+K38+M38+O38+Q38+S38+U38+W38+Y38+AA38+AC38+AE38+AG38+AI38+AK38+AM38)</f>
        <v>0</v>
      </c>
      <c r="D38" s="45">
        <f>SUM(F38+H38+J38+L38+N38+P38+R38+T38+V38+X38+Z38+AB38+AD38+AF38+AH38+AJ38+AL38+AN38)</f>
        <v>0</v>
      </c>
      <c r="E38" s="46"/>
      <c r="F38" s="47"/>
      <c r="G38" s="46"/>
      <c r="H38" s="48"/>
      <c r="I38" s="46"/>
      <c r="J38" s="48"/>
      <c r="K38" s="46"/>
      <c r="L38" s="48"/>
      <c r="M38" s="46"/>
      <c r="N38" s="48"/>
      <c r="O38" s="46"/>
      <c r="P38" s="48"/>
      <c r="Q38" s="114"/>
      <c r="R38" s="48"/>
      <c r="S38" s="46"/>
      <c r="T38" s="48"/>
      <c r="U38" s="114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6"/>
      <c r="AM38" s="116"/>
      <c r="AN38" s="48"/>
      <c r="AO38" s="121"/>
      <c r="AP38" s="52"/>
      <c r="AQ38" s="52"/>
      <c r="AR38" s="52"/>
      <c r="AS38" s="53"/>
      <c r="AT38" s="38"/>
      <c r="AU38" s="39"/>
      <c r="AV38" s="39"/>
      <c r="AW38" s="39"/>
      <c r="AX38" s="39"/>
      <c r="AY38" s="39"/>
      <c r="AZ38" s="39"/>
      <c r="BA38" s="39"/>
      <c r="BB38" s="39"/>
      <c r="BC38" s="9"/>
      <c r="BD38" s="9"/>
      <c r="BE38" s="9"/>
      <c r="BF38" s="9"/>
      <c r="BG38" s="9"/>
      <c r="BX38" s="2"/>
      <c r="CG38" s="41">
        <v>0</v>
      </c>
      <c r="CH38" s="41">
        <v>0</v>
      </c>
      <c r="CI38" s="41"/>
      <c r="CJ38" s="41"/>
    </row>
    <row r="39" spans="1:88" ht="16.149999999999999" customHeight="1" x14ac:dyDescent="0.2">
      <c r="A39" s="130" t="s">
        <v>59</v>
      </c>
      <c r="B39" s="43">
        <f>SUM(C39:D39)</f>
        <v>0</v>
      </c>
      <c r="C39" s="44">
        <f>SUM(E39+G39+I39+K39+M39+O39+Q39+S39+U39+W39+Y39+AA39+AC39+AE39+AG39+AI39+AK39+AM39)</f>
        <v>0</v>
      </c>
      <c r="D39" s="45">
        <f>SUM(F39+H39+J39+L39+N39+P39+R39+T39+V39+X39+Z39+AB39+AD39+AF39+AH39+AJ39+AL39+AN39)</f>
        <v>0</v>
      </c>
      <c r="E39" s="46"/>
      <c r="F39" s="47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114"/>
      <c r="R39" s="48"/>
      <c r="S39" s="46"/>
      <c r="T39" s="48"/>
      <c r="U39" s="114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6"/>
      <c r="AM39" s="116"/>
      <c r="AN39" s="48"/>
      <c r="AO39" s="121"/>
      <c r="AP39" s="52"/>
      <c r="AQ39" s="52"/>
      <c r="AR39" s="52"/>
      <c r="AS39" s="53"/>
      <c r="AT39" s="38"/>
      <c r="AU39" s="39"/>
      <c r="AV39" s="39"/>
      <c r="AW39" s="39"/>
      <c r="AX39" s="39"/>
      <c r="AY39" s="39"/>
      <c r="AZ39" s="39"/>
      <c r="BA39" s="39"/>
      <c r="BB39" s="39"/>
      <c r="BC39" s="9"/>
      <c r="BD39" s="9"/>
      <c r="BE39" s="9"/>
      <c r="BF39" s="9"/>
      <c r="BG39" s="9"/>
      <c r="BX39" s="2"/>
      <c r="CG39" s="41">
        <v>0</v>
      </c>
      <c r="CH39" s="41">
        <v>0</v>
      </c>
      <c r="CI39" s="41"/>
      <c r="CJ39" s="41"/>
    </row>
    <row r="40" spans="1:88" ht="16.149999999999999" customHeight="1" x14ac:dyDescent="0.2">
      <c r="A40" s="62" t="s">
        <v>60</v>
      </c>
      <c r="B40" s="43">
        <f t="shared" si="2"/>
        <v>0</v>
      </c>
      <c r="C40" s="44">
        <f t="shared" si="4"/>
        <v>0</v>
      </c>
      <c r="D40" s="45">
        <f t="shared" si="4"/>
        <v>0</v>
      </c>
      <c r="E40" s="46"/>
      <c r="F40" s="47"/>
      <c r="G40" s="46"/>
      <c r="H40" s="48"/>
      <c r="I40" s="46"/>
      <c r="J40" s="48"/>
      <c r="K40" s="46"/>
      <c r="L40" s="48"/>
      <c r="M40" s="46"/>
      <c r="N40" s="48"/>
      <c r="O40" s="46"/>
      <c r="P40" s="48"/>
      <c r="Q40" s="114"/>
      <c r="R40" s="48"/>
      <c r="S40" s="46"/>
      <c r="T40" s="48"/>
      <c r="U40" s="114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6"/>
      <c r="AM40" s="116"/>
      <c r="AN40" s="48"/>
      <c r="AO40" s="121"/>
      <c r="AP40" s="52"/>
      <c r="AQ40" s="52"/>
      <c r="AR40" s="52"/>
      <c r="AS40" s="53"/>
      <c r="AT40" s="38"/>
      <c r="AU40" s="39"/>
      <c r="AV40" s="39"/>
      <c r="AW40" s="39"/>
      <c r="AX40" s="39"/>
      <c r="AY40" s="39"/>
      <c r="AZ40" s="39"/>
      <c r="BA40" s="39"/>
      <c r="BB40" s="39"/>
      <c r="BC40" s="9"/>
      <c r="BD40" s="9"/>
      <c r="BE40" s="9"/>
      <c r="BF40" s="9"/>
      <c r="BG40" s="9"/>
      <c r="BX40" s="2"/>
      <c r="CG40" s="41">
        <v>0</v>
      </c>
      <c r="CH40" s="41">
        <v>0</v>
      </c>
      <c r="CI40" s="41"/>
      <c r="CJ40" s="41"/>
    </row>
    <row r="41" spans="1:88" ht="16.149999999999999" customHeight="1" x14ac:dyDescent="0.2">
      <c r="A41" s="62" t="s">
        <v>61</v>
      </c>
      <c r="B41" s="43">
        <f t="shared" si="2"/>
        <v>0</v>
      </c>
      <c r="C41" s="44">
        <f t="shared" si="4"/>
        <v>0</v>
      </c>
      <c r="D41" s="45">
        <f t="shared" si="4"/>
        <v>0</v>
      </c>
      <c r="E41" s="46"/>
      <c r="F41" s="47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114"/>
      <c r="R41" s="48"/>
      <c r="S41" s="46"/>
      <c r="T41" s="48"/>
      <c r="U41" s="114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6"/>
      <c r="AM41" s="116"/>
      <c r="AN41" s="48"/>
      <c r="AO41" s="131"/>
      <c r="AP41" s="75"/>
      <c r="AQ41" s="75"/>
      <c r="AR41" s="75"/>
      <c r="AS41" s="76"/>
      <c r="AT41" s="38"/>
      <c r="AU41" s="39"/>
      <c r="AV41" s="39"/>
      <c r="AW41" s="39"/>
      <c r="AX41" s="39"/>
      <c r="AY41" s="39"/>
      <c r="AZ41" s="39"/>
      <c r="BA41" s="39"/>
      <c r="BB41" s="39"/>
      <c r="BC41" s="9"/>
      <c r="BD41" s="9"/>
      <c r="BE41" s="9"/>
      <c r="BF41" s="9"/>
      <c r="BG41" s="9"/>
      <c r="BX41" s="2"/>
      <c r="CG41" s="41">
        <v>0</v>
      </c>
      <c r="CH41" s="41">
        <v>0</v>
      </c>
      <c r="CI41" s="41"/>
      <c r="CJ41" s="41"/>
    </row>
    <row r="42" spans="1:88" ht="16.149999999999999" customHeight="1" x14ac:dyDescent="0.2">
      <c r="A42" s="62" t="s">
        <v>62</v>
      </c>
      <c r="B42" s="43">
        <f t="shared" si="2"/>
        <v>0</v>
      </c>
      <c r="C42" s="44">
        <f t="shared" si="4"/>
        <v>0</v>
      </c>
      <c r="D42" s="45">
        <f t="shared" si="4"/>
        <v>0</v>
      </c>
      <c r="E42" s="46"/>
      <c r="F42" s="47"/>
      <c r="G42" s="46"/>
      <c r="H42" s="48"/>
      <c r="I42" s="46"/>
      <c r="J42" s="48"/>
      <c r="K42" s="46"/>
      <c r="L42" s="48"/>
      <c r="M42" s="46"/>
      <c r="N42" s="48"/>
      <c r="O42" s="46"/>
      <c r="P42" s="48"/>
      <c r="Q42" s="114"/>
      <c r="R42" s="48"/>
      <c r="S42" s="46"/>
      <c r="T42" s="48"/>
      <c r="U42" s="114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6"/>
      <c r="AM42" s="116"/>
      <c r="AN42" s="48"/>
      <c r="AO42" s="131"/>
      <c r="AP42" s="75"/>
      <c r="AQ42" s="75"/>
      <c r="AR42" s="75"/>
      <c r="AS42" s="76"/>
      <c r="AT42" s="38"/>
      <c r="AU42" s="39"/>
      <c r="AV42" s="39"/>
      <c r="AW42" s="39"/>
      <c r="AX42" s="39"/>
      <c r="AY42" s="39"/>
      <c r="AZ42" s="39"/>
      <c r="BA42" s="39"/>
      <c r="BB42" s="39"/>
      <c r="BC42" s="9"/>
      <c r="BD42" s="9"/>
      <c r="BE42" s="9"/>
      <c r="BF42" s="9"/>
      <c r="BG42" s="9"/>
      <c r="BX42" s="2"/>
      <c r="CG42" s="41">
        <v>0</v>
      </c>
      <c r="CH42" s="41">
        <v>0</v>
      </c>
      <c r="CI42" s="41"/>
      <c r="CJ42" s="41"/>
    </row>
    <row r="43" spans="1:88" ht="16.149999999999999" customHeight="1" x14ac:dyDescent="0.2">
      <c r="A43" s="62" t="s">
        <v>63</v>
      </c>
      <c r="B43" s="43">
        <f t="shared" si="2"/>
        <v>0</v>
      </c>
      <c r="C43" s="44">
        <f t="shared" si="4"/>
        <v>0</v>
      </c>
      <c r="D43" s="45">
        <f t="shared" si="4"/>
        <v>0</v>
      </c>
      <c r="E43" s="46"/>
      <c r="F43" s="47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114"/>
      <c r="R43" s="48"/>
      <c r="S43" s="46"/>
      <c r="T43" s="48"/>
      <c r="U43" s="114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6"/>
      <c r="AM43" s="116"/>
      <c r="AN43" s="48"/>
      <c r="AO43" s="131"/>
      <c r="AP43" s="75"/>
      <c r="AQ43" s="75"/>
      <c r="AR43" s="75"/>
      <c r="AS43" s="76"/>
      <c r="AT43" s="38"/>
      <c r="AU43" s="39"/>
      <c r="AV43" s="39"/>
      <c r="AW43" s="39"/>
      <c r="AX43" s="39"/>
      <c r="AY43" s="39"/>
      <c r="AZ43" s="39"/>
      <c r="BA43" s="39"/>
      <c r="BB43" s="39"/>
      <c r="BC43" s="9"/>
      <c r="BD43" s="9"/>
      <c r="BE43" s="9"/>
      <c r="BF43" s="9"/>
      <c r="BG43" s="9"/>
      <c r="BX43" s="2"/>
      <c r="CG43" s="41">
        <v>0</v>
      </c>
      <c r="CH43" s="41">
        <v>0</v>
      </c>
      <c r="CI43" s="41"/>
      <c r="CJ43" s="41"/>
    </row>
    <row r="44" spans="1:88" ht="16.149999999999999" customHeight="1" x14ac:dyDescent="0.2">
      <c r="A44" s="132" t="s">
        <v>64</v>
      </c>
      <c r="B44" s="133">
        <f t="shared" si="2"/>
        <v>0</v>
      </c>
      <c r="C44" s="134">
        <f t="shared" si="4"/>
        <v>0</v>
      </c>
      <c r="D44" s="135">
        <f t="shared" si="4"/>
        <v>0</v>
      </c>
      <c r="E44" s="89"/>
      <c r="F44" s="90"/>
      <c r="G44" s="89"/>
      <c r="H44" s="88"/>
      <c r="I44" s="89"/>
      <c r="J44" s="88"/>
      <c r="K44" s="89"/>
      <c r="L44" s="88"/>
      <c r="M44" s="89"/>
      <c r="N44" s="88"/>
      <c r="O44" s="89"/>
      <c r="P44" s="88"/>
      <c r="Q44" s="136"/>
      <c r="R44" s="88"/>
      <c r="S44" s="89"/>
      <c r="T44" s="88"/>
      <c r="U44" s="136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8"/>
      <c r="AM44" s="138"/>
      <c r="AN44" s="88"/>
      <c r="AO44" s="139"/>
      <c r="AP44" s="94"/>
      <c r="AQ44" s="94"/>
      <c r="AR44" s="94"/>
      <c r="AS44" s="95"/>
      <c r="AT44" s="38"/>
      <c r="AU44" s="39"/>
      <c r="AV44" s="39"/>
      <c r="AW44" s="39"/>
      <c r="AX44" s="39"/>
      <c r="AY44" s="39"/>
      <c r="AZ44" s="39"/>
      <c r="BA44" s="39"/>
      <c r="BB44" s="39"/>
      <c r="BC44" s="9"/>
      <c r="BD44" s="9"/>
      <c r="BE44" s="9"/>
      <c r="BF44" s="9"/>
      <c r="BG44" s="9"/>
      <c r="BX44" s="2"/>
      <c r="CG44" s="41">
        <v>0</v>
      </c>
      <c r="CH44" s="41">
        <v>0</v>
      </c>
      <c r="CI44" s="41"/>
      <c r="CJ44" s="41"/>
    </row>
    <row r="45" spans="1:88" ht="31.15" customHeight="1" x14ac:dyDescent="0.2">
      <c r="A45" s="140" t="s">
        <v>65</v>
      </c>
      <c r="B45" s="140"/>
      <c r="C45" s="140"/>
      <c r="D45" s="140"/>
      <c r="E45" s="140"/>
      <c r="F45" s="140"/>
      <c r="G45" s="140"/>
      <c r="H45" s="140"/>
      <c r="I45" s="11"/>
      <c r="J45" s="11"/>
      <c r="K45" s="11"/>
      <c r="L45" s="11"/>
      <c r="M45" s="11"/>
      <c r="N45" s="7"/>
      <c r="O45" s="7"/>
      <c r="P45" s="7"/>
      <c r="Q45" s="7"/>
      <c r="R45" s="7"/>
      <c r="S45" s="7"/>
      <c r="T45" s="7"/>
      <c r="U45" s="7"/>
      <c r="V45" s="7"/>
      <c r="W45" s="7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41"/>
      <c r="AP45" s="142"/>
      <c r="AQ45" s="1272"/>
      <c r="AR45" s="1273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CG45" s="41"/>
      <c r="CH45" s="41"/>
      <c r="CI45" s="41"/>
      <c r="CJ45" s="41"/>
    </row>
    <row r="46" spans="1:88" ht="16.149999999999999" customHeight="1" x14ac:dyDescent="0.25">
      <c r="A46" s="2659" t="s">
        <v>49</v>
      </c>
      <c r="B46" s="2660" t="s">
        <v>4</v>
      </c>
      <c r="C46" s="2661" t="s">
        <v>66</v>
      </c>
      <c r="D46" s="2662"/>
      <c r="E46" s="2662"/>
      <c r="F46" s="2663"/>
      <c r="G46" s="2661" t="s">
        <v>67</v>
      </c>
      <c r="H46" s="2662"/>
      <c r="I46" s="2662"/>
      <c r="J46" s="2663"/>
      <c r="K46" s="7"/>
      <c r="L46" s="1970"/>
      <c r="M46" s="1970"/>
      <c r="N46" s="1970"/>
      <c r="O46" s="1970"/>
      <c r="P46" s="1970"/>
      <c r="Q46" s="1970"/>
      <c r="R46" s="1970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1274"/>
      <c r="AR46" s="146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CG46" s="41"/>
      <c r="CH46" s="41"/>
      <c r="CI46" s="41"/>
      <c r="CJ46" s="41"/>
    </row>
    <row r="47" spans="1:88" ht="27.75" customHeight="1" x14ac:dyDescent="0.2">
      <c r="A47" s="2473"/>
      <c r="B47" s="2465"/>
      <c r="C47" s="1560" t="s">
        <v>68</v>
      </c>
      <c r="D47" s="1560" t="s">
        <v>69</v>
      </c>
      <c r="E47" s="1529" t="s">
        <v>70</v>
      </c>
      <c r="F47" s="1561" t="s">
        <v>71</v>
      </c>
      <c r="G47" s="1560" t="s">
        <v>68</v>
      </c>
      <c r="H47" s="1560" t="s">
        <v>69</v>
      </c>
      <c r="I47" s="1529" t="s">
        <v>70</v>
      </c>
      <c r="J47" s="1561" t="s">
        <v>71</v>
      </c>
      <c r="K47" s="7"/>
      <c r="L47" s="1562"/>
      <c r="M47" s="1562"/>
      <c r="N47" s="1563"/>
      <c r="O47" s="1562"/>
      <c r="P47" s="1562"/>
      <c r="Q47" s="1562"/>
      <c r="R47" s="1562"/>
      <c r="S47" s="1562"/>
      <c r="T47" s="1562"/>
      <c r="U47" s="1562"/>
      <c r="V47" s="1562"/>
      <c r="W47" s="1562"/>
      <c r="X47" s="1562"/>
      <c r="Y47" s="1562"/>
      <c r="Z47" s="1562"/>
      <c r="AA47" s="1562"/>
      <c r="AB47" s="1562"/>
      <c r="AC47" s="1562"/>
      <c r="AD47" s="1562"/>
      <c r="AE47" s="1562"/>
      <c r="AF47" s="1562"/>
      <c r="AG47" s="1562"/>
      <c r="AH47" s="1562"/>
      <c r="AI47" s="1562"/>
      <c r="AJ47" s="1562"/>
      <c r="AK47" s="1562"/>
      <c r="AL47" s="1562"/>
      <c r="AM47" s="1562"/>
      <c r="AN47" s="1562"/>
      <c r="AO47" s="1562"/>
      <c r="AP47" s="1562"/>
      <c r="AQ47" s="1564"/>
      <c r="AR47" s="1564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CG47" s="41"/>
      <c r="CH47" s="41"/>
      <c r="CI47" s="41"/>
      <c r="CJ47" s="41"/>
    </row>
    <row r="48" spans="1:88" ht="16.149999999999999" customHeight="1" x14ac:dyDescent="0.2">
      <c r="A48" s="151" t="s">
        <v>72</v>
      </c>
      <c r="B48" s="152">
        <f>SUM(C48:J48)</f>
        <v>0</v>
      </c>
      <c r="C48" s="31"/>
      <c r="D48" s="110"/>
      <c r="E48" s="110"/>
      <c r="F48" s="1549"/>
      <c r="G48" s="31"/>
      <c r="H48" s="110"/>
      <c r="I48" s="110"/>
      <c r="J48" s="33"/>
      <c r="K48" s="153"/>
      <c r="L48" s="1562"/>
      <c r="M48" s="1562"/>
      <c r="N48" s="1565"/>
      <c r="O48" s="1562"/>
      <c r="P48" s="1562"/>
      <c r="Q48" s="1562"/>
      <c r="R48" s="1562"/>
      <c r="S48" s="1562"/>
      <c r="T48" s="1562"/>
      <c r="U48" s="1562"/>
      <c r="V48" s="1562"/>
      <c r="W48" s="1562"/>
      <c r="X48" s="1566"/>
      <c r="Y48" s="1567"/>
      <c r="Z48" s="1567"/>
      <c r="AA48" s="1567"/>
      <c r="AB48" s="1567"/>
      <c r="AC48" s="1567"/>
      <c r="AD48" s="1567"/>
      <c r="AE48" s="1567"/>
      <c r="AF48" s="1567"/>
      <c r="AG48" s="1567"/>
      <c r="AH48" s="1567"/>
      <c r="AI48" s="1567"/>
      <c r="AJ48" s="1567"/>
      <c r="AK48" s="1567"/>
      <c r="AL48" s="1567"/>
      <c r="AM48" s="1567"/>
      <c r="AN48" s="1567"/>
      <c r="AO48" s="1567"/>
      <c r="AP48" s="1567"/>
      <c r="AQ48" s="1564"/>
      <c r="AR48" s="1564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CG48" s="41"/>
      <c r="CH48" s="41"/>
      <c r="CI48" s="41"/>
      <c r="CJ48" s="41"/>
    </row>
    <row r="49" spans="1:88" ht="16.149999999999999" customHeight="1" x14ac:dyDescent="0.2">
      <c r="A49" s="83" t="s">
        <v>73</v>
      </c>
      <c r="B49" s="157">
        <f>SUM(C49:J49)</f>
        <v>0</v>
      </c>
      <c r="C49" s="89"/>
      <c r="D49" s="137"/>
      <c r="E49" s="137"/>
      <c r="F49" s="90"/>
      <c r="G49" s="89"/>
      <c r="H49" s="137"/>
      <c r="I49" s="137"/>
      <c r="J49" s="88"/>
      <c r="K49" s="153"/>
      <c r="L49" s="1562"/>
      <c r="M49" s="1562"/>
      <c r="N49" s="1568"/>
      <c r="O49" s="1562"/>
      <c r="P49" s="1562"/>
      <c r="Q49" s="1562"/>
      <c r="R49" s="1562"/>
      <c r="S49" s="1562"/>
      <c r="T49" s="1562"/>
      <c r="U49" s="1562"/>
      <c r="V49" s="1562"/>
      <c r="W49" s="1562"/>
      <c r="X49" s="1566"/>
      <c r="Y49" s="1567"/>
      <c r="Z49" s="1567"/>
      <c r="AA49" s="1567"/>
      <c r="AB49" s="1567"/>
      <c r="AC49" s="1567"/>
      <c r="AD49" s="1567"/>
      <c r="AE49" s="1567"/>
      <c r="AF49" s="1567"/>
      <c r="AG49" s="1567"/>
      <c r="AH49" s="1567"/>
      <c r="AI49" s="1567"/>
      <c r="AJ49" s="1567"/>
      <c r="AK49" s="1567"/>
      <c r="AL49" s="1567"/>
      <c r="AM49" s="1567"/>
      <c r="AN49" s="1567"/>
      <c r="AO49" s="1567"/>
      <c r="AP49" s="1567"/>
      <c r="AQ49" s="1564"/>
      <c r="AR49" s="1564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CG49" s="41"/>
      <c r="CH49" s="41"/>
      <c r="CI49" s="41"/>
      <c r="CJ49" s="41"/>
    </row>
    <row r="50" spans="1:88" ht="31.15" customHeight="1" x14ac:dyDescent="0.2">
      <c r="A50" s="1276" t="s">
        <v>74</v>
      </c>
      <c r="B50" s="1276"/>
      <c r="C50" s="1276"/>
      <c r="D50" s="1276"/>
      <c r="E50" s="1276"/>
      <c r="F50" s="1276"/>
      <c r="G50" s="1569"/>
      <c r="H50" s="1569"/>
      <c r="I50" s="1569"/>
      <c r="J50" s="1569"/>
      <c r="K50" s="1569"/>
      <c r="L50" s="1569"/>
      <c r="M50" s="1569"/>
      <c r="N50" s="1569"/>
      <c r="O50" s="1570"/>
      <c r="P50" s="1276"/>
      <c r="Q50" s="1569"/>
      <c r="R50" s="1569"/>
      <c r="S50" s="1570"/>
      <c r="T50" s="1276"/>
      <c r="U50" s="1569"/>
      <c r="V50" s="1570"/>
      <c r="W50" s="1276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1567"/>
      <c r="AM50" s="1571"/>
      <c r="AN50" s="1571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CG50" s="41"/>
      <c r="CH50" s="41"/>
      <c r="CI50" s="41"/>
      <c r="CJ50" s="41"/>
    </row>
    <row r="51" spans="1:88" ht="16.149999999999999" customHeight="1" x14ac:dyDescent="0.2">
      <c r="A51" s="2644" t="s">
        <v>75</v>
      </c>
      <c r="B51" s="2648" t="s">
        <v>32</v>
      </c>
      <c r="C51" s="2649"/>
      <c r="D51" s="2650"/>
      <c r="E51" s="2611" t="s">
        <v>5</v>
      </c>
      <c r="F51" s="2651"/>
      <c r="G51" s="2651"/>
      <c r="H51" s="2651"/>
      <c r="I51" s="2651"/>
      <c r="J51" s="2651"/>
      <c r="K51" s="2651"/>
      <c r="L51" s="2651"/>
      <c r="M51" s="2651"/>
      <c r="N51" s="2651"/>
      <c r="O51" s="2651"/>
      <c r="P51" s="2651"/>
      <c r="Q51" s="2651"/>
      <c r="R51" s="2651"/>
      <c r="S51" s="2651"/>
      <c r="T51" s="2651"/>
      <c r="U51" s="2651"/>
      <c r="V51" s="2652"/>
      <c r="W51" s="2645" t="s">
        <v>6</v>
      </c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CG51" s="41"/>
      <c r="CH51" s="41"/>
      <c r="CI51" s="41"/>
      <c r="CJ51" s="41"/>
    </row>
    <row r="52" spans="1:88" ht="16.149999999999999" customHeight="1" x14ac:dyDescent="0.2">
      <c r="A52" s="1909"/>
      <c r="B52" s="2474"/>
      <c r="C52" s="2475"/>
      <c r="D52" s="2464"/>
      <c r="E52" s="2645" t="s">
        <v>11</v>
      </c>
      <c r="F52" s="2649" t="s">
        <v>12</v>
      </c>
      <c r="G52" s="2645" t="s">
        <v>13</v>
      </c>
      <c r="H52" s="2649" t="s">
        <v>14</v>
      </c>
      <c r="I52" s="2645" t="s">
        <v>15</v>
      </c>
      <c r="J52" s="2649" t="s">
        <v>16</v>
      </c>
      <c r="K52" s="2645" t="s">
        <v>17</v>
      </c>
      <c r="L52" s="2649" t="s">
        <v>18</v>
      </c>
      <c r="M52" s="2645" t="s">
        <v>19</v>
      </c>
      <c r="N52" s="2649" t="s">
        <v>20</v>
      </c>
      <c r="O52" s="2645" t="s">
        <v>21</v>
      </c>
      <c r="P52" s="2649" t="s">
        <v>22</v>
      </c>
      <c r="Q52" s="2645" t="s">
        <v>23</v>
      </c>
      <c r="R52" s="2649" t="s">
        <v>24</v>
      </c>
      <c r="S52" s="2645" t="s">
        <v>25</v>
      </c>
      <c r="T52" s="2649" t="s">
        <v>26</v>
      </c>
      <c r="U52" s="2645" t="s">
        <v>27</v>
      </c>
      <c r="V52" s="2650" t="s">
        <v>28</v>
      </c>
      <c r="W52" s="1900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CG52" s="41"/>
      <c r="CH52" s="41"/>
      <c r="CI52" s="41"/>
      <c r="CJ52" s="41"/>
    </row>
    <row r="53" spans="1:88" ht="16.149999999999999" customHeight="1" x14ac:dyDescent="0.2">
      <c r="A53" s="2473"/>
      <c r="B53" s="1572" t="s">
        <v>29</v>
      </c>
      <c r="C53" s="1397" t="s">
        <v>30</v>
      </c>
      <c r="D53" s="1572" t="s">
        <v>31</v>
      </c>
      <c r="E53" s="2465"/>
      <c r="F53" s="2475"/>
      <c r="G53" s="2465"/>
      <c r="H53" s="2475"/>
      <c r="I53" s="2465"/>
      <c r="J53" s="2475"/>
      <c r="K53" s="2465"/>
      <c r="L53" s="2475"/>
      <c r="M53" s="2465"/>
      <c r="N53" s="2475"/>
      <c r="O53" s="2465"/>
      <c r="P53" s="2475"/>
      <c r="Q53" s="2465"/>
      <c r="R53" s="2475"/>
      <c r="S53" s="2465"/>
      <c r="T53" s="2475"/>
      <c r="U53" s="2465"/>
      <c r="V53" s="2464"/>
      <c r="W53" s="2465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CG53" s="41"/>
      <c r="CH53" s="41"/>
      <c r="CI53" s="41"/>
      <c r="CJ53" s="41"/>
    </row>
    <row r="54" spans="1:88" ht="16.149999999999999" customHeight="1" x14ac:dyDescent="0.2">
      <c r="A54" s="883" t="s">
        <v>76</v>
      </c>
      <c r="B54" s="884">
        <f>SUM(B55:B56)</f>
        <v>0</v>
      </c>
      <c r="C54" s="1573">
        <f>SUM(C55:C56)</f>
        <v>0</v>
      </c>
      <c r="D54" s="1574">
        <f t="shared" ref="D54:W54" si="5">SUM(D55:D56)</f>
        <v>0</v>
      </c>
      <c r="E54" s="890">
        <f t="shared" si="5"/>
        <v>0</v>
      </c>
      <c r="F54" s="1436">
        <f t="shared" si="5"/>
        <v>0</v>
      </c>
      <c r="G54" s="890">
        <f t="shared" si="5"/>
        <v>0</v>
      </c>
      <c r="H54" s="1436">
        <f t="shared" si="5"/>
        <v>0</v>
      </c>
      <c r="I54" s="890">
        <f t="shared" si="5"/>
        <v>0</v>
      </c>
      <c r="J54" s="1436">
        <f t="shared" si="5"/>
        <v>0</v>
      </c>
      <c r="K54" s="890">
        <f t="shared" si="5"/>
        <v>0</v>
      </c>
      <c r="L54" s="1436">
        <f t="shared" si="5"/>
        <v>0</v>
      </c>
      <c r="M54" s="890">
        <f t="shared" si="5"/>
        <v>0</v>
      </c>
      <c r="N54" s="1436">
        <f t="shared" si="5"/>
        <v>0</v>
      </c>
      <c r="O54" s="890">
        <f t="shared" si="5"/>
        <v>0</v>
      </c>
      <c r="P54" s="1436">
        <f t="shared" si="5"/>
        <v>0</v>
      </c>
      <c r="Q54" s="890">
        <f t="shared" si="5"/>
        <v>0</v>
      </c>
      <c r="R54" s="1436">
        <f t="shared" si="5"/>
        <v>0</v>
      </c>
      <c r="S54" s="890">
        <f t="shared" si="5"/>
        <v>0</v>
      </c>
      <c r="T54" s="1436">
        <f t="shared" si="5"/>
        <v>0</v>
      </c>
      <c r="U54" s="890">
        <f t="shared" si="5"/>
        <v>0</v>
      </c>
      <c r="V54" s="1436">
        <f t="shared" si="5"/>
        <v>0</v>
      </c>
      <c r="W54" s="890">
        <f t="shared" si="5"/>
        <v>0</v>
      </c>
      <c r="X54" s="170" t="s">
        <v>77</v>
      </c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CG54" s="41"/>
      <c r="CH54" s="41"/>
      <c r="CI54" s="41"/>
      <c r="CJ54" s="41"/>
    </row>
    <row r="55" spans="1:88" ht="16.149999999999999" customHeight="1" x14ac:dyDescent="0.2">
      <c r="A55" s="54" t="s">
        <v>72</v>
      </c>
      <c r="B55" s="171">
        <f>SUM(E55:V55)</f>
        <v>0</v>
      </c>
      <c r="C55" s="1575"/>
      <c r="D55" s="1576"/>
      <c r="E55" s="174"/>
      <c r="F55" s="175"/>
      <c r="G55" s="174"/>
      <c r="H55" s="175"/>
      <c r="I55" s="174"/>
      <c r="J55" s="175"/>
      <c r="K55" s="174"/>
      <c r="L55" s="175"/>
      <c r="M55" s="174"/>
      <c r="N55" s="175"/>
      <c r="O55" s="174"/>
      <c r="P55" s="175"/>
      <c r="Q55" s="174"/>
      <c r="R55" s="175"/>
      <c r="S55" s="174"/>
      <c r="T55" s="175"/>
      <c r="U55" s="174"/>
      <c r="V55" s="175"/>
      <c r="W55" s="174"/>
      <c r="X55" s="176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9"/>
      <c r="AK55" s="9"/>
      <c r="CA55" s="40"/>
      <c r="CC55" s="40"/>
      <c r="CG55" s="41">
        <v>0</v>
      </c>
      <c r="CH55" s="41">
        <v>0</v>
      </c>
      <c r="CI55" s="41">
        <v>0</v>
      </c>
      <c r="CJ55" s="41"/>
    </row>
    <row r="56" spans="1:88" ht="16.149999999999999" customHeight="1" x14ac:dyDescent="0.2">
      <c r="A56" s="177" t="s">
        <v>78</v>
      </c>
      <c r="B56" s="178">
        <f>SUM(E56:V56)</f>
        <v>0</v>
      </c>
      <c r="C56" s="1577"/>
      <c r="D56" s="1578"/>
      <c r="E56" s="181"/>
      <c r="F56" s="182"/>
      <c r="G56" s="181"/>
      <c r="H56" s="182"/>
      <c r="I56" s="181"/>
      <c r="J56" s="182"/>
      <c r="K56" s="181"/>
      <c r="L56" s="182"/>
      <c r="M56" s="181"/>
      <c r="N56" s="182"/>
      <c r="O56" s="181"/>
      <c r="P56" s="182"/>
      <c r="Q56" s="181"/>
      <c r="R56" s="182"/>
      <c r="S56" s="181"/>
      <c r="T56" s="182"/>
      <c r="U56" s="181"/>
      <c r="V56" s="182"/>
      <c r="W56" s="181"/>
      <c r="X56" s="176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9"/>
      <c r="AK56" s="9"/>
      <c r="CG56" s="41">
        <v>0</v>
      </c>
      <c r="CH56" s="41">
        <v>0</v>
      </c>
      <c r="CI56" s="41">
        <v>0</v>
      </c>
      <c r="CJ56" s="41"/>
    </row>
    <row r="57" spans="1:88" ht="16.149999999999999" customHeight="1" x14ac:dyDescent="0.2">
      <c r="A57" s="183" t="s">
        <v>79</v>
      </c>
      <c r="B57" s="184">
        <f t="shared" ref="B57:W57" si="6">SUM(B58:B59)</f>
        <v>0</v>
      </c>
      <c r="C57" s="185">
        <f t="shared" si="6"/>
        <v>0</v>
      </c>
      <c r="D57" s="186">
        <f t="shared" si="6"/>
        <v>0</v>
      </c>
      <c r="E57" s="120">
        <f t="shared" si="6"/>
        <v>0</v>
      </c>
      <c r="F57" s="187">
        <f t="shared" si="6"/>
        <v>0</v>
      </c>
      <c r="G57" s="120">
        <f t="shared" si="6"/>
        <v>0</v>
      </c>
      <c r="H57" s="187">
        <f t="shared" si="6"/>
        <v>0</v>
      </c>
      <c r="I57" s="120">
        <f t="shared" si="6"/>
        <v>0</v>
      </c>
      <c r="J57" s="187">
        <f t="shared" si="6"/>
        <v>0</v>
      </c>
      <c r="K57" s="120">
        <f t="shared" si="6"/>
        <v>0</v>
      </c>
      <c r="L57" s="187">
        <f t="shared" si="6"/>
        <v>0</v>
      </c>
      <c r="M57" s="120">
        <f t="shared" si="6"/>
        <v>0</v>
      </c>
      <c r="N57" s="187">
        <f t="shared" si="6"/>
        <v>0</v>
      </c>
      <c r="O57" s="120">
        <f t="shared" si="6"/>
        <v>0</v>
      </c>
      <c r="P57" s="187">
        <f t="shared" si="6"/>
        <v>0</v>
      </c>
      <c r="Q57" s="120">
        <f t="shared" si="6"/>
        <v>0</v>
      </c>
      <c r="R57" s="187">
        <f t="shared" si="6"/>
        <v>0</v>
      </c>
      <c r="S57" s="120">
        <f t="shared" si="6"/>
        <v>0</v>
      </c>
      <c r="T57" s="187">
        <f t="shared" si="6"/>
        <v>0</v>
      </c>
      <c r="U57" s="120">
        <f t="shared" si="6"/>
        <v>0</v>
      </c>
      <c r="V57" s="187">
        <f t="shared" si="6"/>
        <v>0</v>
      </c>
      <c r="W57" s="890">
        <f t="shared" si="6"/>
        <v>0</v>
      </c>
      <c r="X57" s="170" t="s">
        <v>77</v>
      </c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CG57" s="41"/>
      <c r="CH57" s="41"/>
      <c r="CI57" s="41"/>
      <c r="CJ57" s="41"/>
    </row>
    <row r="58" spans="1:88" ht="16.149999999999999" customHeight="1" x14ac:dyDescent="0.2">
      <c r="A58" s="54" t="s">
        <v>72</v>
      </c>
      <c r="B58" s="171">
        <f>SUM(E58:V58)</f>
        <v>0</v>
      </c>
      <c r="C58" s="1575"/>
      <c r="D58" s="1576"/>
      <c r="E58" s="174"/>
      <c r="F58" s="175"/>
      <c r="G58" s="174"/>
      <c r="H58" s="175"/>
      <c r="I58" s="174"/>
      <c r="J58" s="175"/>
      <c r="K58" s="174"/>
      <c r="L58" s="175"/>
      <c r="M58" s="174"/>
      <c r="N58" s="175"/>
      <c r="O58" s="174"/>
      <c r="P58" s="175"/>
      <c r="Q58" s="174"/>
      <c r="R58" s="175"/>
      <c r="S58" s="174"/>
      <c r="T58" s="175"/>
      <c r="U58" s="174"/>
      <c r="V58" s="175"/>
      <c r="W58" s="174"/>
      <c r="X58" s="176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9"/>
      <c r="AK58" s="9"/>
      <c r="CG58" s="41">
        <v>0</v>
      </c>
      <c r="CH58" s="41">
        <v>0</v>
      </c>
      <c r="CI58" s="41">
        <v>0</v>
      </c>
      <c r="CJ58" s="41"/>
    </row>
    <row r="59" spans="1:88" ht="16.149999999999999" customHeight="1" x14ac:dyDescent="0.2">
      <c r="A59" s="177" t="s">
        <v>78</v>
      </c>
      <c r="B59" s="178">
        <f>SUM(E59:V59)</f>
        <v>0</v>
      </c>
      <c r="C59" s="1577"/>
      <c r="D59" s="1577"/>
      <c r="E59" s="181"/>
      <c r="F59" s="182"/>
      <c r="G59" s="181"/>
      <c r="H59" s="182"/>
      <c r="I59" s="181"/>
      <c r="J59" s="182"/>
      <c r="K59" s="181"/>
      <c r="L59" s="182"/>
      <c r="M59" s="181"/>
      <c r="N59" s="182"/>
      <c r="O59" s="181"/>
      <c r="P59" s="182"/>
      <c r="Q59" s="181"/>
      <c r="R59" s="182"/>
      <c r="S59" s="181"/>
      <c r="T59" s="182"/>
      <c r="U59" s="181"/>
      <c r="V59" s="182"/>
      <c r="W59" s="181"/>
      <c r="X59" s="176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9"/>
      <c r="AK59" s="9"/>
      <c r="CG59" s="41">
        <v>0</v>
      </c>
      <c r="CH59" s="41">
        <v>0</v>
      </c>
      <c r="CI59" s="41">
        <v>0</v>
      </c>
      <c r="CJ59" s="41"/>
    </row>
    <row r="60" spans="1:88" ht="31.15" customHeight="1" x14ac:dyDescent="0.2">
      <c r="A60" s="1276" t="s">
        <v>80</v>
      </c>
      <c r="B60" s="1276"/>
      <c r="C60" s="1276"/>
      <c r="D60" s="1276"/>
      <c r="E60" s="1276"/>
      <c r="F60" s="140"/>
      <c r="G60" s="140"/>
      <c r="H60" s="188"/>
      <c r="I60" s="188"/>
      <c r="J60" s="1579"/>
      <c r="K60" s="1580"/>
      <c r="L60" s="1581"/>
      <c r="M60" s="1580"/>
      <c r="N60" s="7"/>
      <c r="O60" s="7"/>
      <c r="P60" s="7"/>
      <c r="Q60" s="7"/>
      <c r="R60" s="7"/>
      <c r="S60" s="7"/>
      <c r="T60" s="7"/>
      <c r="U60" s="7"/>
      <c r="V60" s="7"/>
      <c r="W60" s="7"/>
      <c r="X60" s="192"/>
      <c r="Y60" s="192"/>
      <c r="Z60" s="192"/>
      <c r="AA60" s="1290"/>
      <c r="AB60" s="1291"/>
      <c r="AC60" s="1290"/>
      <c r="AD60" s="192"/>
      <c r="AE60" s="1291"/>
      <c r="AF60" s="1290"/>
      <c r="AG60" s="1290"/>
      <c r="AH60" s="1290"/>
      <c r="AI60" s="1291"/>
      <c r="AJ60" s="101"/>
      <c r="AK60" s="195"/>
      <c r="AL60" s="1567"/>
      <c r="AM60" s="1571"/>
      <c r="AN60" s="1571"/>
      <c r="CG60" s="41"/>
      <c r="CH60" s="41"/>
      <c r="CI60" s="41"/>
      <c r="CJ60" s="41"/>
    </row>
    <row r="61" spans="1:88" ht="16.149999999999999" customHeight="1" x14ac:dyDescent="0.2">
      <c r="A61" s="2645" t="s">
        <v>75</v>
      </c>
      <c r="B61" s="2653" t="s">
        <v>81</v>
      </c>
      <c r="C61" s="2654"/>
      <c r="D61" s="2653" t="s">
        <v>82</v>
      </c>
      <c r="E61" s="2655"/>
      <c r="F61" s="2656" t="s">
        <v>83</v>
      </c>
      <c r="G61" s="2656"/>
      <c r="H61" s="101"/>
      <c r="I61" s="101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141"/>
      <c r="V61" s="1292"/>
      <c r="W61" s="141"/>
      <c r="X61" s="1582"/>
      <c r="Y61" s="1582"/>
      <c r="Z61" s="1582"/>
      <c r="AA61" s="1290"/>
      <c r="AB61" s="1582"/>
      <c r="AC61" s="1290"/>
      <c r="AD61" s="1582"/>
      <c r="AE61" s="1290"/>
      <c r="AF61" s="1290"/>
      <c r="AG61" s="1583"/>
      <c r="AH61" s="1290"/>
      <c r="AI61" s="1583"/>
      <c r="AJ61" s="1582"/>
      <c r="AK61" s="1583"/>
      <c r="AL61" s="1584"/>
      <c r="AM61" s="1585"/>
      <c r="AN61" s="1585"/>
      <c r="CG61" s="41"/>
      <c r="CH61" s="41"/>
      <c r="CI61" s="41"/>
      <c r="CJ61" s="41"/>
    </row>
    <row r="62" spans="1:88" ht="36" customHeight="1" x14ac:dyDescent="0.2">
      <c r="A62" s="2465"/>
      <c r="B62" s="1451" t="s">
        <v>84</v>
      </c>
      <c r="C62" s="1452" t="s">
        <v>85</v>
      </c>
      <c r="D62" s="1451" t="s">
        <v>84</v>
      </c>
      <c r="E62" s="1453" t="s">
        <v>85</v>
      </c>
      <c r="F62" s="1586" t="s">
        <v>84</v>
      </c>
      <c r="G62" s="1587" t="s">
        <v>85</v>
      </c>
      <c r="H62" s="7" t="s">
        <v>77</v>
      </c>
      <c r="I62" s="7"/>
      <c r="J62" s="1588"/>
      <c r="K62" s="1562"/>
      <c r="L62" s="1562"/>
      <c r="M62" s="1562"/>
      <c r="N62" s="1562"/>
      <c r="O62" s="1562"/>
      <c r="P62" s="1562"/>
      <c r="Q62" s="1567"/>
      <c r="R62" s="1567"/>
      <c r="S62" s="1567"/>
      <c r="T62" s="1567"/>
      <c r="U62" s="1567"/>
      <c r="V62" s="1567"/>
      <c r="W62" s="1567"/>
      <c r="X62" s="1566"/>
      <c r="Y62" s="1567"/>
      <c r="Z62" s="1567"/>
      <c r="AA62" s="1567"/>
      <c r="AB62" s="1567"/>
      <c r="AC62" s="1567"/>
      <c r="AD62" s="1567"/>
      <c r="AE62" s="1567"/>
      <c r="AF62" s="1567"/>
      <c r="AG62" s="1567"/>
      <c r="AH62" s="1567"/>
      <c r="AI62" s="1567"/>
      <c r="AJ62" s="1567"/>
      <c r="AK62" s="1567"/>
      <c r="AL62" s="1567"/>
      <c r="AM62" s="1567"/>
      <c r="AN62" s="1567"/>
      <c r="AO62" s="1567"/>
      <c r="AP62" s="1562"/>
      <c r="AQ62" s="1571"/>
      <c r="AR62" s="1571"/>
      <c r="CG62" s="41"/>
      <c r="CH62" s="41"/>
      <c r="CI62" s="41"/>
      <c r="CJ62" s="41"/>
    </row>
    <row r="63" spans="1:88" ht="16.149999999999999" customHeight="1" x14ac:dyDescent="0.2">
      <c r="A63" s="908" t="s">
        <v>86</v>
      </c>
      <c r="B63" s="31"/>
      <c r="C63" s="33"/>
      <c r="D63" s="31"/>
      <c r="E63" s="33"/>
      <c r="F63" s="65"/>
      <c r="G63" s="206"/>
      <c r="H63" s="176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1583"/>
      <c r="U63" s="1583"/>
      <c r="V63" s="1567"/>
      <c r="W63" s="1567"/>
      <c r="X63" s="1566"/>
      <c r="Y63" s="1567"/>
      <c r="Z63" s="1567"/>
      <c r="AA63" s="1567"/>
      <c r="AB63" s="1567"/>
      <c r="AC63" s="1567"/>
      <c r="AD63" s="1567"/>
      <c r="AE63" s="1567"/>
      <c r="AF63" s="1567"/>
      <c r="AG63" s="1567"/>
      <c r="AH63" s="1567"/>
      <c r="AI63" s="1567"/>
      <c r="AJ63" s="1567"/>
      <c r="AK63" s="1567"/>
      <c r="AL63" s="1567"/>
      <c r="AM63" s="1567"/>
      <c r="AN63" s="1567"/>
      <c r="AO63" s="1567"/>
      <c r="AP63" s="1571"/>
      <c r="AQ63" s="1571"/>
      <c r="AR63" s="1571"/>
      <c r="CA63" s="40"/>
      <c r="CB63" s="40"/>
      <c r="CC63" s="40"/>
      <c r="CG63" s="41">
        <f>IF(B63&lt;C63,1,0)</f>
        <v>0</v>
      </c>
      <c r="CH63" s="41">
        <f>IF(D63&lt;E63,1,0)</f>
        <v>0</v>
      </c>
      <c r="CI63" s="41">
        <f>IF(F63&lt;G63,1,0)</f>
        <v>0</v>
      </c>
      <c r="CJ63" s="41"/>
    </row>
    <row r="64" spans="1:88" ht="25.15" customHeight="1" x14ac:dyDescent="0.2">
      <c r="A64" s="1299" t="s">
        <v>87</v>
      </c>
      <c r="B64" s="1300"/>
      <c r="C64" s="1460"/>
      <c r="D64" s="1300"/>
      <c r="E64" s="1460"/>
      <c r="F64" s="1300"/>
      <c r="G64" s="1301"/>
      <c r="H64" s="176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1583"/>
      <c r="U64" s="1583"/>
      <c r="V64" s="1567"/>
      <c r="W64" s="1567"/>
      <c r="X64" s="1566"/>
      <c r="Y64" s="1567"/>
      <c r="Z64" s="1567"/>
      <c r="AA64" s="1567"/>
      <c r="AB64" s="1567"/>
      <c r="AC64" s="1567"/>
      <c r="AD64" s="1567"/>
      <c r="AE64" s="1567"/>
      <c r="AF64" s="1567"/>
      <c r="AG64" s="1567"/>
      <c r="AH64" s="1567"/>
      <c r="AI64" s="1567"/>
      <c r="AJ64" s="1567"/>
      <c r="AK64" s="1567"/>
      <c r="AL64" s="1567"/>
      <c r="AM64" s="1567"/>
      <c r="AN64" s="1567"/>
      <c r="AO64" s="1567"/>
      <c r="AP64" s="1571"/>
      <c r="AQ64" s="1571"/>
      <c r="AR64" s="1571"/>
      <c r="CA64" s="40"/>
      <c r="CB64" s="40"/>
      <c r="CC64" s="40"/>
      <c r="CG64" s="41">
        <f>IF(B64&lt;C64,1,0)</f>
        <v>0</v>
      </c>
      <c r="CH64" s="41">
        <f>IF(D64&lt;E64,1,0)</f>
        <v>0</v>
      </c>
      <c r="CI64" s="41">
        <f>IF(F64&lt;G64,1,0)</f>
        <v>0</v>
      </c>
      <c r="CJ64" s="41"/>
    </row>
    <row r="65" spans="1:90" ht="31.15" customHeight="1" x14ac:dyDescent="0.2">
      <c r="A65" s="1276" t="s">
        <v>88</v>
      </c>
      <c r="B65" s="1589"/>
      <c r="C65" s="1589"/>
      <c r="D65" s="1589"/>
      <c r="E65" s="211"/>
      <c r="F65" s="211"/>
      <c r="G65" s="211"/>
      <c r="H65" s="101"/>
      <c r="I65" s="101"/>
      <c r="J65" s="1583"/>
      <c r="K65" s="1583"/>
      <c r="L65" s="1583"/>
      <c r="M65" s="1583"/>
      <c r="N65" s="1583"/>
      <c r="O65" s="1583"/>
      <c r="P65" s="1583"/>
      <c r="Q65" s="1583"/>
      <c r="R65" s="1583"/>
      <c r="S65" s="1583"/>
      <c r="T65" s="1583"/>
      <c r="U65" s="1583"/>
      <c r="V65" s="1562"/>
      <c r="W65" s="1562"/>
      <c r="X65" s="1566"/>
      <c r="Y65" s="1567"/>
      <c r="Z65" s="1567"/>
      <c r="AA65" s="1567"/>
      <c r="AB65" s="1567"/>
      <c r="AC65" s="1567"/>
      <c r="AD65" s="1567"/>
      <c r="AE65" s="1567"/>
      <c r="AF65" s="1567"/>
      <c r="AG65" s="1567"/>
      <c r="AH65" s="1567"/>
      <c r="AI65" s="1567"/>
      <c r="AJ65" s="1567"/>
      <c r="AK65" s="1567"/>
      <c r="AL65" s="1567"/>
      <c r="AM65" s="1567"/>
      <c r="AN65" s="1567"/>
      <c r="AO65" s="1567"/>
      <c r="AP65" s="1571"/>
      <c r="AQ65" s="1571"/>
      <c r="AR65" s="1571"/>
      <c r="CG65" s="41"/>
      <c r="CH65" s="41"/>
      <c r="CI65" s="41"/>
      <c r="CJ65" s="41"/>
    </row>
    <row r="66" spans="1:90" ht="16.149999999999999" customHeight="1" x14ac:dyDescent="0.2">
      <c r="A66" s="1462" t="s">
        <v>49</v>
      </c>
      <c r="B66" s="1462" t="s">
        <v>32</v>
      </c>
      <c r="C66" s="213"/>
      <c r="D66" s="214"/>
      <c r="E66" s="214"/>
      <c r="F66" s="214"/>
      <c r="G66" s="214"/>
      <c r="H66" s="101"/>
      <c r="I66" s="101"/>
      <c r="J66" s="1583"/>
      <c r="K66" s="1583"/>
      <c r="L66" s="1590"/>
      <c r="M66" s="1590"/>
      <c r="N66" s="1583"/>
      <c r="O66" s="1583"/>
      <c r="P66" s="1583"/>
      <c r="Q66" s="1583"/>
      <c r="R66" s="1583"/>
      <c r="S66" s="1583"/>
      <c r="T66" s="1583"/>
      <c r="U66" s="1583"/>
      <c r="V66" s="1562"/>
      <c r="W66" s="1562"/>
      <c r="X66" s="1566"/>
      <c r="Y66" s="1567"/>
      <c r="Z66" s="1567"/>
      <c r="AA66" s="1567"/>
      <c r="AB66" s="1567"/>
      <c r="AC66" s="1567"/>
      <c r="AD66" s="1567"/>
      <c r="AE66" s="1567"/>
      <c r="AF66" s="1567"/>
      <c r="AG66" s="1567"/>
      <c r="AH66" s="1567"/>
      <c r="AI66" s="1567"/>
      <c r="AJ66" s="1567"/>
      <c r="AK66" s="1567"/>
      <c r="AL66" s="1567"/>
      <c r="AM66" s="1567"/>
      <c r="AN66" s="1567"/>
      <c r="AO66" s="1567"/>
      <c r="AP66" s="1571"/>
      <c r="AQ66" s="1571"/>
      <c r="AR66" s="1571"/>
      <c r="CG66" s="41"/>
      <c r="CH66" s="41"/>
      <c r="CI66" s="41"/>
      <c r="CJ66" s="41"/>
    </row>
    <row r="67" spans="1:90" ht="16.149999999999999" customHeight="1" x14ac:dyDescent="0.2">
      <c r="A67" s="914" t="s">
        <v>72</v>
      </c>
      <c r="B67" s="915"/>
      <c r="C67" s="213"/>
      <c r="D67" s="214"/>
      <c r="E67" s="214"/>
      <c r="F67" s="214"/>
      <c r="G67" s="214"/>
      <c r="H67" s="7"/>
      <c r="I67" s="141"/>
      <c r="J67" s="1562"/>
      <c r="K67" s="1562"/>
      <c r="L67" s="1591"/>
      <c r="M67" s="1591"/>
      <c r="N67" s="1562"/>
      <c r="O67" s="1562"/>
      <c r="P67" s="1562"/>
      <c r="Q67" s="1562"/>
      <c r="R67" s="1562"/>
      <c r="S67" s="1562"/>
      <c r="T67" s="1562"/>
      <c r="U67" s="1562"/>
      <c r="V67" s="1562"/>
      <c r="W67" s="1562"/>
      <c r="X67" s="1566"/>
      <c r="Y67" s="1567"/>
      <c r="Z67" s="1567"/>
      <c r="AA67" s="1567"/>
      <c r="AB67" s="1567"/>
      <c r="AC67" s="1567"/>
      <c r="AD67" s="1567"/>
      <c r="AE67" s="1567"/>
      <c r="AF67" s="1567"/>
      <c r="AG67" s="1567"/>
      <c r="AH67" s="1567"/>
      <c r="AI67" s="1567"/>
      <c r="AJ67" s="1567"/>
      <c r="AK67" s="1567"/>
      <c r="AL67" s="1567"/>
      <c r="AM67" s="1567"/>
      <c r="AN67" s="1567"/>
      <c r="AO67" s="1567"/>
      <c r="AP67" s="1571"/>
      <c r="AQ67" s="1571"/>
      <c r="AR67" s="1571"/>
      <c r="CG67" s="41"/>
      <c r="CH67" s="41"/>
      <c r="CI67" s="41"/>
      <c r="CJ67" s="41"/>
    </row>
    <row r="68" spans="1:90" ht="16.149999999999999" customHeight="1" x14ac:dyDescent="0.2">
      <c r="A68" s="83" t="s">
        <v>89</v>
      </c>
      <c r="B68" s="219"/>
      <c r="C68" s="140"/>
      <c r="D68" s="220"/>
      <c r="E68" s="140"/>
      <c r="F68" s="1306"/>
      <c r="G68" s="222"/>
      <c r="H68" s="7"/>
      <c r="I68" s="7"/>
      <c r="J68" s="1562"/>
      <c r="K68" s="1562"/>
      <c r="L68" s="1562"/>
      <c r="M68" s="1562"/>
      <c r="N68" s="1562"/>
      <c r="O68" s="1562"/>
      <c r="P68" s="1562"/>
      <c r="Q68" s="1562"/>
      <c r="R68" s="1562"/>
      <c r="S68" s="1562"/>
      <c r="T68" s="1562"/>
      <c r="U68" s="1562"/>
      <c r="V68" s="1562"/>
      <c r="W68" s="1562"/>
      <c r="X68" s="1566"/>
      <c r="Y68" s="1567"/>
      <c r="Z68" s="1567"/>
      <c r="AA68" s="1567"/>
      <c r="AB68" s="1567"/>
      <c r="AC68" s="1567"/>
      <c r="AD68" s="1567"/>
      <c r="AE68" s="1567"/>
      <c r="AF68" s="1567"/>
      <c r="AG68" s="1567"/>
      <c r="AH68" s="1567"/>
      <c r="AI68" s="1567"/>
      <c r="AJ68" s="1567"/>
      <c r="AK68" s="1567"/>
      <c r="AL68" s="1567"/>
      <c r="AM68" s="1567"/>
      <c r="AN68" s="1567"/>
      <c r="AO68" s="1567"/>
      <c r="AP68" s="1571"/>
      <c r="AQ68" s="1571"/>
      <c r="AR68" s="1571"/>
      <c r="CG68" s="41"/>
      <c r="CH68" s="41"/>
      <c r="CI68" s="41"/>
      <c r="CJ68" s="41"/>
    </row>
    <row r="69" spans="1:90" ht="31.15" customHeight="1" x14ac:dyDescent="0.2">
      <c r="A69" s="140" t="s">
        <v>90</v>
      </c>
      <c r="B69" s="140"/>
      <c r="C69" s="1592"/>
      <c r="D69" s="1592"/>
      <c r="E69" s="7"/>
      <c r="F69" s="7"/>
      <c r="G69" s="7"/>
      <c r="H69" s="7"/>
      <c r="I69" s="7"/>
      <c r="J69" s="1562"/>
      <c r="K69" s="1562"/>
      <c r="L69" s="1562"/>
      <c r="M69" s="1562"/>
      <c r="N69" s="1562"/>
      <c r="O69" s="1562"/>
      <c r="P69" s="1562"/>
      <c r="Q69" s="1562"/>
      <c r="R69" s="1562"/>
      <c r="S69" s="1562"/>
      <c r="T69" s="1562"/>
      <c r="U69" s="1562"/>
      <c r="V69" s="1562"/>
      <c r="W69" s="1593"/>
      <c r="X69" s="1566"/>
      <c r="Y69" s="1567"/>
      <c r="Z69" s="1567"/>
      <c r="AA69" s="1567"/>
      <c r="AB69" s="1567"/>
      <c r="AC69" s="1567"/>
      <c r="AD69" s="1567"/>
      <c r="AE69" s="1567"/>
      <c r="AF69" s="1584"/>
      <c r="AG69" s="1567"/>
      <c r="AH69" s="1594"/>
      <c r="AI69" s="1567"/>
      <c r="AJ69" s="1567"/>
      <c r="AK69" s="1567"/>
      <c r="AL69" s="1567"/>
      <c r="AM69" s="1567"/>
      <c r="AN69" s="1567"/>
      <c r="AO69" s="1567"/>
      <c r="AP69" s="1571"/>
      <c r="AQ69" s="1571"/>
      <c r="AR69" s="1571"/>
      <c r="CG69" s="41"/>
      <c r="CH69" s="41"/>
      <c r="CI69" s="41"/>
      <c r="CJ69" s="41"/>
    </row>
    <row r="70" spans="1:90" ht="16.149999999999999" customHeight="1" x14ac:dyDescent="0.2">
      <c r="A70" s="2644" t="s">
        <v>91</v>
      </c>
      <c r="B70" s="2645" t="s">
        <v>32</v>
      </c>
      <c r="C70" s="2646" t="s">
        <v>92</v>
      </c>
      <c r="D70" s="2647" t="s">
        <v>93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1566"/>
      <c r="Y70" s="1567"/>
      <c r="Z70" s="1567"/>
      <c r="AA70" s="1567"/>
      <c r="AB70" s="1567"/>
      <c r="AC70" s="1567"/>
      <c r="AD70" s="1567"/>
      <c r="AE70" s="1567"/>
      <c r="AF70" s="1584"/>
      <c r="AG70" s="1567"/>
      <c r="AH70" s="1567"/>
      <c r="AI70" s="1567"/>
      <c r="AJ70" s="1567"/>
      <c r="AK70" s="1567"/>
      <c r="AL70" s="1567"/>
      <c r="AM70" s="1567"/>
      <c r="AN70" s="1567"/>
      <c r="AO70" s="1567"/>
      <c r="AP70" s="1571"/>
      <c r="AQ70" s="1571"/>
      <c r="AR70" s="1571"/>
      <c r="CG70" s="41"/>
      <c r="CH70" s="41"/>
      <c r="CI70" s="41"/>
      <c r="CJ70" s="41"/>
    </row>
    <row r="71" spans="1:90" ht="16.149999999999999" customHeight="1" x14ac:dyDescent="0.2">
      <c r="A71" s="2473"/>
      <c r="B71" s="2465"/>
      <c r="C71" s="2509"/>
      <c r="D71" s="2570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1566"/>
      <c r="Y71" s="1567"/>
      <c r="Z71" s="1567"/>
      <c r="AA71" s="1567"/>
      <c r="AB71" s="1567"/>
      <c r="AC71" s="1567"/>
      <c r="AD71" s="1567"/>
      <c r="AE71" s="1567"/>
      <c r="AF71" s="1595"/>
      <c r="AG71" s="1596"/>
      <c r="AH71" s="1596"/>
      <c r="AI71" s="1567"/>
      <c r="AJ71" s="1567"/>
      <c r="AK71" s="1567"/>
      <c r="AL71" s="1567"/>
      <c r="AM71" s="1567"/>
      <c r="AN71" s="1567"/>
      <c r="AO71" s="1567"/>
      <c r="AP71" s="1571"/>
      <c r="AQ71" s="1571"/>
      <c r="AR71" s="1571"/>
      <c r="CG71" s="41"/>
      <c r="CH71" s="41"/>
      <c r="CI71" s="41"/>
      <c r="CJ71" s="41"/>
    </row>
    <row r="72" spans="1:90" ht="25.5" customHeight="1" x14ac:dyDescent="0.2">
      <c r="A72" s="1472" t="s">
        <v>94</v>
      </c>
      <c r="B72" s="229">
        <f>SUM(C72:D72)</f>
        <v>0</v>
      </c>
      <c r="C72" s="1473"/>
      <c r="D72" s="1474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6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1562"/>
      <c r="AJ72" s="1562"/>
      <c r="AK72" s="1562"/>
      <c r="AL72" s="1562"/>
      <c r="AM72" s="1562"/>
      <c r="AN72" s="1562"/>
      <c r="AO72" s="1562"/>
      <c r="AP72" s="1571"/>
      <c r="AQ72" s="1571"/>
      <c r="AR72" s="1571"/>
      <c r="CG72" s="41"/>
      <c r="CH72" s="41"/>
      <c r="CI72" s="41"/>
      <c r="CJ72" s="41"/>
    </row>
    <row r="73" spans="1:90" ht="31.15" customHeight="1" x14ac:dyDescent="0.2">
      <c r="A73" s="1962" t="s">
        <v>95</v>
      </c>
      <c r="B73" s="1962"/>
      <c r="C73" s="1962"/>
      <c r="D73" s="1962"/>
      <c r="E73" s="1962"/>
      <c r="F73" s="1962"/>
      <c r="G73" s="1962"/>
      <c r="H73" s="232"/>
      <c r="I73" s="232"/>
      <c r="J73" s="232"/>
      <c r="K73" s="232"/>
      <c r="L73" s="232"/>
      <c r="M73" s="232"/>
      <c r="N73" s="233"/>
      <c r="O73" s="233"/>
      <c r="P73" s="233"/>
      <c r="Q73" s="234"/>
      <c r="R73" s="234"/>
      <c r="S73" s="234"/>
      <c r="T73" s="234"/>
      <c r="U73" s="234"/>
      <c r="V73" s="234"/>
      <c r="W73" s="233"/>
      <c r="X73" s="234"/>
      <c r="Y73" s="234"/>
      <c r="Z73" s="235"/>
      <c r="AA73" s="1311"/>
      <c r="AB73" s="1311"/>
      <c r="AC73" s="1311"/>
      <c r="AD73" s="1311"/>
      <c r="AE73" s="1312"/>
      <c r="AF73" s="1312"/>
      <c r="AG73" s="1312"/>
      <c r="AH73" s="1313"/>
      <c r="AI73" s="1597"/>
      <c r="AJ73" s="1571"/>
      <c r="AK73" s="1571"/>
      <c r="AL73" s="1571"/>
      <c r="AM73" s="1571"/>
      <c r="AN73" s="1571"/>
      <c r="AO73" s="1571"/>
      <c r="AP73" s="1571"/>
      <c r="AQ73" s="1571"/>
      <c r="AR73" s="1571"/>
      <c r="CG73" s="41"/>
      <c r="CH73" s="41"/>
      <c r="CI73" s="41"/>
      <c r="CJ73" s="41"/>
    </row>
    <row r="74" spans="1:90" ht="16.149999999999999" customHeight="1" x14ac:dyDescent="0.2">
      <c r="A74" s="2636" t="s">
        <v>49</v>
      </c>
      <c r="B74" s="2637" t="s">
        <v>96</v>
      </c>
      <c r="C74" s="2637" t="s">
        <v>32</v>
      </c>
      <c r="D74" s="2638"/>
      <c r="E74" s="2639"/>
      <c r="F74" s="2640" t="s">
        <v>5</v>
      </c>
      <c r="G74" s="2641"/>
      <c r="H74" s="2641"/>
      <c r="I74" s="2641"/>
      <c r="J74" s="2641"/>
      <c r="K74" s="2641"/>
      <c r="L74" s="2641"/>
      <c r="M74" s="2641"/>
      <c r="N74" s="2641"/>
      <c r="O74" s="2641"/>
      <c r="P74" s="2641"/>
      <c r="Q74" s="2641"/>
      <c r="R74" s="2641"/>
      <c r="S74" s="2641"/>
      <c r="T74" s="2641"/>
      <c r="U74" s="2641"/>
      <c r="V74" s="2641"/>
      <c r="W74" s="2641"/>
      <c r="X74" s="2641"/>
      <c r="Y74" s="2641"/>
      <c r="Z74" s="2641"/>
      <c r="AA74" s="2641"/>
      <c r="AB74" s="2641"/>
      <c r="AC74" s="2641"/>
      <c r="AD74" s="2641"/>
      <c r="AE74" s="2641"/>
      <c r="AF74" s="2641"/>
      <c r="AG74" s="2641"/>
      <c r="AH74" s="2641"/>
      <c r="AI74" s="2642"/>
      <c r="AJ74" s="2643" t="s">
        <v>97</v>
      </c>
      <c r="AK74" s="2639" t="s">
        <v>98</v>
      </c>
      <c r="AL74" s="1567"/>
      <c r="AM74" s="1567"/>
      <c r="AN74" s="1567"/>
      <c r="AO74" s="1567"/>
      <c r="AP74" s="1567"/>
      <c r="AQ74" s="1567"/>
      <c r="AR74" s="1567"/>
      <c r="AS74" s="1571"/>
      <c r="AT74" s="1571"/>
      <c r="BX74" s="2"/>
      <c r="BY74" s="2"/>
      <c r="BZ74" s="3"/>
      <c r="CA74" s="3"/>
      <c r="CB74" s="4"/>
      <c r="CI74" s="41"/>
      <c r="CJ74" s="41"/>
      <c r="CK74" s="41"/>
      <c r="CL74" s="41"/>
    </row>
    <row r="75" spans="1:90" ht="16.149999999999999" customHeight="1" x14ac:dyDescent="0.2">
      <c r="A75" s="1935"/>
      <c r="B75" s="1938"/>
      <c r="C75" s="2496"/>
      <c r="D75" s="2499"/>
      <c r="E75" s="2500"/>
      <c r="F75" s="2634" t="s">
        <v>99</v>
      </c>
      <c r="G75" s="2635"/>
      <c r="H75" s="2634" t="s">
        <v>100</v>
      </c>
      <c r="I75" s="2635"/>
      <c r="J75" s="2634" t="s">
        <v>13</v>
      </c>
      <c r="K75" s="2635"/>
      <c r="L75" s="2634" t="s">
        <v>14</v>
      </c>
      <c r="M75" s="2635"/>
      <c r="N75" s="2634" t="s">
        <v>101</v>
      </c>
      <c r="O75" s="2635"/>
      <c r="P75" s="2634">
        <v>19</v>
      </c>
      <c r="Q75" s="2635"/>
      <c r="R75" s="2634" t="s">
        <v>16</v>
      </c>
      <c r="S75" s="2635"/>
      <c r="T75" s="2634" t="s">
        <v>17</v>
      </c>
      <c r="U75" s="2635"/>
      <c r="V75" s="2634" t="s">
        <v>18</v>
      </c>
      <c r="W75" s="2635"/>
      <c r="X75" s="2634" t="s">
        <v>19</v>
      </c>
      <c r="Y75" s="2635"/>
      <c r="Z75" s="2634" t="s">
        <v>20</v>
      </c>
      <c r="AA75" s="2635"/>
      <c r="AB75" s="2634" t="s">
        <v>21</v>
      </c>
      <c r="AC75" s="2635"/>
      <c r="AD75" s="2634" t="s">
        <v>22</v>
      </c>
      <c r="AE75" s="2635"/>
      <c r="AF75" s="2634" t="s">
        <v>23</v>
      </c>
      <c r="AG75" s="2635"/>
      <c r="AH75" s="2634" t="s">
        <v>24</v>
      </c>
      <c r="AI75" s="2555"/>
      <c r="AJ75" s="1949"/>
      <c r="AK75" s="1944"/>
      <c r="AL75" s="1476"/>
      <c r="AM75" s="1477"/>
      <c r="AN75" s="1476"/>
      <c r="AO75" s="1476"/>
      <c r="AP75" s="1476"/>
      <c r="AQ75" s="1476"/>
      <c r="AR75" s="1476"/>
      <c r="AS75" s="1478"/>
      <c r="AT75" s="1478"/>
      <c r="BX75" s="2"/>
      <c r="BY75" s="2"/>
      <c r="BZ75" s="3"/>
      <c r="CA75" s="3"/>
      <c r="CB75" s="4"/>
      <c r="CI75" s="41"/>
      <c r="CJ75" s="41"/>
      <c r="CK75" s="41"/>
      <c r="CL75" s="41"/>
    </row>
    <row r="76" spans="1:90" ht="16.149999999999999" customHeight="1" x14ac:dyDescent="0.2">
      <c r="A76" s="2494"/>
      <c r="B76" s="2496"/>
      <c r="C76" s="1479" t="s">
        <v>29</v>
      </c>
      <c r="D76" s="1480" t="s">
        <v>30</v>
      </c>
      <c r="E76" s="1598" t="s">
        <v>31</v>
      </c>
      <c r="F76" s="1479" t="s">
        <v>30</v>
      </c>
      <c r="G76" s="1598" t="s">
        <v>31</v>
      </c>
      <c r="H76" s="1599" t="s">
        <v>30</v>
      </c>
      <c r="I76" s="1598" t="s">
        <v>31</v>
      </c>
      <c r="J76" s="1479" t="s">
        <v>30</v>
      </c>
      <c r="K76" s="1598" t="s">
        <v>31</v>
      </c>
      <c r="L76" s="1479" t="s">
        <v>30</v>
      </c>
      <c r="M76" s="1598" t="s">
        <v>31</v>
      </c>
      <c r="N76" s="1479" t="s">
        <v>30</v>
      </c>
      <c r="O76" s="1598" t="s">
        <v>31</v>
      </c>
      <c r="P76" s="1479" t="s">
        <v>30</v>
      </c>
      <c r="Q76" s="1598" t="s">
        <v>31</v>
      </c>
      <c r="R76" s="1479" t="s">
        <v>30</v>
      </c>
      <c r="S76" s="1598" t="s">
        <v>31</v>
      </c>
      <c r="T76" s="1479" t="s">
        <v>30</v>
      </c>
      <c r="U76" s="1598" t="s">
        <v>31</v>
      </c>
      <c r="V76" s="1479" t="s">
        <v>30</v>
      </c>
      <c r="W76" s="1598" t="s">
        <v>31</v>
      </c>
      <c r="X76" s="1479" t="s">
        <v>30</v>
      </c>
      <c r="Y76" s="1598" t="s">
        <v>31</v>
      </c>
      <c r="Z76" s="1479" t="s">
        <v>30</v>
      </c>
      <c r="AA76" s="1598" t="s">
        <v>31</v>
      </c>
      <c r="AB76" s="1479" t="s">
        <v>30</v>
      </c>
      <c r="AC76" s="1598" t="s">
        <v>31</v>
      </c>
      <c r="AD76" s="1479" t="s">
        <v>30</v>
      </c>
      <c r="AE76" s="1598" t="s">
        <v>31</v>
      </c>
      <c r="AF76" s="1479" t="s">
        <v>30</v>
      </c>
      <c r="AG76" s="1598" t="s">
        <v>31</v>
      </c>
      <c r="AH76" s="1479" t="s">
        <v>30</v>
      </c>
      <c r="AI76" s="1600" t="s">
        <v>31</v>
      </c>
      <c r="AJ76" s="2505"/>
      <c r="AK76" s="2500"/>
      <c r="AL76" s="1476"/>
      <c r="AM76" s="1477"/>
      <c r="AN76" s="1476"/>
      <c r="AO76" s="1476"/>
      <c r="AP76" s="1476"/>
      <c r="AQ76" s="1476"/>
      <c r="AR76" s="1476"/>
      <c r="AS76" s="1478"/>
      <c r="AT76" s="1478"/>
      <c r="BX76" s="2"/>
      <c r="BY76" s="2"/>
      <c r="BZ76" s="3"/>
      <c r="CA76" s="3"/>
      <c r="CB76" s="4"/>
      <c r="CI76" s="41"/>
      <c r="CJ76" s="41"/>
      <c r="CK76" s="41"/>
      <c r="CL76" s="41"/>
    </row>
    <row r="77" spans="1:90" ht="16.149999999999999" customHeight="1" x14ac:dyDescent="0.2">
      <c r="A77" s="1484" t="s">
        <v>102</v>
      </c>
      <c r="B77" s="1323" t="s">
        <v>103</v>
      </c>
      <c r="C77" s="1485">
        <f>SUM(D77:E77)</f>
        <v>0</v>
      </c>
      <c r="D77" s="1486">
        <f t="shared" ref="D77:E80" si="7">SUM(F77,H77,J77,L77,N77,P77,R77,T77,V77,X77,Z77,AB77,AD77,AF77,AH77)</f>
        <v>0</v>
      </c>
      <c r="E77" s="1487">
        <f t="shared" si="7"/>
        <v>0</v>
      </c>
      <c r="F77" s="1327"/>
      <c r="G77" s="1328"/>
      <c r="H77" s="1329"/>
      <c r="I77" s="1328"/>
      <c r="J77" s="1327"/>
      <c r="K77" s="1488"/>
      <c r="L77" s="1327"/>
      <c r="M77" s="1488"/>
      <c r="N77" s="1327"/>
      <c r="O77" s="1488"/>
      <c r="P77" s="1327"/>
      <c r="Q77" s="1488"/>
      <c r="R77" s="1327"/>
      <c r="S77" s="1488"/>
      <c r="T77" s="1327"/>
      <c r="U77" s="1488"/>
      <c r="V77" s="1327"/>
      <c r="W77" s="1488"/>
      <c r="X77" s="1327"/>
      <c r="Y77" s="1488"/>
      <c r="Z77" s="1327"/>
      <c r="AA77" s="1488"/>
      <c r="AB77" s="1327"/>
      <c r="AC77" s="1488"/>
      <c r="AD77" s="1327"/>
      <c r="AE77" s="1488"/>
      <c r="AF77" s="1327"/>
      <c r="AG77" s="1488"/>
      <c r="AH77" s="1327"/>
      <c r="AI77" s="1489"/>
      <c r="AJ77" s="1330"/>
      <c r="AK77" s="1331"/>
      <c r="AL77" s="1601"/>
      <c r="AM77" s="1477"/>
      <c r="AN77" s="1476"/>
      <c r="AO77" s="1476"/>
      <c r="AP77" s="1476"/>
      <c r="AQ77" s="1476"/>
      <c r="AR77" s="1476"/>
      <c r="AS77" s="1478"/>
      <c r="AT77" s="1478"/>
      <c r="BX77" s="2"/>
      <c r="BY77" s="2"/>
      <c r="BZ77" s="3"/>
      <c r="CA77" s="3"/>
      <c r="CB77" s="4"/>
      <c r="CG77" s="5">
        <v>0</v>
      </c>
      <c r="CH77" s="5">
        <v>0</v>
      </c>
      <c r="CI77" s="41"/>
      <c r="CJ77" s="41"/>
      <c r="CK77" s="41"/>
      <c r="CL77" s="41"/>
    </row>
    <row r="78" spans="1:90" ht="16.149999999999999" customHeight="1" x14ac:dyDescent="0.2">
      <c r="A78" s="2556" t="s">
        <v>104</v>
      </c>
      <c r="B78" s="943" t="s">
        <v>105</v>
      </c>
      <c r="C78" s="262">
        <f>SUM(D78:E78)</f>
        <v>0</v>
      </c>
      <c r="D78" s="263">
        <f t="shared" si="7"/>
        <v>0</v>
      </c>
      <c r="E78" s="263">
        <f t="shared" si="7"/>
        <v>0</v>
      </c>
      <c r="F78" s="264"/>
      <c r="G78" s="265"/>
      <c r="H78" s="266"/>
      <c r="I78" s="265"/>
      <c r="J78" s="264"/>
      <c r="K78" s="267"/>
      <c r="L78" s="264"/>
      <c r="M78" s="267"/>
      <c r="N78" s="264"/>
      <c r="O78" s="267"/>
      <c r="P78" s="264"/>
      <c r="Q78" s="267"/>
      <c r="R78" s="264"/>
      <c r="S78" s="267"/>
      <c r="T78" s="264"/>
      <c r="U78" s="267"/>
      <c r="V78" s="264"/>
      <c r="W78" s="267"/>
      <c r="X78" s="264"/>
      <c r="Y78" s="267"/>
      <c r="Z78" s="264"/>
      <c r="AA78" s="267"/>
      <c r="AB78" s="264"/>
      <c r="AC78" s="267"/>
      <c r="AD78" s="264"/>
      <c r="AE78" s="267"/>
      <c r="AF78" s="264"/>
      <c r="AG78" s="267"/>
      <c r="AH78" s="264"/>
      <c r="AI78" s="268"/>
      <c r="AJ78" s="269"/>
      <c r="AK78" s="270"/>
      <c r="AL78" s="1601"/>
      <c r="AM78" s="1477"/>
      <c r="AN78" s="1476"/>
      <c r="AO78" s="1476"/>
      <c r="AP78" s="1476"/>
      <c r="AQ78" s="1476"/>
      <c r="AR78" s="1476"/>
      <c r="AS78" s="1478"/>
      <c r="AT78" s="1478"/>
      <c r="BX78" s="2"/>
      <c r="BY78" s="2"/>
      <c r="BZ78" s="3"/>
      <c r="CA78" s="3"/>
      <c r="CB78" s="4"/>
      <c r="CG78" s="5">
        <v>0</v>
      </c>
      <c r="CH78" s="5">
        <v>0</v>
      </c>
      <c r="CI78" s="41"/>
      <c r="CJ78" s="41"/>
      <c r="CK78" s="41"/>
      <c r="CL78" s="41"/>
    </row>
    <row r="79" spans="1:90" ht="25.15" customHeight="1" x14ac:dyDescent="0.2">
      <c r="A79" s="2556"/>
      <c r="B79" s="271" t="s">
        <v>106</v>
      </c>
      <c r="C79" s="272">
        <f>SUM(D79:E79)</f>
        <v>0</v>
      </c>
      <c r="D79" s="263">
        <f t="shared" si="7"/>
        <v>0</v>
      </c>
      <c r="E79" s="263">
        <f t="shared" si="7"/>
        <v>0</v>
      </c>
      <c r="F79" s="273"/>
      <c r="G79" s="274"/>
      <c r="H79" s="275"/>
      <c r="I79" s="274"/>
      <c r="J79" s="273"/>
      <c r="K79" s="276"/>
      <c r="L79" s="273"/>
      <c r="M79" s="276"/>
      <c r="N79" s="273"/>
      <c r="O79" s="276"/>
      <c r="P79" s="273"/>
      <c r="Q79" s="276"/>
      <c r="R79" s="273"/>
      <c r="S79" s="276"/>
      <c r="T79" s="273"/>
      <c r="U79" s="276"/>
      <c r="V79" s="273"/>
      <c r="W79" s="276"/>
      <c r="X79" s="273"/>
      <c r="Y79" s="276"/>
      <c r="Z79" s="273"/>
      <c r="AA79" s="276"/>
      <c r="AB79" s="273"/>
      <c r="AC79" s="276"/>
      <c r="AD79" s="273"/>
      <c r="AE79" s="276"/>
      <c r="AF79" s="273"/>
      <c r="AG79" s="276"/>
      <c r="AH79" s="273"/>
      <c r="AI79" s="277"/>
      <c r="AJ79" s="278"/>
      <c r="AK79" s="279"/>
      <c r="AL79" s="1601"/>
      <c r="AM79" s="1477"/>
      <c r="AN79" s="1476"/>
      <c r="AO79" s="1476"/>
      <c r="AP79" s="1476"/>
      <c r="AQ79" s="1476"/>
      <c r="AR79" s="1476"/>
      <c r="AS79" s="1478"/>
      <c r="AT79" s="1478"/>
      <c r="BX79" s="2"/>
      <c r="BY79" s="2"/>
      <c r="BZ79" s="3"/>
      <c r="CA79" s="3"/>
      <c r="CB79" s="4"/>
      <c r="CG79" s="5">
        <v>0</v>
      </c>
      <c r="CH79" s="5">
        <v>0</v>
      </c>
      <c r="CI79" s="41"/>
      <c r="CJ79" s="41"/>
      <c r="CK79" s="41"/>
      <c r="CL79" s="41"/>
    </row>
    <row r="80" spans="1:90" ht="16.149999999999999" customHeight="1" x14ac:dyDescent="0.2">
      <c r="A80" s="1492" t="s">
        <v>60</v>
      </c>
      <c r="B80" s="1493" t="s">
        <v>107</v>
      </c>
      <c r="C80" s="1485">
        <f>SUM(D80:E80)</f>
        <v>0</v>
      </c>
      <c r="D80" s="1486">
        <f t="shared" si="7"/>
        <v>0</v>
      </c>
      <c r="E80" s="1487">
        <f t="shared" si="7"/>
        <v>0</v>
      </c>
      <c r="F80" s="1494"/>
      <c r="G80" s="1495"/>
      <c r="H80" s="1602"/>
      <c r="I80" s="1495"/>
      <c r="J80" s="1494"/>
      <c r="K80" s="1497"/>
      <c r="L80" s="1494"/>
      <c r="M80" s="1497"/>
      <c r="N80" s="1494"/>
      <c r="O80" s="1497"/>
      <c r="P80" s="1494"/>
      <c r="Q80" s="1497"/>
      <c r="R80" s="1494"/>
      <c r="S80" s="1497"/>
      <c r="T80" s="1494"/>
      <c r="U80" s="1497"/>
      <c r="V80" s="1494"/>
      <c r="W80" s="1497"/>
      <c r="X80" s="1494"/>
      <c r="Y80" s="1497"/>
      <c r="Z80" s="1494"/>
      <c r="AA80" s="1497"/>
      <c r="AB80" s="1494"/>
      <c r="AC80" s="1497"/>
      <c r="AD80" s="1494"/>
      <c r="AE80" s="1497"/>
      <c r="AF80" s="1494"/>
      <c r="AG80" s="1497"/>
      <c r="AH80" s="1494"/>
      <c r="AI80" s="1498"/>
      <c r="AJ80" s="1499"/>
      <c r="AK80" s="1500"/>
      <c r="AL80" s="1601"/>
      <c r="AM80" s="1477"/>
      <c r="AN80" s="1476"/>
      <c r="AO80" s="1476"/>
      <c r="AP80" s="1476"/>
      <c r="AQ80" s="1476"/>
      <c r="AR80" s="1476"/>
      <c r="AS80" s="1478"/>
      <c r="AT80" s="1478"/>
      <c r="BX80" s="2"/>
      <c r="BY80" s="2"/>
      <c r="BZ80" s="3"/>
      <c r="CA80" s="3"/>
      <c r="CB80" s="4"/>
      <c r="CG80" s="5">
        <v>0</v>
      </c>
      <c r="CH80" s="5">
        <v>0</v>
      </c>
      <c r="CI80" s="41"/>
      <c r="CJ80" s="41"/>
      <c r="CK80" s="41"/>
      <c r="CL80" s="41"/>
    </row>
    <row r="81" spans="1:104" ht="31.15" customHeight="1" x14ac:dyDescent="0.2">
      <c r="A81" s="10" t="s">
        <v>108</v>
      </c>
      <c r="B81" s="233"/>
      <c r="C81" s="289"/>
      <c r="D81" s="233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290"/>
      <c r="R81" s="290"/>
      <c r="S81" s="290"/>
      <c r="T81" s="290"/>
      <c r="U81" s="290"/>
      <c r="V81" s="290"/>
      <c r="W81" s="7"/>
      <c r="X81" s="291"/>
      <c r="Y81" s="290"/>
      <c r="Z81" s="1603"/>
      <c r="AA81" s="293"/>
      <c r="AB81" s="1604"/>
      <c r="AC81" s="1604"/>
      <c r="AD81" s="1604"/>
      <c r="AE81" s="1604"/>
      <c r="AF81" s="1604"/>
      <c r="AG81" s="1478"/>
      <c r="AH81" s="141"/>
      <c r="AI81" s="1476"/>
      <c r="AJ81" s="1476"/>
      <c r="AK81" s="1476"/>
      <c r="AL81" s="1476"/>
      <c r="AM81" s="1476"/>
      <c r="AN81" s="1476"/>
      <c r="AO81" s="1476"/>
      <c r="AP81" s="1476"/>
      <c r="AQ81" s="1478"/>
      <c r="AR81" s="1478"/>
      <c r="CG81" s="41"/>
      <c r="CH81" s="41"/>
      <c r="CI81" s="41"/>
      <c r="CJ81" s="41"/>
    </row>
    <row r="82" spans="1:104" ht="16.149999999999999" customHeight="1" x14ac:dyDescent="0.2">
      <c r="A82" s="2556" t="s">
        <v>91</v>
      </c>
      <c r="B82" s="2557" t="s">
        <v>32</v>
      </c>
      <c r="C82" s="2557" t="s">
        <v>109</v>
      </c>
      <c r="D82" s="2557" t="s">
        <v>110</v>
      </c>
      <c r="E82" s="7"/>
      <c r="F82" s="7"/>
      <c r="G82" s="7"/>
      <c r="H82" s="1477"/>
      <c r="I82" s="1477"/>
      <c r="J82" s="1477"/>
      <c r="K82" s="1477"/>
      <c r="L82" s="1477"/>
      <c r="M82" s="1477"/>
      <c r="N82" s="1477"/>
      <c r="O82" s="1477"/>
      <c r="P82" s="1502"/>
      <c r="Q82" s="1502"/>
      <c r="R82" s="1502"/>
      <c r="S82" s="1502"/>
      <c r="T82" s="1502"/>
      <c r="U82" s="1502"/>
      <c r="V82" s="1502"/>
      <c r="W82" s="1477"/>
      <c r="X82" s="1502"/>
      <c r="Y82" s="1478"/>
      <c r="Z82" s="1478"/>
      <c r="AA82" s="1478"/>
      <c r="AB82" s="1478"/>
      <c r="AC82" s="1478"/>
      <c r="AD82" s="1478"/>
      <c r="AE82" s="1478"/>
      <c r="AF82" s="1478"/>
      <c r="AG82" s="1478"/>
      <c r="AH82" s="1476"/>
      <c r="AI82" s="1476"/>
      <c r="AJ82" s="1476"/>
      <c r="AK82" s="1476"/>
      <c r="AL82" s="1476"/>
      <c r="AM82" s="1476"/>
      <c r="AN82" s="1476"/>
      <c r="AO82" s="1476"/>
      <c r="AP82" s="1476"/>
      <c r="AQ82" s="1478"/>
      <c r="AR82" s="1478"/>
      <c r="CG82" s="41"/>
      <c r="CH82" s="41"/>
      <c r="CI82" s="41"/>
      <c r="CJ82" s="41"/>
    </row>
    <row r="83" spans="1:104" ht="16.149999999999999" customHeight="1" x14ac:dyDescent="0.2">
      <c r="A83" s="2556"/>
      <c r="B83" s="2557"/>
      <c r="C83" s="2557"/>
      <c r="D83" s="2557"/>
      <c r="E83" s="7"/>
      <c r="F83" s="7"/>
      <c r="G83" s="7"/>
      <c r="H83" s="1477"/>
      <c r="I83" s="1477"/>
      <c r="J83" s="1477"/>
      <c r="K83" s="1477"/>
      <c r="L83" s="1477"/>
      <c r="M83" s="1477"/>
      <c r="N83" s="1477"/>
      <c r="O83" s="1477"/>
      <c r="P83" s="1502"/>
      <c r="Q83" s="1502"/>
      <c r="R83" s="1502"/>
      <c r="S83" s="1502"/>
      <c r="T83" s="1502"/>
      <c r="U83" s="1502"/>
      <c r="V83" s="1502"/>
      <c r="W83" s="1477"/>
      <c r="X83" s="1502"/>
      <c r="Y83" s="1478"/>
      <c r="Z83" s="1478"/>
      <c r="AA83" s="1478"/>
      <c r="AB83" s="1478"/>
      <c r="AC83" s="1478"/>
      <c r="AD83" s="1478"/>
      <c r="AE83" s="1478"/>
      <c r="AF83" s="1478"/>
      <c r="AG83" s="1478"/>
      <c r="AH83" s="1476"/>
      <c r="AI83" s="1476"/>
      <c r="AJ83" s="1476"/>
      <c r="AK83" s="1476"/>
      <c r="AL83" s="1476"/>
      <c r="AM83" s="1476"/>
      <c r="AN83" s="1476"/>
      <c r="AO83" s="1476"/>
      <c r="AP83" s="1476"/>
      <c r="AQ83" s="1478"/>
      <c r="AR83" s="1478"/>
      <c r="CG83" s="41"/>
      <c r="CH83" s="41"/>
      <c r="CI83" s="41"/>
      <c r="CJ83" s="41"/>
    </row>
    <row r="84" spans="1:104" ht="16.149999999999999" customHeight="1" x14ac:dyDescent="0.2">
      <c r="A84" s="2624" t="s">
        <v>111</v>
      </c>
      <c r="B84" s="2546"/>
      <c r="C84" s="2546"/>
      <c r="D84" s="2547"/>
      <c r="E84" s="7"/>
      <c r="F84" s="7"/>
      <c r="G84" s="7"/>
      <c r="H84" s="1477"/>
      <c r="I84" s="1477"/>
      <c r="J84" s="1477"/>
      <c r="K84" s="1477"/>
      <c r="L84" s="1477"/>
      <c r="M84" s="1477"/>
      <c r="N84" s="1477"/>
      <c r="O84" s="1477"/>
      <c r="P84" s="1502"/>
      <c r="Q84" s="1502"/>
      <c r="R84" s="1502"/>
      <c r="S84" s="1502"/>
      <c r="T84" s="1502"/>
      <c r="U84" s="1502"/>
      <c r="V84" s="1502"/>
      <c r="W84" s="1477"/>
      <c r="X84" s="1502"/>
      <c r="Y84" s="1478"/>
      <c r="Z84" s="1478"/>
      <c r="AA84" s="1478"/>
      <c r="AB84" s="1478"/>
      <c r="AC84" s="1478"/>
      <c r="AD84" s="1478"/>
      <c r="AE84" s="1478"/>
      <c r="AF84" s="1478"/>
      <c r="AG84" s="1478"/>
      <c r="AH84" s="1476"/>
      <c r="AI84" s="1476"/>
      <c r="AJ84" s="1476"/>
      <c r="AK84" s="1476"/>
      <c r="AL84" s="1476"/>
      <c r="AM84" s="1476"/>
      <c r="AN84" s="1476"/>
      <c r="AO84" s="1476"/>
      <c r="AP84" s="1476"/>
      <c r="AQ84" s="1478"/>
      <c r="AR84" s="1478"/>
      <c r="CG84" s="41"/>
      <c r="CH84" s="41"/>
      <c r="CI84" s="41"/>
      <c r="CJ84" s="41"/>
    </row>
    <row r="85" spans="1:104" ht="16.149999999999999" customHeight="1" x14ac:dyDescent="0.2">
      <c r="A85" s="1605" t="s">
        <v>112</v>
      </c>
      <c r="B85" s="1606">
        <f>SUM(C85:D85)</f>
        <v>53</v>
      </c>
      <c r="C85" s="1607">
        <v>53</v>
      </c>
      <c r="D85" s="1607"/>
      <c r="E85" s="7"/>
      <c r="F85" s="7"/>
      <c r="G85" s="7"/>
      <c r="H85" s="1477"/>
      <c r="I85" s="1477"/>
      <c r="J85" s="1477"/>
      <c r="K85" s="1477"/>
      <c r="L85" s="1477"/>
      <c r="M85" s="1477"/>
      <c r="N85" s="1477"/>
      <c r="O85" s="1477"/>
      <c r="P85" s="1502"/>
      <c r="Q85" s="1502"/>
      <c r="R85" s="1502"/>
      <c r="S85" s="1502"/>
      <c r="T85" s="1502"/>
      <c r="U85" s="1502"/>
      <c r="V85" s="1502"/>
      <c r="W85" s="1477"/>
      <c r="X85" s="1502"/>
      <c r="Y85" s="1478"/>
      <c r="Z85" s="1478"/>
      <c r="AA85" s="1478"/>
      <c r="AB85" s="1478"/>
      <c r="AC85" s="1478"/>
      <c r="AD85" s="1478"/>
      <c r="AE85" s="1478"/>
      <c r="AF85" s="1478"/>
      <c r="AG85" s="1478"/>
      <c r="AH85" s="1476"/>
      <c r="AI85" s="1476"/>
      <c r="AJ85" s="1476"/>
      <c r="AK85" s="1476"/>
      <c r="AL85" s="1476"/>
      <c r="AM85" s="1476"/>
      <c r="AN85" s="1476"/>
      <c r="AO85" s="1476"/>
      <c r="AP85" s="1476"/>
      <c r="AQ85" s="1478"/>
      <c r="AR85" s="1478"/>
      <c r="CG85" s="41"/>
      <c r="CH85" s="41"/>
      <c r="CI85" s="41"/>
      <c r="CJ85" s="41"/>
    </row>
    <row r="86" spans="1:104" ht="16.149999999999999" customHeight="1" x14ac:dyDescent="0.2">
      <c r="A86" s="298" t="s">
        <v>113</v>
      </c>
      <c r="B86" s="271">
        <f t="shared" ref="B86:B89" si="8">SUM(C86:D86)</f>
        <v>0</v>
      </c>
      <c r="C86" s="299"/>
      <c r="D86" s="299"/>
      <c r="E86" s="7"/>
      <c r="F86" s="7"/>
      <c r="G86" s="7"/>
      <c r="H86" s="1477"/>
      <c r="I86" s="1477"/>
      <c r="J86" s="1477"/>
      <c r="K86" s="1477"/>
      <c r="L86" s="1477"/>
      <c r="M86" s="1477"/>
      <c r="N86" s="1477"/>
      <c r="O86" s="1477"/>
      <c r="P86" s="1502"/>
      <c r="Q86" s="1502"/>
      <c r="R86" s="1502"/>
      <c r="S86" s="1502"/>
      <c r="T86" s="1502"/>
      <c r="U86" s="1502"/>
      <c r="V86" s="1502"/>
      <c r="W86" s="1477"/>
      <c r="X86" s="1502"/>
      <c r="Y86" s="1478"/>
      <c r="Z86" s="1478"/>
      <c r="AA86" s="1478"/>
      <c r="AB86" s="1478"/>
      <c r="AC86" s="1478"/>
      <c r="AD86" s="1478"/>
      <c r="AE86" s="1478"/>
      <c r="AF86" s="1478"/>
      <c r="AG86" s="1478"/>
      <c r="AH86" s="1476"/>
      <c r="AI86" s="1476"/>
      <c r="AJ86" s="1476"/>
      <c r="AK86" s="1476"/>
      <c r="AL86" s="1476"/>
      <c r="AM86" s="1476"/>
      <c r="AN86" s="1476"/>
      <c r="AO86" s="1476"/>
      <c r="AP86" s="1476"/>
      <c r="AQ86" s="1478"/>
      <c r="AR86" s="1478"/>
      <c r="CG86" s="41"/>
      <c r="CH86" s="41"/>
      <c r="CI86" s="41"/>
      <c r="CJ86" s="41"/>
    </row>
    <row r="87" spans="1:104" ht="16.149999999999999" customHeight="1" x14ac:dyDescent="0.2">
      <c r="A87" s="298" t="s">
        <v>114</v>
      </c>
      <c r="B87" s="271">
        <f t="shared" si="8"/>
        <v>0</v>
      </c>
      <c r="C87" s="299"/>
      <c r="D87" s="299"/>
      <c r="E87" s="7"/>
      <c r="F87" s="7"/>
      <c r="G87" s="7"/>
      <c r="H87" s="1477"/>
      <c r="I87" s="1477"/>
      <c r="J87" s="1477"/>
      <c r="K87" s="1477"/>
      <c r="L87" s="1477"/>
      <c r="M87" s="1477"/>
      <c r="N87" s="1477"/>
      <c r="O87" s="1477"/>
      <c r="P87" s="1502"/>
      <c r="Q87" s="1502"/>
      <c r="R87" s="1502"/>
      <c r="S87" s="1502"/>
      <c r="T87" s="1502"/>
      <c r="U87" s="1502"/>
      <c r="V87" s="1502"/>
      <c r="W87" s="1477"/>
      <c r="X87" s="1502"/>
      <c r="Y87" s="1478"/>
      <c r="Z87" s="1478"/>
      <c r="AA87" s="1478"/>
      <c r="AB87" s="1478"/>
      <c r="AC87" s="1478"/>
      <c r="AD87" s="1478"/>
      <c r="AE87" s="1478"/>
      <c r="AF87" s="1478"/>
      <c r="AG87" s="1478"/>
      <c r="AH87" s="1476"/>
      <c r="AI87" s="1476"/>
      <c r="AJ87" s="1476"/>
      <c r="AK87" s="1476"/>
      <c r="AL87" s="1476"/>
      <c r="AM87" s="1476"/>
      <c r="AN87" s="1476"/>
      <c r="AO87" s="1476"/>
      <c r="AP87" s="1476"/>
      <c r="AQ87" s="1478"/>
      <c r="AR87" s="1478"/>
      <c r="CG87" s="41"/>
      <c r="CH87" s="41"/>
      <c r="CI87" s="41"/>
      <c r="CJ87" s="41"/>
    </row>
    <row r="88" spans="1:104" ht="16.149999999999999" customHeight="1" x14ac:dyDescent="0.2">
      <c r="A88" s="298" t="s">
        <v>115</v>
      </c>
      <c r="B88" s="271">
        <f t="shared" si="8"/>
        <v>0</v>
      </c>
      <c r="C88" s="299"/>
      <c r="D88" s="299"/>
      <c r="E88" s="7"/>
      <c r="F88" s="7"/>
      <c r="G88" s="7"/>
      <c r="H88" s="1477"/>
      <c r="I88" s="1477"/>
      <c r="J88" s="1477"/>
      <c r="K88" s="1477"/>
      <c r="L88" s="1477"/>
      <c r="M88" s="1477"/>
      <c r="N88" s="1477"/>
      <c r="O88" s="1477"/>
      <c r="P88" s="1502"/>
      <c r="Q88" s="1502"/>
      <c r="R88" s="1502"/>
      <c r="S88" s="1502"/>
      <c r="T88" s="1502"/>
      <c r="U88" s="1502"/>
      <c r="V88" s="1502"/>
      <c r="W88" s="1477"/>
      <c r="X88" s="1502"/>
      <c r="Y88" s="1478"/>
      <c r="Z88" s="1478"/>
      <c r="AA88" s="1478"/>
      <c r="AB88" s="1478"/>
      <c r="AC88" s="1478"/>
      <c r="AD88" s="1478"/>
      <c r="AE88" s="1478"/>
      <c r="AF88" s="1478"/>
      <c r="AG88" s="1478"/>
      <c r="AH88" s="1476"/>
      <c r="AI88" s="1476"/>
      <c r="AJ88" s="1476"/>
      <c r="AK88" s="1476"/>
      <c r="AL88" s="1476"/>
      <c r="AM88" s="1476"/>
      <c r="AN88" s="1476"/>
      <c r="AO88" s="1476"/>
      <c r="AP88" s="1476"/>
      <c r="AQ88" s="1478"/>
      <c r="AR88" s="1478"/>
      <c r="CG88" s="41"/>
      <c r="CH88" s="41"/>
      <c r="CI88" s="41"/>
      <c r="CJ88" s="41"/>
    </row>
    <row r="89" spans="1:104" ht="16.149999999999999" customHeight="1" x14ac:dyDescent="0.2">
      <c r="A89" s="300" t="s">
        <v>116</v>
      </c>
      <c r="B89" s="301">
        <f t="shared" si="8"/>
        <v>0</v>
      </c>
      <c r="C89" s="302"/>
      <c r="D89" s="302"/>
      <c r="E89" s="7"/>
      <c r="F89" s="7"/>
      <c r="G89" s="7"/>
      <c r="H89" s="1477"/>
      <c r="I89" s="1477"/>
      <c r="J89" s="1477"/>
      <c r="K89" s="1477"/>
      <c r="L89" s="1477"/>
      <c r="M89" s="1477"/>
      <c r="N89" s="1477"/>
      <c r="O89" s="1477"/>
      <c r="P89" s="1502"/>
      <c r="Q89" s="1502"/>
      <c r="R89" s="1502"/>
      <c r="S89" s="1502"/>
      <c r="T89" s="1502"/>
      <c r="U89" s="1502"/>
      <c r="V89" s="1502"/>
      <c r="W89" s="1477"/>
      <c r="X89" s="1502"/>
      <c r="Y89" s="1478"/>
      <c r="Z89" s="1478"/>
      <c r="AA89" s="1478"/>
      <c r="AB89" s="1478"/>
      <c r="AC89" s="1478"/>
      <c r="AD89" s="1478"/>
      <c r="AE89" s="1478"/>
      <c r="AF89" s="1478"/>
      <c r="AG89" s="1478"/>
      <c r="AH89" s="1476"/>
      <c r="AI89" s="1476"/>
      <c r="AJ89" s="1476"/>
      <c r="AK89" s="1476"/>
      <c r="AL89" s="1476"/>
      <c r="AM89" s="1476"/>
      <c r="AN89" s="1476"/>
      <c r="AO89" s="1476"/>
      <c r="AP89" s="1476"/>
      <c r="AQ89" s="1478"/>
      <c r="AR89" s="1478"/>
      <c r="CG89" s="41"/>
      <c r="CH89" s="41"/>
      <c r="CI89" s="41"/>
      <c r="CJ89" s="41"/>
    </row>
    <row r="90" spans="1:104" ht="16.149999999999999" customHeight="1" x14ac:dyDescent="0.2">
      <c r="A90" s="2624" t="s">
        <v>117</v>
      </c>
      <c r="B90" s="2546"/>
      <c r="C90" s="2546"/>
      <c r="D90" s="2547"/>
      <c r="E90" s="7"/>
      <c r="F90" s="7"/>
      <c r="G90" s="7"/>
      <c r="H90" s="1477"/>
      <c r="I90" s="1477"/>
      <c r="J90" s="1477"/>
      <c r="K90" s="1477"/>
      <c r="L90" s="1477"/>
      <c r="M90" s="1477"/>
      <c r="N90" s="1477"/>
      <c r="O90" s="1477"/>
      <c r="P90" s="1502"/>
      <c r="Q90" s="1502"/>
      <c r="R90" s="1502"/>
      <c r="S90" s="1502"/>
      <c r="T90" s="1502"/>
      <c r="U90" s="1502"/>
      <c r="V90" s="1502"/>
      <c r="W90" s="1477"/>
      <c r="X90" s="1502"/>
      <c r="Y90" s="1478"/>
      <c r="Z90" s="1478"/>
      <c r="AA90" s="1478"/>
      <c r="AB90" s="1478"/>
      <c r="AC90" s="1478"/>
      <c r="AD90" s="1478"/>
      <c r="AE90" s="1478"/>
      <c r="AF90" s="1478"/>
      <c r="AG90" s="1478"/>
      <c r="AH90" s="1476"/>
      <c r="AI90" s="1476"/>
      <c r="AJ90" s="1476"/>
      <c r="AK90" s="1476"/>
      <c r="AL90" s="1476"/>
      <c r="AM90" s="1476"/>
      <c r="AN90" s="1476"/>
      <c r="AO90" s="1476"/>
      <c r="AP90" s="1476"/>
      <c r="AQ90" s="1478"/>
      <c r="AR90" s="1478"/>
      <c r="CG90" s="41"/>
      <c r="CH90" s="41"/>
      <c r="CI90" s="41"/>
      <c r="CJ90" s="41"/>
    </row>
    <row r="91" spans="1:104" ht="16.149999999999999" customHeight="1" x14ac:dyDescent="0.2">
      <c r="A91" s="951" t="s">
        <v>118</v>
      </c>
      <c r="B91" s="952">
        <f>SUM(C91:D91)</f>
        <v>0</v>
      </c>
      <c r="C91" s="953"/>
      <c r="D91" s="953"/>
      <c r="E91" s="7"/>
      <c r="F91" s="7"/>
      <c r="G91" s="7"/>
      <c r="H91" s="1477"/>
      <c r="I91" s="1477"/>
      <c r="J91" s="1477"/>
      <c r="K91" s="1477"/>
      <c r="L91" s="1477"/>
      <c r="M91" s="1477"/>
      <c r="N91" s="1477"/>
      <c r="O91" s="1477"/>
      <c r="P91" s="1502"/>
      <c r="Q91" s="1502"/>
      <c r="R91" s="1502"/>
      <c r="S91" s="1502"/>
      <c r="T91" s="1502"/>
      <c r="U91" s="1502"/>
      <c r="V91" s="1502"/>
      <c r="W91" s="1477"/>
      <c r="X91" s="1502"/>
      <c r="Y91" s="1478"/>
      <c r="Z91" s="1478"/>
      <c r="AA91" s="1478"/>
      <c r="AB91" s="1478"/>
      <c r="AC91" s="1478"/>
      <c r="AD91" s="1478"/>
      <c r="AE91" s="1478"/>
      <c r="AF91" s="1478"/>
      <c r="AG91" s="1478"/>
      <c r="AH91" s="1478"/>
      <c r="AI91" s="1478"/>
      <c r="AJ91" s="1478"/>
      <c r="AK91" s="1478"/>
      <c r="AL91" s="1478"/>
      <c r="AM91" s="1478"/>
      <c r="AN91" s="1478"/>
      <c r="AO91" s="1478"/>
      <c r="AP91" s="1478"/>
      <c r="AQ91" s="1478"/>
      <c r="AR91" s="1478"/>
      <c r="CG91" s="41"/>
      <c r="CH91" s="41"/>
      <c r="CI91" s="41"/>
      <c r="CJ91" s="41"/>
    </row>
    <row r="92" spans="1:104" ht="16.149999999999999" customHeight="1" x14ac:dyDescent="0.2">
      <c r="A92" s="305" t="s">
        <v>119</v>
      </c>
      <c r="B92" s="306">
        <f t="shared" ref="B92:B93" si="9">SUM(C92:D92)</f>
        <v>0</v>
      </c>
      <c r="C92" s="299"/>
      <c r="D92" s="299"/>
      <c r="E92" s="7"/>
      <c r="F92" s="7"/>
      <c r="G92" s="7"/>
      <c r="H92" s="1477"/>
      <c r="I92" s="1477"/>
      <c r="J92" s="1477"/>
      <c r="K92" s="1477"/>
      <c r="L92" s="1477"/>
      <c r="M92" s="1477"/>
      <c r="N92" s="1477"/>
      <c r="O92" s="1477"/>
      <c r="P92" s="1502"/>
      <c r="Q92" s="1502"/>
      <c r="R92" s="1502"/>
      <c r="S92" s="1502"/>
      <c r="T92" s="1502"/>
      <c r="U92" s="1502"/>
      <c r="V92" s="1502"/>
      <c r="W92" s="1477"/>
      <c r="X92" s="1502"/>
      <c r="Y92" s="1478"/>
      <c r="Z92" s="1478"/>
      <c r="AA92" s="1478"/>
      <c r="AB92" s="1478"/>
      <c r="AC92" s="1478"/>
      <c r="AD92" s="1478"/>
      <c r="AE92" s="1478"/>
      <c r="AF92" s="1478"/>
      <c r="AG92" s="1478"/>
      <c r="AH92" s="1478"/>
      <c r="AI92" s="1478"/>
      <c r="AJ92" s="1478"/>
      <c r="AK92" s="1478"/>
      <c r="AL92" s="1478"/>
      <c r="AM92" s="1478"/>
      <c r="AN92" s="1478"/>
      <c r="AO92" s="1478"/>
      <c r="AP92" s="1478"/>
      <c r="AQ92" s="1478"/>
      <c r="AR92" s="1478"/>
      <c r="CG92" s="41"/>
      <c r="CH92" s="41"/>
      <c r="CI92" s="41"/>
      <c r="CJ92" s="41"/>
    </row>
    <row r="93" spans="1:104" ht="24.75" customHeight="1" x14ac:dyDescent="0.2">
      <c r="A93" s="1608" t="s">
        <v>120</v>
      </c>
      <c r="B93" s="1609">
        <f t="shared" si="9"/>
        <v>0</v>
      </c>
      <c r="C93" s="1610"/>
      <c r="D93" s="1610"/>
      <c r="E93" s="7"/>
      <c r="F93" s="7"/>
      <c r="G93" s="7"/>
      <c r="H93" s="1477"/>
      <c r="I93" s="1477"/>
      <c r="J93" s="1477"/>
      <c r="K93" s="1477"/>
      <c r="L93" s="1477"/>
      <c r="M93" s="1477"/>
      <c r="N93" s="1477"/>
      <c r="O93" s="1477"/>
      <c r="P93" s="1502"/>
      <c r="Q93" s="1502"/>
      <c r="R93" s="1502"/>
      <c r="S93" s="1502"/>
      <c r="T93" s="1502"/>
      <c r="U93" s="1502"/>
      <c r="V93" s="1502"/>
      <c r="W93" s="1477"/>
      <c r="X93" s="1502"/>
      <c r="Y93" s="1478"/>
      <c r="Z93" s="1478"/>
      <c r="AA93" s="1478"/>
      <c r="AB93" s="1478"/>
      <c r="AC93" s="1478"/>
      <c r="AD93" s="1478"/>
      <c r="AE93" s="1478"/>
      <c r="AF93" s="1478"/>
      <c r="AG93" s="1478"/>
      <c r="AH93" s="1478"/>
      <c r="AI93" s="1478"/>
      <c r="AJ93" s="1478"/>
      <c r="AK93" s="1478"/>
      <c r="AL93" s="1478"/>
      <c r="AM93" s="1478"/>
      <c r="AN93" s="1478"/>
      <c r="AO93" s="1478"/>
      <c r="AP93" s="1478"/>
      <c r="AQ93" s="1478"/>
      <c r="AR93" s="1478"/>
      <c r="CG93" s="41"/>
      <c r="CH93" s="41"/>
      <c r="CI93" s="41"/>
      <c r="CJ93" s="41"/>
    </row>
    <row r="94" spans="1:104" s="9" customFormat="1" ht="31.15" customHeight="1" x14ac:dyDescent="0.2">
      <c r="A94" s="2625" t="s">
        <v>121</v>
      </c>
      <c r="B94" s="2625"/>
      <c r="C94" s="2625"/>
      <c r="D94" s="2625"/>
      <c r="E94" s="2625"/>
      <c r="F94" s="2625"/>
      <c r="G94" s="1509"/>
      <c r="H94" s="1509"/>
      <c r="I94" s="1509"/>
      <c r="J94" s="1509"/>
      <c r="K94" s="1509"/>
      <c r="L94" s="1509"/>
      <c r="M94" s="1509"/>
      <c r="N94" s="1509"/>
      <c r="O94" s="1509"/>
      <c r="P94" s="1509"/>
      <c r="Q94" s="1510"/>
      <c r="R94" s="1510"/>
      <c r="S94" s="1510"/>
      <c r="T94" s="1510"/>
      <c r="U94" s="1510"/>
      <c r="V94" s="1510"/>
      <c r="W94" s="1509"/>
      <c r="X94" s="1511"/>
      <c r="Y94" s="1510"/>
      <c r="Z94" s="1510"/>
      <c r="AA94" s="1510"/>
      <c r="AB94" s="1510"/>
      <c r="AC94" s="1510"/>
      <c r="AD94" s="1510"/>
      <c r="AE94" s="1510"/>
      <c r="AF94" s="1510"/>
      <c r="AG94" s="1510"/>
      <c r="AH94" s="1510"/>
      <c r="AI94" s="1510"/>
      <c r="AJ94" s="1510"/>
      <c r="AK94" s="1510"/>
      <c r="AL94" s="1510"/>
      <c r="AM94" s="1510"/>
      <c r="AN94" s="1510"/>
      <c r="AO94" s="1510"/>
      <c r="AP94" s="1510"/>
      <c r="AQ94" s="1510"/>
      <c r="AR94" s="1510"/>
      <c r="BX94" s="4"/>
      <c r="BY94" s="4"/>
      <c r="BZ94" s="4"/>
      <c r="CA94" s="4"/>
      <c r="CB94" s="4"/>
      <c r="CC94" s="4"/>
      <c r="CD94" s="4"/>
      <c r="CE94" s="4"/>
      <c r="CF94" s="4"/>
      <c r="CG94" s="41"/>
      <c r="CH94" s="41"/>
      <c r="CI94" s="41"/>
      <c r="CJ94" s="41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</row>
    <row r="95" spans="1:104" ht="16.149999999999999" customHeight="1" x14ac:dyDescent="0.2">
      <c r="A95" s="2626" t="s">
        <v>122</v>
      </c>
      <c r="B95" s="2628" t="s">
        <v>123</v>
      </c>
      <c r="C95" s="2629"/>
      <c r="D95" s="2628" t="s">
        <v>124</v>
      </c>
      <c r="E95" s="2629"/>
      <c r="F95" s="2632" t="s">
        <v>125</v>
      </c>
      <c r="G95" s="312"/>
      <c r="H95" s="313"/>
      <c r="I95" s="313"/>
      <c r="J95" s="7"/>
      <c r="K95" s="7"/>
      <c r="L95" s="7"/>
      <c r="M95" s="7"/>
      <c r="N95" s="7"/>
      <c r="O95" s="7"/>
      <c r="P95" s="290"/>
      <c r="Q95" s="290"/>
      <c r="R95" s="290"/>
      <c r="S95" s="290"/>
      <c r="T95" s="290"/>
      <c r="U95" s="290"/>
      <c r="V95" s="7"/>
      <c r="W95" s="291"/>
      <c r="X95" s="1611"/>
      <c r="Y95" s="1612"/>
      <c r="Z95" s="1612"/>
      <c r="AA95" s="1612"/>
      <c r="AB95" s="1612"/>
      <c r="AC95" s="1612"/>
      <c r="AD95" s="1612"/>
      <c r="AE95" s="1612"/>
      <c r="AF95" s="1612"/>
      <c r="AG95" s="1612"/>
      <c r="AH95" s="1612"/>
      <c r="AI95" s="1478"/>
      <c r="AJ95" s="1478"/>
      <c r="AK95" s="1478"/>
      <c r="AL95" s="1478"/>
      <c r="AM95" s="1478"/>
      <c r="AN95" s="1478"/>
      <c r="AO95" s="1478"/>
      <c r="AP95" s="1478"/>
      <c r="AQ95" s="1478"/>
      <c r="AR95" s="1478"/>
      <c r="CG95" s="41"/>
      <c r="CH95" s="41"/>
      <c r="CI95" s="41"/>
      <c r="CJ95" s="41"/>
    </row>
    <row r="96" spans="1:104" ht="16.149999999999999" customHeight="1" x14ac:dyDescent="0.2">
      <c r="A96" s="1920"/>
      <c r="B96" s="2630"/>
      <c r="C96" s="2631"/>
      <c r="D96" s="2630"/>
      <c r="E96" s="2631"/>
      <c r="F96" s="1927"/>
      <c r="G96" s="312"/>
      <c r="H96" s="313"/>
      <c r="I96" s="313"/>
      <c r="J96" s="7"/>
      <c r="K96" s="7"/>
      <c r="L96" s="7"/>
      <c r="M96" s="7"/>
      <c r="N96" s="7"/>
      <c r="O96" s="7"/>
      <c r="P96" s="290"/>
      <c r="Q96" s="290"/>
      <c r="R96" s="290"/>
      <c r="S96" s="290"/>
      <c r="T96" s="290"/>
      <c r="U96" s="290"/>
      <c r="V96" s="7"/>
      <c r="W96" s="291"/>
      <c r="X96" s="1502"/>
      <c r="Y96" s="1478"/>
      <c r="Z96" s="1478"/>
      <c r="AA96" s="1478"/>
      <c r="AB96" s="1478"/>
      <c r="AC96" s="1478"/>
      <c r="AD96" s="1478"/>
      <c r="AE96" s="1478"/>
      <c r="AF96" s="1478"/>
      <c r="AG96" s="1478"/>
      <c r="AH96" s="1478"/>
      <c r="AI96" s="1478"/>
      <c r="AJ96" s="1478"/>
      <c r="AK96" s="1478"/>
      <c r="AL96" s="1478"/>
      <c r="AM96" s="1478"/>
      <c r="AN96" s="1478"/>
      <c r="AO96" s="1478"/>
      <c r="AP96" s="1478"/>
      <c r="AQ96" s="1478"/>
      <c r="AR96" s="1478"/>
      <c r="CG96" s="41"/>
      <c r="CH96" s="41"/>
      <c r="CI96" s="41"/>
      <c r="CJ96" s="41"/>
    </row>
    <row r="97" spans="1:88" ht="40.5" customHeight="1" x14ac:dyDescent="0.2">
      <c r="A97" s="2627"/>
      <c r="B97" s="1512" t="s">
        <v>126</v>
      </c>
      <c r="C97" s="1513" t="s">
        <v>127</v>
      </c>
      <c r="D97" s="1512" t="s">
        <v>128</v>
      </c>
      <c r="E97" s="1513" t="s">
        <v>129</v>
      </c>
      <c r="F97" s="2633"/>
      <c r="G97" s="312"/>
      <c r="H97" s="313"/>
      <c r="I97" s="313"/>
      <c r="J97" s="7"/>
      <c r="K97" s="7"/>
      <c r="L97" s="7"/>
      <c r="M97" s="7"/>
      <c r="N97" s="7"/>
      <c r="O97" s="7"/>
      <c r="P97" s="290"/>
      <c r="Q97" s="290"/>
      <c r="R97" s="290"/>
      <c r="S97" s="290"/>
      <c r="T97" s="290"/>
      <c r="U97" s="290"/>
      <c r="V97" s="7"/>
      <c r="W97" s="291"/>
      <c r="X97" s="1502"/>
      <c r="Y97" s="1478"/>
      <c r="Z97" s="1478"/>
      <c r="AA97" s="1478"/>
      <c r="AB97" s="1478"/>
      <c r="AC97" s="1478"/>
      <c r="AD97" s="1478"/>
      <c r="AE97" s="1478"/>
      <c r="AF97" s="1478"/>
      <c r="AG97" s="1478"/>
      <c r="AH97" s="1478"/>
      <c r="AI97" s="1478"/>
      <c r="AJ97" s="1478"/>
      <c r="AK97" s="1478"/>
      <c r="AL97" s="1478"/>
      <c r="AM97" s="1478"/>
      <c r="AN97" s="1478"/>
      <c r="AO97" s="1478"/>
      <c r="AP97" s="1478"/>
      <c r="AQ97" s="1478"/>
      <c r="AR97" s="1478"/>
      <c r="CG97" s="41"/>
      <c r="CH97" s="41"/>
      <c r="CI97" s="41"/>
      <c r="CJ97" s="41"/>
    </row>
    <row r="98" spans="1:88" ht="16.149999999999999" customHeight="1" x14ac:dyDescent="0.2">
      <c r="A98" s="809" t="s">
        <v>130</v>
      </c>
      <c r="B98" s="319">
        <v>5280</v>
      </c>
      <c r="C98" s="320">
        <v>202</v>
      </c>
      <c r="D98" s="319">
        <v>13105</v>
      </c>
      <c r="E98" s="320">
        <v>240</v>
      </c>
      <c r="F98" s="320">
        <v>5078</v>
      </c>
      <c r="G98" s="312"/>
      <c r="H98" s="313"/>
      <c r="I98" s="313"/>
      <c r="J98" s="7"/>
      <c r="K98" s="7"/>
      <c r="L98" s="7"/>
      <c r="M98" s="7"/>
      <c r="N98" s="7"/>
      <c r="O98" s="7"/>
      <c r="P98" s="290"/>
      <c r="Q98" s="290"/>
      <c r="R98" s="290"/>
      <c r="S98" s="290"/>
      <c r="T98" s="290"/>
      <c r="U98" s="290"/>
      <c r="V98" s="7"/>
      <c r="W98" s="291"/>
      <c r="X98" s="1502"/>
      <c r="Y98" s="1478"/>
      <c r="Z98" s="1478"/>
      <c r="AA98" s="1478"/>
      <c r="AB98" s="1478"/>
      <c r="AC98" s="1478"/>
      <c r="AD98" s="1478"/>
      <c r="AE98" s="1478"/>
      <c r="AF98" s="1478"/>
      <c r="AG98" s="1478"/>
      <c r="AH98" s="1478"/>
      <c r="AI98" s="1478"/>
      <c r="AJ98" s="1478"/>
      <c r="AK98" s="1478"/>
      <c r="AL98" s="1478"/>
      <c r="AM98" s="1478"/>
      <c r="AN98" s="1478"/>
      <c r="AO98" s="1478"/>
      <c r="AP98" s="1478"/>
      <c r="AQ98" s="1478"/>
      <c r="AR98" s="1478"/>
      <c r="CG98" s="41"/>
      <c r="CH98" s="41"/>
      <c r="CI98" s="41"/>
      <c r="CJ98" s="41"/>
    </row>
    <row r="99" spans="1:88" ht="16.149999999999999" customHeight="1" x14ac:dyDescent="0.2">
      <c r="A99" s="321" t="s">
        <v>131</v>
      </c>
      <c r="B99" s="322">
        <v>1889</v>
      </c>
      <c r="C99" s="323">
        <v>134</v>
      </c>
      <c r="D99" s="322">
        <v>4378</v>
      </c>
      <c r="E99" s="323">
        <v>162</v>
      </c>
      <c r="F99" s="323">
        <v>1755</v>
      </c>
      <c r="G99" s="312"/>
      <c r="H99" s="313"/>
      <c r="I99" s="313"/>
      <c r="J99" s="7"/>
      <c r="K99" s="7"/>
      <c r="L99" s="7"/>
      <c r="M99" s="7"/>
      <c r="N99" s="7"/>
      <c r="O99" s="7"/>
      <c r="P99" s="290"/>
      <c r="Q99" s="290"/>
      <c r="R99" s="290"/>
      <c r="S99" s="290"/>
      <c r="T99" s="290"/>
      <c r="U99" s="290"/>
      <c r="V99" s="7"/>
      <c r="W99" s="291"/>
      <c r="X99" s="1502"/>
      <c r="Y99" s="1478"/>
      <c r="Z99" s="1478"/>
      <c r="AA99" s="1478"/>
      <c r="AB99" s="1478"/>
      <c r="AC99" s="1478"/>
      <c r="AD99" s="1478"/>
      <c r="AE99" s="1478"/>
      <c r="AF99" s="1478"/>
      <c r="AG99" s="1478"/>
      <c r="AH99" s="1478"/>
      <c r="AI99" s="1478"/>
      <c r="AJ99" s="1478"/>
      <c r="AK99" s="1478"/>
      <c r="AL99" s="1478"/>
      <c r="AM99" s="1478"/>
      <c r="AN99" s="1478"/>
      <c r="AO99" s="1478"/>
      <c r="AP99" s="1478"/>
      <c r="AQ99" s="1478"/>
      <c r="AR99" s="1478"/>
      <c r="CG99" s="41"/>
      <c r="CH99" s="41"/>
      <c r="CI99" s="41"/>
      <c r="CJ99" s="41"/>
    </row>
    <row r="100" spans="1:88" ht="16.149999999999999" customHeight="1" x14ac:dyDescent="0.2">
      <c r="A100" s="1613" t="s">
        <v>132</v>
      </c>
      <c r="B100" s="325">
        <v>884</v>
      </c>
      <c r="C100" s="326"/>
      <c r="D100" s="325">
        <v>884</v>
      </c>
      <c r="E100" s="326">
        <v>0</v>
      </c>
      <c r="F100" s="326">
        <v>884</v>
      </c>
      <c r="G100" s="312"/>
      <c r="H100" s="313"/>
      <c r="I100" s="313"/>
      <c r="J100" s="7"/>
      <c r="K100" s="7"/>
      <c r="L100" s="7"/>
      <c r="M100" s="7"/>
      <c r="N100" s="7"/>
      <c r="O100" s="7"/>
      <c r="P100" s="290"/>
      <c r="Q100" s="290"/>
      <c r="R100" s="290"/>
      <c r="S100" s="290"/>
      <c r="T100" s="290"/>
      <c r="U100" s="290"/>
      <c r="V100" s="7"/>
      <c r="W100" s="291"/>
      <c r="X100" s="1502"/>
      <c r="Y100" s="1478"/>
      <c r="Z100" s="1478"/>
      <c r="AA100" s="1478"/>
      <c r="AB100" s="1478"/>
      <c r="AC100" s="1478"/>
      <c r="AD100" s="1478"/>
      <c r="AE100" s="1478"/>
      <c r="AF100" s="1478"/>
      <c r="AG100" s="1478"/>
      <c r="AH100" s="1478"/>
      <c r="AI100" s="1478"/>
      <c r="AJ100" s="1478"/>
      <c r="AK100" s="1478"/>
      <c r="AL100" s="1478"/>
      <c r="AM100" s="1478"/>
      <c r="AN100" s="1478"/>
      <c r="AO100" s="1478"/>
      <c r="AP100" s="1478"/>
      <c r="AQ100" s="1478"/>
      <c r="AR100" s="1478"/>
      <c r="CG100" s="41">
        <v>0</v>
      </c>
      <c r="CH100" s="41">
        <v>0</v>
      </c>
      <c r="CI100" s="41">
        <v>0</v>
      </c>
      <c r="CJ100" s="41"/>
    </row>
    <row r="101" spans="1:88" ht="16.149999999999999" customHeight="1" x14ac:dyDescent="0.2">
      <c r="A101" s="1614" t="s">
        <v>32</v>
      </c>
      <c r="B101" s="1516">
        <f>SUM(B98:B100)</f>
        <v>8053</v>
      </c>
      <c r="C101" s="1517">
        <f>SUM(C98:C100)</f>
        <v>336</v>
      </c>
      <c r="D101" s="1516">
        <f>SUM(D98:D100)</f>
        <v>18367</v>
      </c>
      <c r="E101" s="1517">
        <f>SUM(E98:E100)</f>
        <v>402</v>
      </c>
      <c r="F101" s="1517">
        <f>SUM(F98:F100)</f>
        <v>7717</v>
      </c>
      <c r="G101" s="312"/>
      <c r="H101" s="313"/>
      <c r="I101" s="313"/>
      <c r="J101" s="7"/>
      <c r="K101" s="7"/>
      <c r="L101" s="7"/>
      <c r="M101" s="7"/>
      <c r="N101" s="7"/>
      <c r="O101" s="7"/>
      <c r="P101" s="290"/>
      <c r="Q101" s="290"/>
      <c r="R101" s="290"/>
      <c r="S101" s="290"/>
      <c r="T101" s="290"/>
      <c r="U101" s="290"/>
      <c r="V101" s="7"/>
      <c r="W101" s="291"/>
      <c r="X101" s="1502"/>
      <c r="Y101" s="1478"/>
      <c r="Z101" s="1478"/>
      <c r="AA101" s="1478"/>
      <c r="AB101" s="1478"/>
      <c r="AC101" s="1478"/>
      <c r="AD101" s="1478"/>
      <c r="AE101" s="1478"/>
      <c r="AF101" s="1478"/>
      <c r="AG101" s="1478"/>
      <c r="AH101" s="1478"/>
      <c r="AI101" s="1478"/>
      <c r="AJ101" s="1478"/>
      <c r="AK101" s="1478"/>
      <c r="AL101" s="1478"/>
      <c r="AM101" s="1478"/>
      <c r="AN101" s="1478"/>
      <c r="AO101" s="1478"/>
      <c r="AP101" s="1478"/>
      <c r="AQ101" s="1478"/>
      <c r="AR101" s="1478"/>
      <c r="CG101" s="41">
        <v>0</v>
      </c>
      <c r="CH101" s="41">
        <v>0</v>
      </c>
      <c r="CI101" s="41">
        <v>0</v>
      </c>
      <c r="CJ101" s="41"/>
    </row>
    <row r="102" spans="1:88" ht="31.15" customHeight="1" x14ac:dyDescent="0.2">
      <c r="A102" s="330" t="s">
        <v>133</v>
      </c>
      <c r="B102" s="1615"/>
      <c r="C102" s="1616"/>
      <c r="D102" s="965"/>
      <c r="E102" s="1617"/>
      <c r="F102" s="1617"/>
      <c r="G102" s="1618"/>
      <c r="H102" s="1618"/>
      <c r="I102" s="1619"/>
      <c r="J102" s="331"/>
      <c r="K102" s="1619"/>
      <c r="L102" s="331"/>
      <c r="M102" s="7"/>
      <c r="N102" s="7"/>
      <c r="O102" s="7"/>
      <c r="P102" s="7"/>
      <c r="Q102" s="290"/>
      <c r="R102" s="290"/>
      <c r="S102" s="290"/>
      <c r="T102" s="290"/>
      <c r="U102" s="290"/>
      <c r="V102" s="290"/>
      <c r="W102" s="7"/>
      <c r="X102" s="1521"/>
      <c r="Y102" s="1502"/>
      <c r="Z102" s="1478"/>
      <c r="AA102" s="1478"/>
      <c r="AB102" s="1478"/>
      <c r="AC102" s="1478"/>
      <c r="AD102" s="1478"/>
      <c r="AE102" s="1478"/>
      <c r="AF102" s="1478"/>
      <c r="AG102" s="1478"/>
      <c r="AH102" s="1478"/>
      <c r="AI102" s="1478"/>
      <c r="AJ102" s="1478"/>
      <c r="AK102" s="1478"/>
      <c r="AL102" s="1478"/>
      <c r="AM102" s="1478"/>
      <c r="AN102" s="1478"/>
      <c r="AO102" s="1478"/>
      <c r="AP102" s="1478"/>
      <c r="AQ102" s="1478"/>
      <c r="AR102" s="1478"/>
      <c r="CG102" s="41">
        <v>0</v>
      </c>
      <c r="CH102" s="41">
        <v>0</v>
      </c>
      <c r="CI102" s="41">
        <v>0</v>
      </c>
      <c r="CJ102" s="41"/>
    </row>
    <row r="103" spans="1:88" ht="31.15" customHeight="1" x14ac:dyDescent="0.2">
      <c r="A103" s="2615" t="s">
        <v>134</v>
      </c>
      <c r="B103" s="2617" t="s">
        <v>135</v>
      </c>
      <c r="C103" s="2615" t="s">
        <v>136</v>
      </c>
      <c r="D103" s="2619"/>
      <c r="E103" s="2619"/>
      <c r="F103" s="2619"/>
      <c r="G103" s="2619"/>
      <c r="H103" s="2619"/>
      <c r="I103" s="2619"/>
      <c r="J103" s="2619"/>
      <c r="K103" s="2620"/>
      <c r="L103" s="2617" t="s">
        <v>137</v>
      </c>
      <c r="M103" s="7"/>
      <c r="N103" s="313"/>
      <c r="O103" s="313"/>
      <c r="P103" s="313"/>
      <c r="Q103" s="290"/>
      <c r="R103" s="290"/>
      <c r="S103" s="290"/>
      <c r="T103" s="290"/>
      <c r="U103" s="290"/>
      <c r="V103" s="290"/>
      <c r="W103" s="290"/>
      <c r="X103" s="291"/>
      <c r="Y103" s="1502"/>
      <c r="Z103" s="1478"/>
      <c r="AA103" s="1478"/>
      <c r="AB103" s="1478"/>
      <c r="AC103" s="1478"/>
      <c r="AD103" s="1478"/>
      <c r="AE103" s="1478"/>
      <c r="AF103" s="1478"/>
      <c r="AG103" s="1478"/>
      <c r="AH103" s="1478"/>
      <c r="AI103" s="1478"/>
      <c r="AJ103" s="1478"/>
      <c r="AK103" s="1478"/>
      <c r="AL103" s="1478"/>
      <c r="AM103" s="1478"/>
      <c r="AN103" s="1478"/>
      <c r="AO103" s="1478"/>
      <c r="AP103" s="1478"/>
      <c r="AQ103" s="1478"/>
      <c r="AR103" s="1478"/>
      <c r="AS103" s="1478"/>
      <c r="CG103" s="41"/>
      <c r="CH103" s="41"/>
      <c r="CI103" s="41"/>
      <c r="CJ103" s="41"/>
    </row>
    <row r="104" spans="1:88" ht="28.5" customHeight="1" x14ac:dyDescent="0.2">
      <c r="A104" s="2616"/>
      <c r="B104" s="2618"/>
      <c r="C104" s="1522" t="s">
        <v>138</v>
      </c>
      <c r="D104" s="1522" t="s">
        <v>139</v>
      </c>
      <c r="E104" s="1522" t="s">
        <v>140</v>
      </c>
      <c r="F104" s="1522" t="s">
        <v>141</v>
      </c>
      <c r="G104" s="1522" t="s">
        <v>142</v>
      </c>
      <c r="H104" s="1522" t="s">
        <v>143</v>
      </c>
      <c r="I104" s="1522" t="s">
        <v>144</v>
      </c>
      <c r="J104" s="1620" t="s">
        <v>145</v>
      </c>
      <c r="K104" s="1522" t="s">
        <v>146</v>
      </c>
      <c r="L104" s="2618"/>
      <c r="M104" s="7"/>
      <c r="N104" s="313"/>
      <c r="O104" s="313"/>
      <c r="P104" s="313"/>
      <c r="Q104" s="290"/>
      <c r="R104" s="290"/>
      <c r="S104" s="290"/>
      <c r="T104" s="290"/>
      <c r="U104" s="290"/>
      <c r="V104" s="290"/>
      <c r="W104" s="290"/>
      <c r="X104" s="291"/>
      <c r="Y104" s="1502"/>
      <c r="Z104" s="1478"/>
      <c r="AA104" s="1478"/>
      <c r="AB104" s="1478"/>
      <c r="AC104" s="1478"/>
      <c r="AD104" s="1478"/>
      <c r="AE104" s="1478"/>
      <c r="AF104" s="1478"/>
      <c r="AG104" s="1478"/>
      <c r="AH104" s="1478"/>
      <c r="AI104" s="1478"/>
      <c r="AJ104" s="1478"/>
      <c r="AK104" s="1478"/>
      <c r="AL104" s="1478"/>
      <c r="AM104" s="1478"/>
      <c r="AN104" s="1478"/>
      <c r="AO104" s="1478"/>
      <c r="AP104" s="1478"/>
      <c r="AQ104" s="1478"/>
      <c r="AR104" s="1478"/>
      <c r="AS104" s="1478"/>
      <c r="CG104" s="41"/>
      <c r="CH104" s="41"/>
      <c r="CI104" s="41"/>
      <c r="CJ104" s="41"/>
    </row>
    <row r="105" spans="1:88" ht="16.149999999999999" customHeight="1" x14ac:dyDescent="0.2">
      <c r="A105" s="971" t="s">
        <v>147</v>
      </c>
      <c r="B105" s="1525"/>
      <c r="C105" s="1525"/>
      <c r="D105" s="1525"/>
      <c r="E105" s="1525"/>
      <c r="F105" s="1525"/>
      <c r="G105" s="1525"/>
      <c r="H105" s="1525"/>
      <c r="I105" s="1525"/>
      <c r="J105" s="1525"/>
      <c r="K105" s="1525"/>
      <c r="L105" s="973"/>
      <c r="M105" s="7"/>
      <c r="N105" s="313"/>
      <c r="O105" s="313"/>
      <c r="P105" s="313"/>
      <c r="Q105" s="290"/>
      <c r="R105" s="290"/>
      <c r="S105" s="290"/>
      <c r="T105" s="290"/>
      <c r="U105" s="290"/>
      <c r="V105" s="290"/>
      <c r="W105" s="290"/>
      <c r="X105" s="291"/>
      <c r="Y105" s="1502"/>
      <c r="Z105" s="1478"/>
      <c r="AA105" s="1478"/>
      <c r="AB105" s="1478"/>
      <c r="AC105" s="1478"/>
      <c r="AD105" s="1478"/>
      <c r="AE105" s="1478"/>
      <c r="AF105" s="1478"/>
      <c r="AG105" s="1478"/>
      <c r="AH105" s="1478"/>
      <c r="AI105" s="1478"/>
      <c r="AJ105" s="1478"/>
      <c r="AK105" s="1478"/>
      <c r="AL105" s="1478"/>
      <c r="AM105" s="1478"/>
      <c r="AN105" s="1478"/>
      <c r="AO105" s="1478"/>
      <c r="AP105" s="1478"/>
      <c r="AQ105" s="1478"/>
      <c r="AR105" s="1478"/>
      <c r="AS105" s="1478"/>
      <c r="CG105" s="41"/>
      <c r="CH105" s="41"/>
      <c r="CI105" s="41"/>
      <c r="CJ105" s="41"/>
    </row>
    <row r="106" spans="1:88" ht="16.149999999999999" customHeight="1" x14ac:dyDescent="0.2">
      <c r="A106" s="342" t="s">
        <v>148</v>
      </c>
      <c r="B106" s="343"/>
      <c r="C106" s="343"/>
      <c r="D106" s="343"/>
      <c r="E106" s="343"/>
      <c r="F106" s="343"/>
      <c r="G106" s="343"/>
      <c r="H106" s="343"/>
      <c r="I106" s="343"/>
      <c r="J106" s="343"/>
      <c r="K106" s="343"/>
      <c r="L106" s="344"/>
      <c r="M106" s="345"/>
      <c r="N106" s="313"/>
      <c r="O106" s="313"/>
      <c r="P106" s="313"/>
      <c r="Q106" s="290"/>
      <c r="R106" s="290"/>
      <c r="S106" s="290"/>
      <c r="T106" s="290"/>
      <c r="U106" s="290"/>
      <c r="V106" s="290"/>
      <c r="W106" s="290"/>
      <c r="X106" s="291"/>
      <c r="Y106" s="1502"/>
      <c r="Z106" s="1478"/>
      <c r="AA106" s="1478"/>
      <c r="AB106" s="1478"/>
      <c r="AC106" s="1478"/>
      <c r="AD106" s="1478"/>
      <c r="AE106" s="1478"/>
      <c r="AF106" s="1478"/>
      <c r="AG106" s="1478"/>
      <c r="AH106" s="1478"/>
      <c r="AI106" s="1478"/>
      <c r="AJ106" s="1478"/>
      <c r="AK106" s="1478"/>
      <c r="AL106" s="1478"/>
      <c r="AM106" s="1478"/>
      <c r="AN106" s="1478"/>
      <c r="AO106" s="1478"/>
      <c r="AP106" s="1478"/>
      <c r="AQ106" s="1478"/>
      <c r="AR106" s="1478"/>
      <c r="AS106" s="1478"/>
      <c r="CG106" s="41"/>
      <c r="CH106" s="41"/>
      <c r="CI106" s="41"/>
      <c r="CJ106" s="41"/>
    </row>
    <row r="107" spans="1:88" ht="16.149999999999999" customHeight="1" x14ac:dyDescent="0.2">
      <c r="A107" s="346" t="s">
        <v>149</v>
      </c>
      <c r="B107" s="347"/>
      <c r="C107" s="347"/>
      <c r="D107" s="347"/>
      <c r="E107" s="347"/>
      <c r="F107" s="347"/>
      <c r="G107" s="347"/>
      <c r="H107" s="347"/>
      <c r="I107" s="347"/>
      <c r="J107" s="347"/>
      <c r="K107" s="347"/>
      <c r="L107" s="348"/>
      <c r="M107" s="1527"/>
      <c r="N107" s="313"/>
      <c r="O107" s="313"/>
      <c r="P107" s="313"/>
      <c r="Q107" s="290"/>
      <c r="R107" s="290"/>
      <c r="S107" s="290"/>
      <c r="T107" s="290"/>
      <c r="U107" s="290"/>
      <c r="V107" s="290"/>
      <c r="W107" s="290"/>
      <c r="X107" s="291"/>
      <c r="Y107" s="1502"/>
      <c r="Z107" s="1478"/>
      <c r="AA107" s="1478"/>
      <c r="AB107" s="1478"/>
      <c r="AC107" s="1478"/>
      <c r="AD107" s="1478"/>
      <c r="AE107" s="1478"/>
      <c r="AF107" s="1478"/>
      <c r="AG107" s="1478"/>
      <c r="AH107" s="1478"/>
      <c r="AI107" s="1478"/>
      <c r="AJ107" s="1478"/>
      <c r="AK107" s="1478"/>
      <c r="AL107" s="1478"/>
      <c r="AM107" s="1478"/>
      <c r="AN107" s="1478"/>
      <c r="AO107" s="1478"/>
      <c r="AP107" s="1478"/>
      <c r="AQ107" s="1478"/>
      <c r="AR107" s="1478"/>
      <c r="AS107" s="1478"/>
      <c r="CG107" s="41"/>
      <c r="CH107" s="41"/>
      <c r="CI107" s="41"/>
      <c r="CJ107" s="41"/>
    </row>
    <row r="108" spans="1:88" ht="31.15" customHeight="1" x14ac:dyDescent="0.2">
      <c r="A108" s="232" t="s">
        <v>172</v>
      </c>
      <c r="B108" s="1621"/>
      <c r="C108" s="1621"/>
      <c r="D108" s="1621"/>
      <c r="E108" s="1621"/>
      <c r="F108" s="1621"/>
      <c r="G108" s="1621"/>
      <c r="H108" s="1621"/>
      <c r="I108" s="1621"/>
      <c r="J108" s="1621"/>
      <c r="K108" s="1621"/>
      <c r="L108" s="1621"/>
      <c r="M108" s="1621"/>
      <c r="N108" s="1621"/>
      <c r="O108" s="1621"/>
      <c r="P108" s="1621"/>
      <c r="Q108" s="1621"/>
      <c r="R108" s="1621"/>
      <c r="S108" s="1621"/>
      <c r="T108" s="1621"/>
      <c r="U108" s="1621"/>
      <c r="V108" s="1621"/>
      <c r="W108" s="1621"/>
      <c r="X108" s="1621"/>
      <c r="Y108" s="1621"/>
      <c r="Z108" s="1621"/>
      <c r="AA108" s="1621"/>
      <c r="AB108" s="1621"/>
      <c r="AC108" s="1621"/>
      <c r="AD108" s="1621"/>
      <c r="AE108" s="1621"/>
      <c r="AF108" s="1621"/>
      <c r="AG108" s="1621"/>
      <c r="AH108" s="1621"/>
      <c r="AI108" s="1621"/>
      <c r="AJ108" s="1621"/>
      <c r="AK108" s="1621"/>
      <c r="AL108" s="1621"/>
      <c r="AM108" s="1621"/>
      <c r="AN108" s="1621"/>
      <c r="AO108" s="1528"/>
      <c r="AP108" s="1528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CG108" s="41"/>
      <c r="CH108" s="41"/>
      <c r="CI108" s="41"/>
      <c r="CJ108" s="41"/>
    </row>
    <row r="109" spans="1:88" ht="16.149999999999999" customHeight="1" x14ac:dyDescent="0.2">
      <c r="A109" s="2566" t="s">
        <v>151</v>
      </c>
      <c r="B109" s="1911" t="s">
        <v>4</v>
      </c>
      <c r="C109" s="1912"/>
      <c r="D109" s="1898"/>
      <c r="E109" s="2611" t="s">
        <v>5</v>
      </c>
      <c r="F109" s="2606"/>
      <c r="G109" s="2606"/>
      <c r="H109" s="2606"/>
      <c r="I109" s="2606"/>
      <c r="J109" s="2606"/>
      <c r="K109" s="2606"/>
      <c r="L109" s="2606"/>
      <c r="M109" s="2606"/>
      <c r="N109" s="2606"/>
      <c r="O109" s="2606"/>
      <c r="P109" s="2606"/>
      <c r="Q109" s="2606"/>
      <c r="R109" s="2606"/>
      <c r="S109" s="2606"/>
      <c r="T109" s="2606"/>
      <c r="U109" s="2606"/>
      <c r="V109" s="2606"/>
      <c r="W109" s="2606"/>
      <c r="X109" s="2606"/>
      <c r="Y109" s="2606"/>
      <c r="Z109" s="2606"/>
      <c r="AA109" s="2606"/>
      <c r="AB109" s="2606"/>
      <c r="AC109" s="2606"/>
      <c r="AD109" s="2606"/>
      <c r="AE109" s="2606"/>
      <c r="AF109" s="2606"/>
      <c r="AG109" s="2606"/>
      <c r="AH109" s="2606"/>
      <c r="AI109" s="2606"/>
      <c r="AJ109" s="2606"/>
      <c r="AK109" s="2606"/>
      <c r="AL109" s="2606"/>
      <c r="AM109" s="2606"/>
      <c r="AN109" s="2607"/>
      <c r="AO109" s="1898" t="s">
        <v>6</v>
      </c>
      <c r="AP109" s="1900" t="s">
        <v>152</v>
      </c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CG109" s="41"/>
      <c r="CH109" s="41"/>
      <c r="CI109" s="41"/>
      <c r="CJ109" s="41"/>
    </row>
    <row r="110" spans="1:88" ht="16.149999999999999" customHeight="1" x14ac:dyDescent="0.2">
      <c r="A110" s="1909"/>
      <c r="B110" s="2622"/>
      <c r="C110" s="2623"/>
      <c r="D110" s="2613"/>
      <c r="E110" s="2611" t="s">
        <v>11</v>
      </c>
      <c r="F110" s="2612"/>
      <c r="G110" s="2611" t="s">
        <v>12</v>
      </c>
      <c r="H110" s="2612"/>
      <c r="I110" s="2611" t="s">
        <v>13</v>
      </c>
      <c r="J110" s="2612"/>
      <c r="K110" s="2611" t="s">
        <v>14</v>
      </c>
      <c r="L110" s="2612"/>
      <c r="M110" s="2611" t="s">
        <v>15</v>
      </c>
      <c r="N110" s="2612"/>
      <c r="O110" s="2611" t="s">
        <v>16</v>
      </c>
      <c r="P110" s="2612"/>
      <c r="Q110" s="2606" t="s">
        <v>17</v>
      </c>
      <c r="R110" s="2612"/>
      <c r="S110" s="2611" t="s">
        <v>18</v>
      </c>
      <c r="T110" s="2612"/>
      <c r="U110" s="2611" t="s">
        <v>19</v>
      </c>
      <c r="V110" s="2612"/>
      <c r="W110" s="2611" t="s">
        <v>20</v>
      </c>
      <c r="X110" s="2612"/>
      <c r="Y110" s="2611" t="s">
        <v>21</v>
      </c>
      <c r="Z110" s="2612"/>
      <c r="AA110" s="2611" t="s">
        <v>22</v>
      </c>
      <c r="AB110" s="2612"/>
      <c r="AC110" s="2611" t="s">
        <v>23</v>
      </c>
      <c r="AD110" s="2612"/>
      <c r="AE110" s="2611" t="s">
        <v>24</v>
      </c>
      <c r="AF110" s="2612"/>
      <c r="AG110" s="2611" t="s">
        <v>25</v>
      </c>
      <c r="AH110" s="2612"/>
      <c r="AI110" s="2611" t="s">
        <v>26</v>
      </c>
      <c r="AJ110" s="2612"/>
      <c r="AK110" s="2611" t="s">
        <v>27</v>
      </c>
      <c r="AL110" s="2612"/>
      <c r="AM110" s="2606" t="s">
        <v>28</v>
      </c>
      <c r="AN110" s="2607"/>
      <c r="AO110" s="1898"/>
      <c r="AP110" s="1900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CG110" s="41"/>
      <c r="CH110" s="41"/>
      <c r="CI110" s="41"/>
      <c r="CJ110" s="41"/>
    </row>
    <row r="111" spans="1:88" ht="16.149999999999999" customHeight="1" x14ac:dyDescent="0.2">
      <c r="A111" s="2621"/>
      <c r="B111" s="1451" t="s">
        <v>29</v>
      </c>
      <c r="C111" s="1529" t="s">
        <v>30</v>
      </c>
      <c r="D111" s="1622" t="s">
        <v>31</v>
      </c>
      <c r="E111" s="1451" t="s">
        <v>30</v>
      </c>
      <c r="F111" s="1455" t="s">
        <v>31</v>
      </c>
      <c r="G111" s="1451" t="s">
        <v>30</v>
      </c>
      <c r="H111" s="1455" t="s">
        <v>31</v>
      </c>
      <c r="I111" s="1451" t="s">
        <v>30</v>
      </c>
      <c r="J111" s="1455" t="s">
        <v>31</v>
      </c>
      <c r="K111" s="1451" t="s">
        <v>30</v>
      </c>
      <c r="L111" s="1455" t="s">
        <v>31</v>
      </c>
      <c r="M111" s="1451" t="s">
        <v>30</v>
      </c>
      <c r="N111" s="1455" t="s">
        <v>31</v>
      </c>
      <c r="O111" s="1451" t="s">
        <v>30</v>
      </c>
      <c r="P111" s="1455" t="s">
        <v>31</v>
      </c>
      <c r="Q111" s="1451" t="s">
        <v>30</v>
      </c>
      <c r="R111" s="1455" t="s">
        <v>31</v>
      </c>
      <c r="S111" s="1451" t="s">
        <v>30</v>
      </c>
      <c r="T111" s="1455" t="s">
        <v>31</v>
      </c>
      <c r="U111" s="1451" t="s">
        <v>30</v>
      </c>
      <c r="V111" s="1455" t="s">
        <v>31</v>
      </c>
      <c r="W111" s="1451" t="s">
        <v>30</v>
      </c>
      <c r="X111" s="1455" t="s">
        <v>31</v>
      </c>
      <c r="Y111" s="1451" t="s">
        <v>30</v>
      </c>
      <c r="Z111" s="1455" t="s">
        <v>31</v>
      </c>
      <c r="AA111" s="1451" t="s">
        <v>30</v>
      </c>
      <c r="AB111" s="1455" t="s">
        <v>31</v>
      </c>
      <c r="AC111" s="1451" t="s">
        <v>30</v>
      </c>
      <c r="AD111" s="1455" t="s">
        <v>31</v>
      </c>
      <c r="AE111" s="1451" t="s">
        <v>30</v>
      </c>
      <c r="AF111" s="1455" t="s">
        <v>31</v>
      </c>
      <c r="AG111" s="1451" t="s">
        <v>30</v>
      </c>
      <c r="AH111" s="1455" t="s">
        <v>31</v>
      </c>
      <c r="AI111" s="1451" t="s">
        <v>30</v>
      </c>
      <c r="AJ111" s="1455" t="s">
        <v>31</v>
      </c>
      <c r="AK111" s="1451" t="s">
        <v>30</v>
      </c>
      <c r="AL111" s="1455" t="s">
        <v>31</v>
      </c>
      <c r="AM111" s="1451" t="s">
        <v>30</v>
      </c>
      <c r="AN111" s="1623" t="s">
        <v>31</v>
      </c>
      <c r="AO111" s="2613"/>
      <c r="AP111" s="2614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CG111" s="41"/>
      <c r="CH111" s="41"/>
      <c r="CI111" s="41"/>
      <c r="CJ111" s="41"/>
    </row>
    <row r="112" spans="1:88" ht="16.149999999999999" customHeight="1" x14ac:dyDescent="0.2">
      <c r="A112" s="354" t="s">
        <v>153</v>
      </c>
      <c r="B112" s="355">
        <f>SUM(C112:D112)</f>
        <v>0</v>
      </c>
      <c r="C112" s="356">
        <f t="shared" ref="C112:D114" si="10">SUM(E112+G112+I112+K112+M112+O112+Q112+S112+U112+W112+Y112+AA112+AC112+AE112+AG112+AI112+AK112+AM112)</f>
        <v>0</v>
      </c>
      <c r="D112" s="357">
        <f t="shared" si="10"/>
        <v>0</v>
      </c>
      <c r="E112" s="65"/>
      <c r="F112" s="206"/>
      <c r="G112" s="65"/>
      <c r="H112" s="358"/>
      <c r="I112" s="65"/>
      <c r="J112" s="358"/>
      <c r="K112" s="65"/>
      <c r="L112" s="358"/>
      <c r="M112" s="65"/>
      <c r="N112" s="358"/>
      <c r="O112" s="65"/>
      <c r="P112" s="358"/>
      <c r="Q112" s="359"/>
      <c r="R112" s="358"/>
      <c r="S112" s="65"/>
      <c r="T112" s="358"/>
      <c r="U112" s="65"/>
      <c r="V112" s="358"/>
      <c r="W112" s="65"/>
      <c r="X112" s="358"/>
      <c r="Y112" s="65"/>
      <c r="Z112" s="358"/>
      <c r="AA112" s="65"/>
      <c r="AB112" s="358"/>
      <c r="AC112" s="65"/>
      <c r="AD112" s="358"/>
      <c r="AE112" s="65"/>
      <c r="AF112" s="358"/>
      <c r="AG112" s="65"/>
      <c r="AH112" s="358"/>
      <c r="AI112" s="65"/>
      <c r="AJ112" s="358"/>
      <c r="AK112" s="65"/>
      <c r="AL112" s="358"/>
      <c r="AM112" s="360"/>
      <c r="AN112" s="361"/>
      <c r="AO112" s="119"/>
      <c r="AP112" s="119"/>
      <c r="AQ112" s="176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9"/>
      <c r="BD112" s="9"/>
      <c r="BE112" s="9"/>
      <c r="BF112" s="9"/>
      <c r="CA112" s="40"/>
      <c r="CB112" s="40"/>
      <c r="CC112" s="40"/>
      <c r="CG112" s="41">
        <v>0</v>
      </c>
      <c r="CH112" s="41">
        <v>0</v>
      </c>
      <c r="CI112" s="41">
        <v>0</v>
      </c>
      <c r="CJ112" s="41"/>
    </row>
    <row r="113" spans="1:88" ht="16.149999999999999" customHeight="1" x14ac:dyDescent="0.2">
      <c r="A113" s="354" t="s">
        <v>154</v>
      </c>
      <c r="B113" s="355">
        <f>SUM(C113:D113)</f>
        <v>0</v>
      </c>
      <c r="C113" s="356">
        <f t="shared" si="10"/>
        <v>0</v>
      </c>
      <c r="D113" s="357">
        <f t="shared" si="10"/>
        <v>0</v>
      </c>
      <c r="E113" s="46"/>
      <c r="F113" s="47"/>
      <c r="G113" s="46"/>
      <c r="H113" s="48"/>
      <c r="I113" s="46"/>
      <c r="J113" s="48"/>
      <c r="K113" s="46"/>
      <c r="L113" s="48"/>
      <c r="M113" s="46"/>
      <c r="N113" s="48"/>
      <c r="O113" s="46"/>
      <c r="P113" s="48"/>
      <c r="Q113" s="114"/>
      <c r="R113" s="48"/>
      <c r="S113" s="46"/>
      <c r="T113" s="48"/>
      <c r="U113" s="46"/>
      <c r="V113" s="48"/>
      <c r="W113" s="46"/>
      <c r="X113" s="48"/>
      <c r="Y113" s="46"/>
      <c r="Z113" s="48"/>
      <c r="AA113" s="46"/>
      <c r="AB113" s="48"/>
      <c r="AC113" s="46"/>
      <c r="AD113" s="48"/>
      <c r="AE113" s="46"/>
      <c r="AF113" s="48"/>
      <c r="AG113" s="46"/>
      <c r="AH113" s="48"/>
      <c r="AI113" s="46"/>
      <c r="AJ113" s="48"/>
      <c r="AK113" s="46"/>
      <c r="AL113" s="48"/>
      <c r="AM113" s="175"/>
      <c r="AN113" s="362"/>
      <c r="AO113" s="53"/>
      <c r="AP113" s="53"/>
      <c r="AQ113" s="176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9"/>
      <c r="BD113" s="9"/>
      <c r="BE113" s="9"/>
      <c r="BF113" s="9"/>
      <c r="CG113" s="41">
        <v>0</v>
      </c>
      <c r="CH113" s="41">
        <v>0</v>
      </c>
      <c r="CI113" s="41">
        <v>0</v>
      </c>
      <c r="CJ113" s="41"/>
    </row>
    <row r="114" spans="1:88" ht="16.149999999999999" customHeight="1" x14ac:dyDescent="0.2">
      <c r="A114" s="1624" t="s">
        <v>155</v>
      </c>
      <c r="B114" s="364">
        <f>SUM(C114:D114)</f>
        <v>0</v>
      </c>
      <c r="C114" s="365">
        <f t="shared" si="10"/>
        <v>0</v>
      </c>
      <c r="D114" s="366">
        <f t="shared" si="10"/>
        <v>0</v>
      </c>
      <c r="E114" s="89"/>
      <c r="F114" s="90"/>
      <c r="G114" s="89"/>
      <c r="H114" s="88"/>
      <c r="I114" s="89"/>
      <c r="J114" s="88"/>
      <c r="K114" s="89"/>
      <c r="L114" s="88"/>
      <c r="M114" s="89"/>
      <c r="N114" s="88"/>
      <c r="O114" s="89"/>
      <c r="P114" s="88"/>
      <c r="Q114" s="136"/>
      <c r="R114" s="88"/>
      <c r="S114" s="89"/>
      <c r="T114" s="88"/>
      <c r="U114" s="89"/>
      <c r="V114" s="88"/>
      <c r="W114" s="89"/>
      <c r="X114" s="88"/>
      <c r="Y114" s="89"/>
      <c r="Z114" s="88"/>
      <c r="AA114" s="89"/>
      <c r="AB114" s="88"/>
      <c r="AC114" s="89"/>
      <c r="AD114" s="88"/>
      <c r="AE114" s="89"/>
      <c r="AF114" s="88"/>
      <c r="AG114" s="89"/>
      <c r="AH114" s="88"/>
      <c r="AI114" s="89"/>
      <c r="AJ114" s="88"/>
      <c r="AK114" s="89"/>
      <c r="AL114" s="88"/>
      <c r="AM114" s="182"/>
      <c r="AN114" s="367"/>
      <c r="AO114" s="95"/>
      <c r="AP114" s="95"/>
      <c r="AQ114" s="176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9"/>
      <c r="BD114" s="9"/>
      <c r="BE114" s="9"/>
      <c r="BF114" s="9"/>
      <c r="CG114" s="41">
        <v>0</v>
      </c>
      <c r="CH114" s="41">
        <v>0</v>
      </c>
      <c r="CI114" s="41">
        <v>0</v>
      </c>
      <c r="CJ114" s="41"/>
    </row>
    <row r="115" spans="1:88" ht="31.15" customHeight="1" x14ac:dyDescent="0.2">
      <c r="A115" s="1625" t="s">
        <v>156</v>
      </c>
      <c r="B115" s="368"/>
      <c r="C115" s="368"/>
      <c r="D115" s="368"/>
      <c r="E115" s="368"/>
      <c r="F115" s="7"/>
      <c r="G115" s="7"/>
      <c r="H115" s="7"/>
      <c r="I115" s="7"/>
      <c r="J115" s="7"/>
      <c r="K115" s="7"/>
      <c r="L115" s="369"/>
      <c r="M115" s="369"/>
      <c r="N115" s="369"/>
      <c r="O115" s="36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CG115" s="41"/>
      <c r="CH115" s="41"/>
      <c r="CI115" s="41"/>
      <c r="CJ115" s="41"/>
    </row>
    <row r="116" spans="1:88" ht="16.149999999999999" customHeight="1" x14ac:dyDescent="0.2">
      <c r="A116" s="2533" t="s">
        <v>157</v>
      </c>
      <c r="B116" s="2534"/>
      <c r="C116" s="2533" t="s">
        <v>158</v>
      </c>
      <c r="D116" s="2535"/>
      <c r="E116" s="2534"/>
      <c r="F116" s="2533" t="s">
        <v>159</v>
      </c>
      <c r="G116" s="2535"/>
      <c r="H116" s="2535"/>
      <c r="I116" s="2535"/>
      <c r="J116" s="2535"/>
      <c r="K116" s="2535"/>
      <c r="L116" s="2535"/>
      <c r="M116" s="2535"/>
      <c r="N116" s="2535"/>
      <c r="O116" s="2534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CG116" s="41"/>
      <c r="CH116" s="41"/>
      <c r="CI116" s="41"/>
      <c r="CJ116" s="41"/>
    </row>
    <row r="117" spans="1:88" ht="16.149999999999999" customHeight="1" x14ac:dyDescent="0.2">
      <c r="A117" s="1887"/>
      <c r="B117" s="1888"/>
      <c r="C117" s="1887"/>
      <c r="D117" s="1892"/>
      <c r="E117" s="1888"/>
      <c r="F117" s="2608"/>
      <c r="G117" s="2610"/>
      <c r="H117" s="2610"/>
      <c r="I117" s="2610"/>
      <c r="J117" s="2610"/>
      <c r="K117" s="2610"/>
      <c r="L117" s="2610"/>
      <c r="M117" s="2610"/>
      <c r="N117" s="2610"/>
      <c r="O117" s="260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CG117" s="41"/>
      <c r="CH117" s="41"/>
      <c r="CI117" s="41"/>
      <c r="CJ117" s="41"/>
    </row>
    <row r="118" spans="1:88" ht="24" customHeight="1" x14ac:dyDescent="0.2">
      <c r="A118" s="1887"/>
      <c r="B118" s="1888"/>
      <c r="C118" s="2608"/>
      <c r="D118" s="2610"/>
      <c r="E118" s="2609"/>
      <c r="F118" s="2536" t="s">
        <v>160</v>
      </c>
      <c r="G118" s="2537"/>
      <c r="H118" s="2536" t="s">
        <v>161</v>
      </c>
      <c r="I118" s="2537"/>
      <c r="J118" s="2536" t="s">
        <v>162</v>
      </c>
      <c r="K118" s="2537"/>
      <c r="L118" s="2536" t="s">
        <v>163</v>
      </c>
      <c r="M118" s="2537"/>
      <c r="N118" s="2536" t="s">
        <v>164</v>
      </c>
      <c r="O118" s="2537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CG118" s="41"/>
      <c r="CH118" s="41"/>
      <c r="CI118" s="41"/>
      <c r="CJ118" s="41"/>
    </row>
    <row r="119" spans="1:88" ht="22.5" customHeight="1" x14ac:dyDescent="0.2">
      <c r="A119" s="2608"/>
      <c r="B119" s="2609"/>
      <c r="C119" s="1532" t="s">
        <v>29</v>
      </c>
      <c r="D119" s="1533" t="s">
        <v>30</v>
      </c>
      <c r="E119" s="1620" t="s">
        <v>31</v>
      </c>
      <c r="F119" s="1532" t="s">
        <v>30</v>
      </c>
      <c r="G119" s="1620" t="s">
        <v>31</v>
      </c>
      <c r="H119" s="1532" t="s">
        <v>30</v>
      </c>
      <c r="I119" s="1620" t="s">
        <v>31</v>
      </c>
      <c r="J119" s="1532" t="s">
        <v>30</v>
      </c>
      <c r="K119" s="1620" t="s">
        <v>31</v>
      </c>
      <c r="L119" s="1532" t="s">
        <v>30</v>
      </c>
      <c r="M119" s="1620" t="s">
        <v>31</v>
      </c>
      <c r="N119" s="1532" t="s">
        <v>30</v>
      </c>
      <c r="O119" s="1620" t="s">
        <v>31</v>
      </c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CG119" s="41"/>
      <c r="CH119" s="41"/>
      <c r="CI119" s="41"/>
      <c r="CJ119" s="41"/>
    </row>
    <row r="120" spans="1:88" ht="16.149999999999999" customHeight="1" x14ac:dyDescent="0.2">
      <c r="A120" s="2604" t="s">
        <v>165</v>
      </c>
      <c r="B120" s="1626" t="s">
        <v>166</v>
      </c>
      <c r="C120" s="373">
        <f t="shared" ref="C120:C126" si="11">SUM(D120:E120)</f>
        <v>0</v>
      </c>
      <c r="D120" s="374">
        <f t="shared" ref="D120:E126" si="12">SUM(F120+H120+J120+L120+N120)</f>
        <v>0</v>
      </c>
      <c r="E120" s="375">
        <f t="shared" si="12"/>
        <v>0</v>
      </c>
      <c r="F120" s="1627"/>
      <c r="G120" s="1628"/>
      <c r="H120" s="1627"/>
      <c r="I120" s="1628"/>
      <c r="J120" s="1627"/>
      <c r="K120" s="1628"/>
      <c r="L120" s="1627"/>
      <c r="M120" s="1628"/>
      <c r="N120" s="1627"/>
      <c r="O120" s="1628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CG120" s="41"/>
      <c r="CH120" s="41"/>
      <c r="CI120" s="41"/>
      <c r="CJ120" s="41"/>
    </row>
    <row r="121" spans="1:88" ht="16.149999999999999" customHeight="1" x14ac:dyDescent="0.2">
      <c r="A121" s="1878"/>
      <c r="B121" s="378" t="s">
        <v>167</v>
      </c>
      <c r="C121" s="379">
        <f t="shared" si="11"/>
        <v>0</v>
      </c>
      <c r="D121" s="380">
        <f t="shared" si="12"/>
        <v>0</v>
      </c>
      <c r="E121" s="381">
        <f t="shared" si="12"/>
        <v>0</v>
      </c>
      <c r="F121" s="1535"/>
      <c r="G121" s="1536"/>
      <c r="H121" s="1535"/>
      <c r="I121" s="1536"/>
      <c r="J121" s="1535"/>
      <c r="K121" s="1536"/>
      <c r="L121" s="1535"/>
      <c r="M121" s="1536"/>
      <c r="N121" s="1535"/>
      <c r="O121" s="1536"/>
      <c r="CG121" s="41"/>
      <c r="CH121" s="41"/>
      <c r="CI121" s="41"/>
      <c r="CJ121" s="41"/>
    </row>
    <row r="122" spans="1:88" ht="16.149999999999999" customHeight="1" thickBot="1" x14ac:dyDescent="0.3">
      <c r="A122" s="1879"/>
      <c r="B122" s="384" t="s">
        <v>168</v>
      </c>
      <c r="C122" s="385">
        <f t="shared" si="11"/>
        <v>0</v>
      </c>
      <c r="D122" s="386">
        <f t="shared" si="12"/>
        <v>0</v>
      </c>
      <c r="E122" s="387">
        <f t="shared" si="12"/>
        <v>0</v>
      </c>
      <c r="F122" s="1537"/>
      <c r="G122" s="1538"/>
      <c r="H122" s="1537"/>
      <c r="I122" s="1538"/>
      <c r="J122" s="1537"/>
      <c r="K122" s="1538"/>
      <c r="L122" s="1537"/>
      <c r="M122" s="1538"/>
      <c r="N122" s="1537"/>
      <c r="O122" s="1538"/>
      <c r="CG122" s="41"/>
      <c r="CH122" s="41"/>
      <c r="CI122" s="41"/>
      <c r="CJ122" s="41"/>
    </row>
    <row r="123" spans="1:88" ht="16.149999999999999" customHeight="1" thickTop="1" x14ac:dyDescent="0.2">
      <c r="A123" s="1880" t="s">
        <v>169</v>
      </c>
      <c r="B123" s="390" t="s">
        <v>72</v>
      </c>
      <c r="C123" s="391">
        <f t="shared" si="11"/>
        <v>0</v>
      </c>
      <c r="D123" s="392">
        <f t="shared" si="12"/>
        <v>0</v>
      </c>
      <c r="E123" s="375">
        <f t="shared" si="12"/>
        <v>0</v>
      </c>
      <c r="F123" s="1627"/>
      <c r="G123" s="1628"/>
      <c r="H123" s="1627"/>
      <c r="I123" s="1628"/>
      <c r="J123" s="1627"/>
      <c r="K123" s="1628"/>
      <c r="L123" s="1627"/>
      <c r="M123" s="1628"/>
      <c r="N123" s="1627"/>
      <c r="O123" s="1628"/>
      <c r="CG123" s="41"/>
      <c r="CH123" s="41"/>
      <c r="CI123" s="41"/>
      <c r="CJ123" s="41"/>
    </row>
    <row r="124" spans="1:88" ht="16.149999999999999" customHeight="1" x14ac:dyDescent="0.2">
      <c r="A124" s="1881"/>
      <c r="B124" s="390" t="s">
        <v>170</v>
      </c>
      <c r="C124" s="391">
        <f t="shared" si="11"/>
        <v>0</v>
      </c>
      <c r="D124" s="392">
        <f t="shared" si="12"/>
        <v>0</v>
      </c>
      <c r="E124" s="375">
        <f t="shared" si="12"/>
        <v>0</v>
      </c>
      <c r="F124" s="1627"/>
      <c r="G124" s="1628"/>
      <c r="H124" s="1627"/>
      <c r="I124" s="1628"/>
      <c r="J124" s="1627"/>
      <c r="K124" s="1628"/>
      <c r="L124" s="1627"/>
      <c r="M124" s="1628"/>
      <c r="N124" s="1627"/>
      <c r="O124" s="1628"/>
      <c r="CG124" s="41"/>
      <c r="CH124" s="41"/>
      <c r="CI124" s="41"/>
      <c r="CJ124" s="41"/>
    </row>
    <row r="125" spans="1:88" ht="16.149999999999999" customHeight="1" x14ac:dyDescent="0.2">
      <c r="A125" s="1881"/>
      <c r="B125" s="393" t="s">
        <v>171</v>
      </c>
      <c r="C125" s="379">
        <f t="shared" si="11"/>
        <v>0</v>
      </c>
      <c r="D125" s="380">
        <f t="shared" si="12"/>
        <v>0</v>
      </c>
      <c r="E125" s="381">
        <f t="shared" si="12"/>
        <v>0</v>
      </c>
      <c r="F125" s="1535"/>
      <c r="G125" s="1536"/>
      <c r="H125" s="1535"/>
      <c r="I125" s="1536"/>
      <c r="J125" s="1535"/>
      <c r="K125" s="1536"/>
      <c r="L125" s="1535"/>
      <c r="M125" s="1536"/>
      <c r="N125" s="1535"/>
      <c r="O125" s="1536"/>
      <c r="CG125" s="41"/>
      <c r="CH125" s="41"/>
      <c r="CI125" s="41"/>
      <c r="CJ125" s="41"/>
    </row>
    <row r="126" spans="1:88" ht="16.149999999999999" customHeight="1" x14ac:dyDescent="0.2">
      <c r="A126" s="2605"/>
      <c r="B126" s="394" t="s">
        <v>104</v>
      </c>
      <c r="C126" s="395">
        <f t="shared" si="11"/>
        <v>0</v>
      </c>
      <c r="D126" s="396">
        <f t="shared" si="12"/>
        <v>0</v>
      </c>
      <c r="E126" s="397">
        <f t="shared" si="12"/>
        <v>0</v>
      </c>
      <c r="F126" s="1539"/>
      <c r="G126" s="1540"/>
      <c r="H126" s="1539"/>
      <c r="I126" s="1540"/>
      <c r="J126" s="1539"/>
      <c r="K126" s="1540"/>
      <c r="L126" s="1539"/>
      <c r="M126" s="1540"/>
      <c r="N126" s="1539"/>
      <c r="O126" s="1540"/>
      <c r="CG126" s="41"/>
      <c r="CH126" s="41"/>
      <c r="CI126" s="41"/>
      <c r="CJ126" s="41"/>
    </row>
    <row r="127" spans="1:88" x14ac:dyDescent="0.2">
      <c r="CG127" s="41"/>
      <c r="CH127" s="41"/>
      <c r="CI127" s="41"/>
      <c r="CJ127" s="41"/>
    </row>
    <row r="128" spans="1:88" x14ac:dyDescent="0.2">
      <c r="CG128" s="41"/>
      <c r="CH128" s="41"/>
      <c r="CI128" s="41"/>
      <c r="CJ128" s="41"/>
    </row>
    <row r="129" spans="85:88" x14ac:dyDescent="0.2">
      <c r="CG129" s="41"/>
      <c r="CH129" s="41"/>
      <c r="CI129" s="41"/>
      <c r="CJ129" s="41"/>
    </row>
    <row r="207" spans="1:104" ht="16.5" customHeight="1" x14ac:dyDescent="0.2"/>
    <row r="208" spans="1:104" s="400" customFormat="1" ht="18.75" hidden="1" customHeight="1" x14ac:dyDescent="0.2">
      <c r="A208" s="400">
        <f>SUM(B12:D12,B31:B44,B48:B49,B54,B57,C77:E77,B91:B93,B101:F101,B105:B107,B112:B114,C120:C126,C78:C80,B72,B67:B68,B63:G64)</f>
        <v>34875</v>
      </c>
      <c r="B208" s="400">
        <f>SUM(CG13:CJ129)</f>
        <v>0</v>
      </c>
      <c r="BX208" s="401"/>
      <c r="BY208" s="401"/>
      <c r="BZ208" s="401"/>
      <c r="CA208" s="401"/>
      <c r="CB208" s="401"/>
      <c r="CC208" s="401"/>
      <c r="CD208" s="401"/>
      <c r="CE208" s="401"/>
      <c r="CF208" s="401"/>
      <c r="CG208" s="401"/>
      <c r="CH208" s="401"/>
      <c r="CI208" s="401"/>
      <c r="CJ208" s="401"/>
      <c r="CK208" s="401"/>
      <c r="CL208" s="401"/>
      <c r="CM208" s="401"/>
      <c r="CN208" s="401"/>
      <c r="CO208" s="401"/>
      <c r="CP208" s="401"/>
      <c r="CQ208" s="401"/>
      <c r="CR208" s="401"/>
      <c r="CS208" s="401"/>
      <c r="CT208" s="401"/>
      <c r="CU208" s="401"/>
      <c r="CV208" s="401"/>
      <c r="CW208" s="401"/>
      <c r="CX208" s="401"/>
      <c r="CY208" s="401"/>
      <c r="CZ208" s="401"/>
    </row>
    <row r="209" ht="18.75" customHeight="1" x14ac:dyDescent="0.2"/>
  </sheetData>
  <mergeCells count="159"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28:A30"/>
    <mergeCell ref="B28:D29"/>
    <mergeCell ref="E28:AN28"/>
    <mergeCell ref="AO28:AO30"/>
    <mergeCell ref="AP28:AP30"/>
    <mergeCell ref="S29:T29"/>
    <mergeCell ref="U29:V29"/>
    <mergeCell ref="W29:X29"/>
    <mergeCell ref="Y29:Z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R52:R53"/>
    <mergeCell ref="S52:S53"/>
    <mergeCell ref="T52:T53"/>
    <mergeCell ref="U52:U53"/>
    <mergeCell ref="V52:V53"/>
    <mergeCell ref="A70:A71"/>
    <mergeCell ref="B70:B71"/>
    <mergeCell ref="C70:C71"/>
    <mergeCell ref="D70:D71"/>
    <mergeCell ref="Q52:Q53"/>
    <mergeCell ref="A51:A53"/>
    <mergeCell ref="B51:D52"/>
    <mergeCell ref="E51:V51"/>
    <mergeCell ref="A73:G73"/>
    <mergeCell ref="K52:K53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AK74:AK76"/>
    <mergeCell ref="F75:G75"/>
    <mergeCell ref="H75:I75"/>
    <mergeCell ref="J75:K75"/>
    <mergeCell ref="L75:M75"/>
    <mergeCell ref="N75:O75"/>
    <mergeCell ref="P75:Q75"/>
    <mergeCell ref="R75:S75"/>
    <mergeCell ref="T75:U75"/>
    <mergeCell ref="V75:W75"/>
    <mergeCell ref="F74:AI74"/>
    <mergeCell ref="AJ74:AJ76"/>
    <mergeCell ref="X75:Y75"/>
    <mergeCell ref="Z75:AA75"/>
    <mergeCell ref="AB75:AC75"/>
    <mergeCell ref="AD75:AE75"/>
    <mergeCell ref="A84:D84"/>
    <mergeCell ref="A90:D90"/>
    <mergeCell ref="A94:F94"/>
    <mergeCell ref="A95:A97"/>
    <mergeCell ref="B95:C96"/>
    <mergeCell ref="D95:E96"/>
    <mergeCell ref="F95:F97"/>
    <mergeCell ref="AF75:AG75"/>
    <mergeCell ref="AH75:AI75"/>
    <mergeCell ref="A78:A79"/>
    <mergeCell ref="A82:A83"/>
    <mergeCell ref="B82:B83"/>
    <mergeCell ref="C82:C83"/>
    <mergeCell ref="D82:D83"/>
    <mergeCell ref="A74:A76"/>
    <mergeCell ref="B74:B76"/>
    <mergeCell ref="C74:E75"/>
    <mergeCell ref="A103:A104"/>
    <mergeCell ref="B103:B104"/>
    <mergeCell ref="C103:K103"/>
    <mergeCell ref="L103:L104"/>
    <mergeCell ref="A109:A111"/>
    <mergeCell ref="B109:D110"/>
    <mergeCell ref="E109:AN109"/>
    <mergeCell ref="U110:V110"/>
    <mergeCell ref="W110:X110"/>
    <mergeCell ref="Y110:Z110"/>
    <mergeCell ref="AO109:AO111"/>
    <mergeCell ref="AP109:AP111"/>
    <mergeCell ref="E110:F110"/>
    <mergeCell ref="G110:H110"/>
    <mergeCell ref="I110:J110"/>
    <mergeCell ref="K110:L110"/>
    <mergeCell ref="M110:N110"/>
    <mergeCell ref="O110:P110"/>
    <mergeCell ref="Q110:R110"/>
    <mergeCell ref="S110:T110"/>
    <mergeCell ref="A120:A122"/>
    <mergeCell ref="A123:A126"/>
    <mergeCell ref="AM110:AN110"/>
    <mergeCell ref="A116:B119"/>
    <mergeCell ref="C116:E118"/>
    <mergeCell ref="F116:O117"/>
    <mergeCell ref="F118:G118"/>
    <mergeCell ref="H118:I118"/>
    <mergeCell ref="J118:K118"/>
    <mergeCell ref="L118:M118"/>
    <mergeCell ref="N118:O118"/>
    <mergeCell ref="AA110:AB110"/>
    <mergeCell ref="AC110:AD110"/>
    <mergeCell ref="AE110:AF110"/>
    <mergeCell ref="AG110:AH110"/>
    <mergeCell ref="AI110:AJ110"/>
    <mergeCell ref="AK110:AL110"/>
  </mergeCells>
  <dataValidations count="2">
    <dataValidation allowBlank="1" showInputMessage="1" showErrorMessage="1" errorTitle="Error de ingreso" error="Debe ingresar sólo números enteros positivos." sqref="AJ74:AK74 G75:AI76 AT1:XFD1048576 E1:AS12 E27:AS30 G65:G73 C1:D47 E45:J47 X45:AK73 K45:W54 C50:J54 H60:W73 A1:A1048576 B1:B62 C60:G62 B65:B66 C65:D71 F65:F76 C73:D84 C90:D90 C94:D97 E65:E97 F81:F97 B69:B97 B101:F104 G81:L104 B108:D1048576 E108:L111 M81:AK111 AQ45:AS1048576 AL45:AP111 E115:E1048576 P115:AP1048576 F115:O119 F127:O1048576" xr:uid="{3A27D942-8102-4D02-A027-A9306FE564A9}"/>
    <dataValidation type="whole" operator="greaterThanOrEqual" allowBlank="1" showInputMessage="1" showErrorMessage="1" error="Valor no Permitido" sqref="E13:AS26 E31:AS44 C48:J49 C55:W59 B63:G64 B67:B68 C72:D72 F77:AK80 C85:D89 C91:D93 B98:F100 B105:L107 E112:AP114 F120:O126" xr:uid="{C4CCED69-7391-4DC9-A446-4ACE13B1D0AF}">
      <formula1>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2154C-55FD-4FFA-8C79-41DFC20ED02E}">
  <dimension ref="A1:CZ209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6.140625" style="2" customWidth="1"/>
    <col min="2" max="2" width="23.85546875" style="2" customWidth="1"/>
    <col min="3" max="3" width="15.7109375" style="2" customWidth="1"/>
    <col min="4" max="4" width="14.42578125" style="2" customWidth="1"/>
    <col min="5" max="5" width="14.85546875" style="2" customWidth="1"/>
    <col min="6" max="6" width="16.7109375" style="2" customWidth="1"/>
    <col min="7" max="7" width="14" style="2" customWidth="1"/>
    <col min="8" max="8" width="13.140625" style="2" customWidth="1"/>
    <col min="9" max="9" width="11.85546875" style="2" customWidth="1"/>
    <col min="10" max="10" width="12.140625" style="2" customWidth="1"/>
    <col min="11" max="11" width="13.85546875" style="2" customWidth="1"/>
    <col min="12" max="12" width="15" style="2" customWidth="1"/>
    <col min="13" max="13" width="11.85546875" style="2" customWidth="1"/>
    <col min="14" max="40" width="11.42578125" style="2"/>
    <col min="41" max="41" width="12.8554687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customWidth="1"/>
    <col min="79" max="103" width="10.85546875" style="5" hidden="1" customWidth="1"/>
    <col min="104" max="104" width="0.140625" style="5" customWidth="1"/>
    <col min="105" max="105" width="10.85546875" style="2" customWidth="1"/>
    <col min="106" max="16384" width="11.42578125" style="2"/>
  </cols>
  <sheetData>
    <row r="1" spans="1:104" ht="16.149999999999999" customHeight="1" x14ac:dyDescent="0.2">
      <c r="A1" s="1" t="s">
        <v>0</v>
      </c>
    </row>
    <row r="2" spans="1:104" ht="16.149999999999999" customHeight="1" x14ac:dyDescent="0.2">
      <c r="A2" s="1" t="str">
        <f>CONCATENATE("COMUNA: ",[11]NOMBRE!B2," - ","( ",[11]NOMBRE!C2,[11]NOMBRE!D2,[11]NOMBRE!E2,[11]NOMBRE!F2,[11]NOMBRE!G2," )")</f>
        <v>COMUNA: LINARES - ( 07401 )</v>
      </c>
    </row>
    <row r="3" spans="1:104" ht="16.149999999999999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104" ht="16.149999999999999" customHeight="1" x14ac:dyDescent="0.2">
      <c r="A4" s="1" t="str">
        <f>CONCATENATE("MES: ",[11]NOMBRE!B6," - ","( ",[11]NOMBRE!C6,[11]NOMBRE!D6," )")</f>
        <v>MES: OCTUBRE - ( 10 )</v>
      </c>
    </row>
    <row r="5" spans="1:104" ht="16.149999999999999" customHeight="1" x14ac:dyDescent="0.2">
      <c r="A5" s="1" t="str">
        <f>CONCATENATE("AÑO: ",[11]NOMBRE!B7)</f>
        <v>AÑO: 2019</v>
      </c>
    </row>
    <row r="6" spans="1:104" ht="15" x14ac:dyDescent="0.2">
      <c r="A6" s="1982" t="s">
        <v>1</v>
      </c>
      <c r="B6" s="1982"/>
      <c r="C6" s="1982"/>
      <c r="D6" s="1982"/>
      <c r="E6" s="1982"/>
      <c r="F6" s="1982"/>
      <c r="G6" s="1982"/>
      <c r="H6" s="1982"/>
      <c r="I6" s="1982"/>
      <c r="J6" s="1982"/>
      <c r="K6" s="1982"/>
      <c r="L6" s="1982"/>
      <c r="M6" s="1982"/>
      <c r="N6" s="1982"/>
      <c r="O6" s="1982"/>
      <c r="P6" s="1982"/>
      <c r="Q6" s="1982"/>
      <c r="R6" s="1982"/>
      <c r="S6" s="1982"/>
      <c r="T6" s="1982"/>
      <c r="U6" s="1982"/>
      <c r="V6" s="1982"/>
      <c r="W6" s="1982"/>
      <c r="X6" s="6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104" ht="1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6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</row>
    <row r="8" spans="1:104" ht="31.15" customHeight="1" x14ac:dyDescent="0.2">
      <c r="A8" s="10" t="s">
        <v>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6"/>
      <c r="AQ8" s="7"/>
      <c r="AR8" s="7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</row>
    <row r="9" spans="1:104" ht="19.899999999999999" customHeight="1" x14ac:dyDescent="0.2">
      <c r="A9" s="2740" t="s">
        <v>3</v>
      </c>
      <c r="B9" s="2747" t="s">
        <v>4</v>
      </c>
      <c r="C9" s="2748"/>
      <c r="D9" s="2749"/>
      <c r="E9" s="2754" t="s">
        <v>5</v>
      </c>
      <c r="F9" s="2657"/>
      <c r="G9" s="2657"/>
      <c r="H9" s="2657"/>
      <c r="I9" s="2657"/>
      <c r="J9" s="2657"/>
      <c r="K9" s="2657"/>
      <c r="L9" s="2657"/>
      <c r="M9" s="2657"/>
      <c r="N9" s="2657"/>
      <c r="O9" s="2657"/>
      <c r="P9" s="2657"/>
      <c r="Q9" s="2657"/>
      <c r="R9" s="2657"/>
      <c r="S9" s="2657"/>
      <c r="T9" s="2657"/>
      <c r="U9" s="2657"/>
      <c r="V9" s="2657"/>
      <c r="W9" s="2657"/>
      <c r="X9" s="2657"/>
      <c r="Y9" s="2657"/>
      <c r="Z9" s="2657"/>
      <c r="AA9" s="2657"/>
      <c r="AB9" s="2657"/>
      <c r="AC9" s="2657"/>
      <c r="AD9" s="2657"/>
      <c r="AE9" s="2657"/>
      <c r="AF9" s="2657"/>
      <c r="AG9" s="2657"/>
      <c r="AH9" s="2657"/>
      <c r="AI9" s="2657"/>
      <c r="AJ9" s="2657"/>
      <c r="AK9" s="2657"/>
      <c r="AL9" s="2657"/>
      <c r="AM9" s="2657"/>
      <c r="AN9" s="2658"/>
      <c r="AO9" s="2750" t="s">
        <v>6</v>
      </c>
      <c r="AP9" s="2752" t="s">
        <v>7</v>
      </c>
      <c r="AQ9" s="2752" t="s">
        <v>8</v>
      </c>
      <c r="AR9" s="2745" t="s">
        <v>9</v>
      </c>
      <c r="AS9" s="2745" t="s">
        <v>10</v>
      </c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W9" s="3"/>
      <c r="BY9" s="4"/>
      <c r="CZ9" s="2"/>
    </row>
    <row r="10" spans="1:104" ht="19.899999999999999" customHeight="1" x14ac:dyDescent="0.2">
      <c r="A10" s="1909"/>
      <c r="B10" s="2622"/>
      <c r="C10" s="2623"/>
      <c r="D10" s="2613"/>
      <c r="E10" s="2754" t="s">
        <v>11</v>
      </c>
      <c r="F10" s="2658"/>
      <c r="G10" s="2755" t="s">
        <v>12</v>
      </c>
      <c r="H10" s="2663"/>
      <c r="I10" s="2755" t="s">
        <v>13</v>
      </c>
      <c r="J10" s="2663"/>
      <c r="K10" s="2755" t="s">
        <v>14</v>
      </c>
      <c r="L10" s="2663"/>
      <c r="M10" s="2755" t="s">
        <v>15</v>
      </c>
      <c r="N10" s="2663"/>
      <c r="O10" s="2755" t="s">
        <v>16</v>
      </c>
      <c r="P10" s="2663"/>
      <c r="Q10" s="2755" t="s">
        <v>17</v>
      </c>
      <c r="R10" s="2663"/>
      <c r="S10" s="2755" t="s">
        <v>18</v>
      </c>
      <c r="T10" s="2663"/>
      <c r="U10" s="2755" t="s">
        <v>19</v>
      </c>
      <c r="V10" s="2663"/>
      <c r="W10" s="2755" t="s">
        <v>20</v>
      </c>
      <c r="X10" s="2663"/>
      <c r="Y10" s="2755" t="s">
        <v>21</v>
      </c>
      <c r="Z10" s="2663"/>
      <c r="AA10" s="2755" t="s">
        <v>22</v>
      </c>
      <c r="AB10" s="2663"/>
      <c r="AC10" s="2755" t="s">
        <v>23</v>
      </c>
      <c r="AD10" s="2663"/>
      <c r="AE10" s="2755" t="s">
        <v>24</v>
      </c>
      <c r="AF10" s="2663"/>
      <c r="AG10" s="2755" t="s">
        <v>25</v>
      </c>
      <c r="AH10" s="2663"/>
      <c r="AI10" s="2755" t="s">
        <v>26</v>
      </c>
      <c r="AJ10" s="2663"/>
      <c r="AK10" s="2755" t="s">
        <v>27</v>
      </c>
      <c r="AL10" s="2663"/>
      <c r="AM10" s="2754" t="s">
        <v>28</v>
      </c>
      <c r="AN10" s="2658"/>
      <c r="AO10" s="1975"/>
      <c r="AP10" s="1980"/>
      <c r="AQ10" s="1980"/>
      <c r="AR10" s="1944"/>
      <c r="AS10" s="1944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W10" s="3"/>
      <c r="BY10" s="4"/>
      <c r="CZ10" s="2"/>
    </row>
    <row r="11" spans="1:104" ht="19.899999999999999" customHeight="1" x14ac:dyDescent="0.2">
      <c r="A11" s="2621"/>
      <c r="B11" s="741" t="s">
        <v>29</v>
      </c>
      <c r="C11" s="825" t="s">
        <v>30</v>
      </c>
      <c r="D11" s="1561" t="s">
        <v>31</v>
      </c>
      <c r="E11" s="842" t="s">
        <v>30</v>
      </c>
      <c r="F11" s="1547" t="s">
        <v>31</v>
      </c>
      <c r="G11" s="842" t="s">
        <v>30</v>
      </c>
      <c r="H11" s="1547" t="s">
        <v>31</v>
      </c>
      <c r="I11" s="842" t="s">
        <v>30</v>
      </c>
      <c r="J11" s="1547" t="s">
        <v>31</v>
      </c>
      <c r="K11" s="842" t="s">
        <v>30</v>
      </c>
      <c r="L11" s="1547" t="s">
        <v>31</v>
      </c>
      <c r="M11" s="842" t="s">
        <v>30</v>
      </c>
      <c r="N11" s="1547" t="s">
        <v>31</v>
      </c>
      <c r="O11" s="842" t="s">
        <v>30</v>
      </c>
      <c r="P11" s="1547" t="s">
        <v>31</v>
      </c>
      <c r="Q11" s="842" t="s">
        <v>30</v>
      </c>
      <c r="R11" s="1547" t="s">
        <v>31</v>
      </c>
      <c r="S11" s="842" t="s">
        <v>30</v>
      </c>
      <c r="T11" s="1547" t="s">
        <v>31</v>
      </c>
      <c r="U11" s="842" t="s">
        <v>30</v>
      </c>
      <c r="V11" s="1547" t="s">
        <v>31</v>
      </c>
      <c r="W11" s="842" t="s">
        <v>30</v>
      </c>
      <c r="X11" s="1547" t="s">
        <v>31</v>
      </c>
      <c r="Y11" s="842" t="s">
        <v>30</v>
      </c>
      <c r="Z11" s="1547" t="s">
        <v>31</v>
      </c>
      <c r="AA11" s="842" t="s">
        <v>30</v>
      </c>
      <c r="AB11" s="1547" t="s">
        <v>31</v>
      </c>
      <c r="AC11" s="842" t="s">
        <v>30</v>
      </c>
      <c r="AD11" s="1547" t="s">
        <v>31</v>
      </c>
      <c r="AE11" s="842" t="s">
        <v>30</v>
      </c>
      <c r="AF11" s="1547" t="s">
        <v>31</v>
      </c>
      <c r="AG11" s="842" t="s">
        <v>30</v>
      </c>
      <c r="AH11" s="1547" t="s">
        <v>31</v>
      </c>
      <c r="AI11" s="842" t="s">
        <v>30</v>
      </c>
      <c r="AJ11" s="1547" t="s">
        <v>31</v>
      </c>
      <c r="AK11" s="842" t="s">
        <v>30</v>
      </c>
      <c r="AL11" s="1547" t="s">
        <v>31</v>
      </c>
      <c r="AM11" s="842" t="s">
        <v>30</v>
      </c>
      <c r="AN11" s="1547" t="s">
        <v>31</v>
      </c>
      <c r="AO11" s="2751"/>
      <c r="AP11" s="2753"/>
      <c r="AQ11" s="2753"/>
      <c r="AR11" s="2746"/>
      <c r="AS11" s="2746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W11" s="3"/>
      <c r="BY11" s="4"/>
      <c r="CZ11" s="2"/>
    </row>
    <row r="12" spans="1:104" ht="16.149999999999999" customHeight="1" x14ac:dyDescent="0.2">
      <c r="A12" s="844" t="s">
        <v>32</v>
      </c>
      <c r="B12" s="845">
        <f>SUM(B13:B26)</f>
        <v>0</v>
      </c>
      <c r="C12" s="846">
        <f>SUM(C13:C26)</f>
        <v>0</v>
      </c>
      <c r="D12" s="21">
        <f>SUM(D13:D26)</f>
        <v>0</v>
      </c>
      <c r="E12" s="842">
        <f>SUM(E13:E26)</f>
        <v>0</v>
      </c>
      <c r="F12" s="22">
        <f t="shared" ref="F12:AO12" si="0">SUM(F13:F26)</f>
        <v>0</v>
      </c>
      <c r="G12" s="23">
        <f>SUM(G13:G26)</f>
        <v>0</v>
      </c>
      <c r="H12" s="22">
        <f t="shared" si="0"/>
        <v>0</v>
      </c>
      <c r="I12" s="842">
        <f t="shared" si="0"/>
        <v>0</v>
      </c>
      <c r="J12" s="22">
        <f t="shared" si="0"/>
        <v>0</v>
      </c>
      <c r="K12" s="842">
        <f t="shared" si="0"/>
        <v>0</v>
      </c>
      <c r="L12" s="22">
        <f t="shared" si="0"/>
        <v>0</v>
      </c>
      <c r="M12" s="842">
        <f t="shared" si="0"/>
        <v>0</v>
      </c>
      <c r="N12" s="22">
        <f t="shared" si="0"/>
        <v>0</v>
      </c>
      <c r="O12" s="842">
        <f t="shared" si="0"/>
        <v>0</v>
      </c>
      <c r="P12" s="22">
        <f t="shared" si="0"/>
        <v>0</v>
      </c>
      <c r="Q12" s="842">
        <f t="shared" si="0"/>
        <v>0</v>
      </c>
      <c r="R12" s="22">
        <f t="shared" si="0"/>
        <v>0</v>
      </c>
      <c r="S12" s="842">
        <f t="shared" si="0"/>
        <v>0</v>
      </c>
      <c r="T12" s="22">
        <f t="shared" si="0"/>
        <v>0</v>
      </c>
      <c r="U12" s="842">
        <f>SUM(U13:U26)</f>
        <v>0</v>
      </c>
      <c r="V12" s="22">
        <f>SUM(V13:V26)</f>
        <v>0</v>
      </c>
      <c r="W12" s="842">
        <f t="shared" si="0"/>
        <v>0</v>
      </c>
      <c r="X12" s="22">
        <f t="shared" si="0"/>
        <v>0</v>
      </c>
      <c r="Y12" s="842">
        <f t="shared" si="0"/>
        <v>0</v>
      </c>
      <c r="Z12" s="22">
        <f t="shared" si="0"/>
        <v>0</v>
      </c>
      <c r="AA12" s="842">
        <f t="shared" si="0"/>
        <v>0</v>
      </c>
      <c r="AB12" s="22">
        <f t="shared" si="0"/>
        <v>0</v>
      </c>
      <c r="AC12" s="842">
        <f t="shared" si="0"/>
        <v>0</v>
      </c>
      <c r="AD12" s="22">
        <f t="shared" si="0"/>
        <v>0</v>
      </c>
      <c r="AE12" s="842">
        <f t="shared" si="0"/>
        <v>0</v>
      </c>
      <c r="AF12" s="22">
        <f t="shared" si="0"/>
        <v>0</v>
      </c>
      <c r="AG12" s="23">
        <f t="shared" si="0"/>
        <v>0</v>
      </c>
      <c r="AH12" s="23">
        <f t="shared" si="0"/>
        <v>0</v>
      </c>
      <c r="AI12" s="23">
        <f t="shared" si="0"/>
        <v>0</v>
      </c>
      <c r="AJ12" s="23">
        <f t="shared" si="0"/>
        <v>0</v>
      </c>
      <c r="AK12" s="23">
        <f t="shared" si="0"/>
        <v>0</v>
      </c>
      <c r="AL12" s="23">
        <f t="shared" si="0"/>
        <v>0</v>
      </c>
      <c r="AM12" s="23">
        <f t="shared" si="0"/>
        <v>0</v>
      </c>
      <c r="AN12" s="23">
        <f t="shared" si="0"/>
        <v>0</v>
      </c>
      <c r="AO12" s="580">
        <f t="shared" si="0"/>
        <v>0</v>
      </c>
      <c r="AP12" s="25">
        <f>SUM(AP13:AP26)</f>
        <v>0</v>
      </c>
      <c r="AQ12" s="581">
        <f>SUM(AQ13:AQ26)</f>
        <v>0</v>
      </c>
      <c r="AR12" s="1547">
        <f>SUM(AR13:AR26)</f>
        <v>0</v>
      </c>
      <c r="AS12" s="1547">
        <f>SUM(AS13:AS26)</f>
        <v>0</v>
      </c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W12" s="3"/>
      <c r="BY12" s="4"/>
      <c r="CZ12" s="2"/>
    </row>
    <row r="13" spans="1:104" ht="16.149999999999999" customHeight="1" x14ac:dyDescent="0.2">
      <c r="A13" s="27" t="s">
        <v>33</v>
      </c>
      <c r="B13" s="28">
        <f>SUM(C13:D13)</f>
        <v>0</v>
      </c>
      <c r="C13" s="29">
        <f>SUM(E13+G13+I13+K13+M13+O13+Q13+S13+U13+W13+Y13+AA13+AC13+AE13+AG13+AI13+AK13+AM13)</f>
        <v>0</v>
      </c>
      <c r="D13" s="848">
        <f>SUM(F13+H13+J13+L13+N13+P13+R13+T13+V13+X13+Z13+AB13+AD13+AF13+AH13+AJ13+AL13+AN13)</f>
        <v>0</v>
      </c>
      <c r="E13" s="31"/>
      <c r="F13" s="849"/>
      <c r="G13" s="31"/>
      <c r="H13" s="849"/>
      <c r="I13" s="31"/>
      <c r="J13" s="33"/>
      <c r="K13" s="31"/>
      <c r="L13" s="33"/>
      <c r="M13" s="31"/>
      <c r="N13" s="33"/>
      <c r="O13" s="31"/>
      <c r="P13" s="33"/>
      <c r="Q13" s="31"/>
      <c r="R13" s="33"/>
      <c r="S13" s="31"/>
      <c r="T13" s="33"/>
      <c r="U13" s="31"/>
      <c r="V13" s="33"/>
      <c r="W13" s="31"/>
      <c r="X13" s="33"/>
      <c r="Y13" s="31"/>
      <c r="Z13" s="33"/>
      <c r="AA13" s="31"/>
      <c r="AB13" s="33"/>
      <c r="AC13" s="31"/>
      <c r="AD13" s="33"/>
      <c r="AE13" s="31"/>
      <c r="AF13" s="33"/>
      <c r="AG13" s="31"/>
      <c r="AH13" s="33"/>
      <c r="AI13" s="31"/>
      <c r="AJ13" s="33"/>
      <c r="AK13" s="31"/>
      <c r="AL13" s="33"/>
      <c r="AM13" s="850"/>
      <c r="AN13" s="33"/>
      <c r="AO13" s="35"/>
      <c r="AP13" s="36"/>
      <c r="AQ13" s="36"/>
      <c r="AR13" s="851"/>
      <c r="AS13" s="851"/>
      <c r="AT13" s="38"/>
      <c r="AU13" s="39"/>
      <c r="AV13" s="39"/>
      <c r="AW13" s="39"/>
      <c r="AX13" s="39"/>
      <c r="AY13" s="39"/>
      <c r="AZ13" s="39"/>
      <c r="BA13" s="39"/>
      <c r="BB13" s="39"/>
      <c r="BC13" s="39"/>
      <c r="BD13" s="9"/>
      <c r="BE13" s="9"/>
      <c r="BF13" s="9"/>
      <c r="BW13" s="3"/>
      <c r="BY13" s="4"/>
      <c r="CA13" s="40"/>
      <c r="CF13" s="41">
        <v>0</v>
      </c>
      <c r="CG13" s="41">
        <v>0</v>
      </c>
      <c r="CH13" s="41">
        <v>0</v>
      </c>
      <c r="CI13" s="41">
        <v>0</v>
      </c>
      <c r="CJ13" s="5">
        <v>0</v>
      </c>
      <c r="CZ13" s="2"/>
    </row>
    <row r="14" spans="1:104" ht="16.149999999999999" customHeight="1" x14ac:dyDescent="0.2">
      <c r="A14" s="42" t="s">
        <v>34</v>
      </c>
      <c r="B14" s="43">
        <f t="shared" ref="B14:B26" si="1">SUM(C14:D14)</f>
        <v>0</v>
      </c>
      <c r="C14" s="44">
        <f>SUM(E14+G14+I14)</f>
        <v>0</v>
      </c>
      <c r="D14" s="45">
        <f>SUM(F14+H14+J14)</f>
        <v>0</v>
      </c>
      <c r="E14" s="46"/>
      <c r="F14" s="47"/>
      <c r="G14" s="46"/>
      <c r="H14" s="47"/>
      <c r="I14" s="46"/>
      <c r="J14" s="48"/>
      <c r="K14" s="49"/>
      <c r="L14" s="50"/>
      <c r="M14" s="49"/>
      <c r="N14" s="50"/>
      <c r="O14" s="49"/>
      <c r="P14" s="50"/>
      <c r="Q14" s="49"/>
      <c r="R14" s="50"/>
      <c r="S14" s="49"/>
      <c r="T14" s="50"/>
      <c r="U14" s="49"/>
      <c r="V14" s="50"/>
      <c r="W14" s="49"/>
      <c r="X14" s="50"/>
      <c r="Y14" s="49"/>
      <c r="Z14" s="50"/>
      <c r="AA14" s="49"/>
      <c r="AB14" s="50"/>
      <c r="AC14" s="49"/>
      <c r="AD14" s="50"/>
      <c r="AE14" s="49"/>
      <c r="AF14" s="50"/>
      <c r="AG14" s="49"/>
      <c r="AH14" s="50"/>
      <c r="AI14" s="49"/>
      <c r="AJ14" s="50"/>
      <c r="AK14" s="49"/>
      <c r="AL14" s="50"/>
      <c r="AM14" s="49"/>
      <c r="AN14" s="50"/>
      <c r="AO14" s="51"/>
      <c r="AP14" s="52"/>
      <c r="AQ14" s="52"/>
      <c r="AR14" s="53"/>
      <c r="AS14" s="53"/>
      <c r="AT14" s="38"/>
      <c r="AU14" s="39"/>
      <c r="AV14" s="39"/>
      <c r="AW14" s="39"/>
      <c r="AX14" s="39"/>
      <c r="AY14" s="39"/>
      <c r="AZ14" s="39"/>
      <c r="BA14" s="39"/>
      <c r="BB14" s="39"/>
      <c r="BC14" s="39"/>
      <c r="BD14" s="9"/>
      <c r="BE14" s="9"/>
      <c r="BF14" s="9"/>
      <c r="BW14" s="3"/>
      <c r="BY14" s="4"/>
      <c r="CA14" s="40"/>
      <c r="CF14" s="41">
        <v>0</v>
      </c>
      <c r="CG14" s="41">
        <v>0</v>
      </c>
      <c r="CH14" s="41">
        <v>0</v>
      </c>
      <c r="CI14" s="41">
        <v>0</v>
      </c>
      <c r="CJ14" s="5">
        <v>0</v>
      </c>
      <c r="CZ14" s="2"/>
    </row>
    <row r="15" spans="1:104" ht="16.149999999999999" customHeight="1" x14ac:dyDescent="0.2">
      <c r="A15" s="54" t="s">
        <v>35</v>
      </c>
      <c r="B15" s="43">
        <f t="shared" si="1"/>
        <v>0</v>
      </c>
      <c r="C15" s="44">
        <f>SUM(E15+G15+I15+K15+M15+O15+Q15+S15+U15+W15+Y15+AA15+AC15+AE15+AG15+AI15+AK15+AM15)</f>
        <v>0</v>
      </c>
      <c r="D15" s="45">
        <f>SUM(F15+H15+J15+L15+N15+P15+R15+T15+V15+X15+Z15+AB15+AD15+AF15+AH15+AJ15+AL15+AN15)</f>
        <v>0</v>
      </c>
      <c r="E15" s="46"/>
      <c r="F15" s="47"/>
      <c r="G15" s="46"/>
      <c r="H15" s="47"/>
      <c r="I15" s="46"/>
      <c r="J15" s="48"/>
      <c r="K15" s="46"/>
      <c r="L15" s="48"/>
      <c r="M15" s="46"/>
      <c r="N15" s="48"/>
      <c r="O15" s="46"/>
      <c r="P15" s="48"/>
      <c r="Q15" s="46"/>
      <c r="R15" s="48"/>
      <c r="S15" s="46"/>
      <c r="T15" s="48"/>
      <c r="U15" s="46"/>
      <c r="V15" s="48"/>
      <c r="W15" s="46"/>
      <c r="X15" s="48"/>
      <c r="Y15" s="46"/>
      <c r="Z15" s="48"/>
      <c r="AA15" s="46"/>
      <c r="AB15" s="48"/>
      <c r="AC15" s="46"/>
      <c r="AD15" s="48"/>
      <c r="AE15" s="46"/>
      <c r="AF15" s="48"/>
      <c r="AG15" s="46"/>
      <c r="AH15" s="48"/>
      <c r="AI15" s="46"/>
      <c r="AJ15" s="48"/>
      <c r="AK15" s="46"/>
      <c r="AL15" s="48"/>
      <c r="AM15" s="55"/>
      <c r="AN15" s="48"/>
      <c r="AO15" s="51"/>
      <c r="AP15" s="52"/>
      <c r="AQ15" s="52"/>
      <c r="AR15" s="53"/>
      <c r="AS15" s="53"/>
      <c r="AT15" s="38"/>
      <c r="AU15" s="39"/>
      <c r="AV15" s="39"/>
      <c r="AW15" s="39"/>
      <c r="AX15" s="39"/>
      <c r="AY15" s="39"/>
      <c r="AZ15" s="39"/>
      <c r="BA15" s="39"/>
      <c r="BB15" s="39"/>
      <c r="BC15" s="39"/>
      <c r="BD15" s="9"/>
      <c r="BE15" s="9"/>
      <c r="BF15" s="9"/>
      <c r="BW15" s="3"/>
      <c r="BY15" s="4"/>
      <c r="CA15" s="40"/>
      <c r="CF15" s="41">
        <v>0</v>
      </c>
      <c r="CG15" s="41">
        <v>0</v>
      </c>
      <c r="CH15" s="41">
        <v>0</v>
      </c>
      <c r="CI15" s="41">
        <v>0</v>
      </c>
      <c r="CJ15" s="5">
        <v>0</v>
      </c>
      <c r="CZ15" s="2"/>
    </row>
    <row r="16" spans="1:104" ht="16.149999999999999" customHeight="1" x14ac:dyDescent="0.2">
      <c r="A16" s="56" t="s">
        <v>36</v>
      </c>
      <c r="B16" s="57">
        <f t="shared" si="1"/>
        <v>0</v>
      </c>
      <c r="C16" s="58">
        <f>SUM(I16+K16+M16+O16+Q16+S16+U16+W16+Y16+AA16+AC16+AE16+AG16+AI16+AK16+AM16)</f>
        <v>0</v>
      </c>
      <c r="D16" s="59">
        <f>SUM(J16+L16+N16+P16+R16+T16+V16+X16+Z16+AB16+AD16+AF16+AH16+AJ16+AL16+AN16)</f>
        <v>0</v>
      </c>
      <c r="E16" s="49"/>
      <c r="F16" s="50"/>
      <c r="G16" s="60"/>
      <c r="H16" s="61"/>
      <c r="I16" s="46"/>
      <c r="J16" s="48"/>
      <c r="K16" s="46"/>
      <c r="L16" s="48"/>
      <c r="M16" s="46"/>
      <c r="N16" s="48"/>
      <c r="O16" s="46"/>
      <c r="P16" s="48"/>
      <c r="Q16" s="46"/>
      <c r="R16" s="48"/>
      <c r="S16" s="46"/>
      <c r="T16" s="48"/>
      <c r="U16" s="46"/>
      <c r="V16" s="48"/>
      <c r="W16" s="46"/>
      <c r="X16" s="48"/>
      <c r="Y16" s="46"/>
      <c r="Z16" s="48"/>
      <c r="AA16" s="46"/>
      <c r="AB16" s="48"/>
      <c r="AC16" s="46"/>
      <c r="AD16" s="48"/>
      <c r="AE16" s="46"/>
      <c r="AF16" s="48"/>
      <c r="AG16" s="46"/>
      <c r="AH16" s="48"/>
      <c r="AI16" s="46"/>
      <c r="AJ16" s="48"/>
      <c r="AK16" s="46"/>
      <c r="AL16" s="48"/>
      <c r="AM16" s="55"/>
      <c r="AN16" s="48"/>
      <c r="AO16" s="51"/>
      <c r="AP16" s="52"/>
      <c r="AQ16" s="52"/>
      <c r="AR16" s="53"/>
      <c r="AS16" s="53"/>
      <c r="AT16" s="38"/>
      <c r="AU16" s="39"/>
      <c r="AV16" s="39"/>
      <c r="AW16" s="39"/>
      <c r="AX16" s="39"/>
      <c r="AY16" s="39"/>
      <c r="AZ16" s="39"/>
      <c r="BA16" s="39"/>
      <c r="BB16" s="39"/>
      <c r="BC16" s="39"/>
      <c r="BD16" s="9"/>
      <c r="BE16" s="9"/>
      <c r="BF16" s="9"/>
      <c r="BW16" s="3"/>
      <c r="BY16" s="4"/>
      <c r="CA16" s="40"/>
      <c r="CF16" s="41">
        <v>0</v>
      </c>
      <c r="CG16" s="41">
        <v>0</v>
      </c>
      <c r="CH16" s="41">
        <v>0</v>
      </c>
      <c r="CI16" s="41">
        <v>0</v>
      </c>
      <c r="CJ16" s="5">
        <v>0</v>
      </c>
      <c r="CZ16" s="2"/>
    </row>
    <row r="17" spans="1:104" ht="16.149999999999999" customHeight="1" x14ac:dyDescent="0.2">
      <c r="A17" s="62" t="s">
        <v>37</v>
      </c>
      <c r="B17" s="43">
        <f t="shared" si="1"/>
        <v>0</v>
      </c>
      <c r="C17" s="44">
        <f>SUM(U17+W17+Y17+AA17+AC17+AE17+AG17+AI17+AK17+AM17)</f>
        <v>0</v>
      </c>
      <c r="D17" s="45">
        <f>SUM(V17+X17+Z17+AB17+AD17+AF17+AH17+AJ17+AL17+AN17)</f>
        <v>0</v>
      </c>
      <c r="E17" s="49"/>
      <c r="F17" s="63"/>
      <c r="G17" s="49"/>
      <c r="H17" s="63"/>
      <c r="I17" s="49"/>
      <c r="J17" s="50"/>
      <c r="K17" s="49"/>
      <c r="L17" s="50"/>
      <c r="M17" s="49"/>
      <c r="N17" s="50"/>
      <c r="O17" s="49"/>
      <c r="P17" s="50"/>
      <c r="Q17" s="49"/>
      <c r="R17" s="50"/>
      <c r="S17" s="49"/>
      <c r="T17" s="50"/>
      <c r="U17" s="46"/>
      <c r="V17" s="48"/>
      <c r="W17" s="46"/>
      <c r="X17" s="48"/>
      <c r="Y17" s="46"/>
      <c r="Z17" s="48"/>
      <c r="AA17" s="46"/>
      <c r="AB17" s="48"/>
      <c r="AC17" s="46"/>
      <c r="AD17" s="48"/>
      <c r="AE17" s="46"/>
      <c r="AF17" s="48"/>
      <c r="AG17" s="46"/>
      <c r="AH17" s="48"/>
      <c r="AI17" s="46"/>
      <c r="AJ17" s="48"/>
      <c r="AK17" s="46"/>
      <c r="AL17" s="48"/>
      <c r="AM17" s="55"/>
      <c r="AN17" s="48"/>
      <c r="AO17" s="51"/>
      <c r="AP17" s="52"/>
      <c r="AQ17" s="52"/>
      <c r="AR17" s="53"/>
      <c r="AS17" s="53"/>
      <c r="AT17" s="38"/>
      <c r="AU17" s="39"/>
      <c r="AV17" s="39"/>
      <c r="AW17" s="39"/>
      <c r="AX17" s="39"/>
      <c r="AY17" s="39"/>
      <c r="AZ17" s="39"/>
      <c r="BA17" s="39"/>
      <c r="BB17" s="39"/>
      <c r="BC17" s="39"/>
      <c r="BD17" s="9"/>
      <c r="BE17" s="9"/>
      <c r="BF17" s="9"/>
      <c r="BW17" s="3"/>
      <c r="BY17" s="4"/>
      <c r="CA17" s="40"/>
      <c r="CF17" s="41">
        <v>0</v>
      </c>
      <c r="CG17" s="41">
        <v>0</v>
      </c>
      <c r="CH17" s="41">
        <v>0</v>
      </c>
      <c r="CI17" s="41">
        <v>0</v>
      </c>
      <c r="CJ17" s="5">
        <v>0</v>
      </c>
      <c r="CZ17" s="2"/>
    </row>
    <row r="18" spans="1:104" ht="16.149999999999999" customHeight="1" x14ac:dyDescent="0.2">
      <c r="A18" s="64" t="s">
        <v>38</v>
      </c>
      <c r="B18" s="43">
        <f t="shared" si="1"/>
        <v>0</v>
      </c>
      <c r="C18" s="44">
        <f>SUM(E18+G18+I18+K18+M18+O18+Q18+S18+U18+W18+Y18+AA18+AC18+AE18+AG18+AI18+AK18+AM18)</f>
        <v>0</v>
      </c>
      <c r="D18" s="45">
        <f>SUM(F18+H18+J18+L18+N18+P18+R18+T18+V18+X18+Z18+AB18+AD18+AF18+AH18+AJ18+AL18+AN18)</f>
        <v>0</v>
      </c>
      <c r="E18" s="46"/>
      <c r="F18" s="47"/>
      <c r="G18" s="46"/>
      <c r="H18" s="47"/>
      <c r="I18" s="46"/>
      <c r="J18" s="48"/>
      <c r="K18" s="65"/>
      <c r="L18" s="48"/>
      <c r="M18" s="46"/>
      <c r="N18" s="48"/>
      <c r="O18" s="46"/>
      <c r="P18" s="48"/>
      <c r="Q18" s="46"/>
      <c r="R18" s="48"/>
      <c r="S18" s="46"/>
      <c r="T18" s="48"/>
      <c r="U18" s="46"/>
      <c r="V18" s="48"/>
      <c r="W18" s="46"/>
      <c r="X18" s="48"/>
      <c r="Y18" s="46"/>
      <c r="Z18" s="48"/>
      <c r="AA18" s="46"/>
      <c r="AB18" s="48"/>
      <c r="AC18" s="46"/>
      <c r="AD18" s="48"/>
      <c r="AE18" s="46"/>
      <c r="AF18" s="48"/>
      <c r="AG18" s="46"/>
      <c r="AH18" s="48"/>
      <c r="AI18" s="46"/>
      <c r="AJ18" s="48"/>
      <c r="AK18" s="46"/>
      <c r="AL18" s="48"/>
      <c r="AM18" s="55"/>
      <c r="AN18" s="48"/>
      <c r="AO18" s="51"/>
      <c r="AP18" s="52"/>
      <c r="AQ18" s="52"/>
      <c r="AR18" s="53"/>
      <c r="AS18" s="53"/>
      <c r="AT18" s="38"/>
      <c r="AU18" s="39"/>
      <c r="AV18" s="39"/>
      <c r="AW18" s="39"/>
      <c r="AX18" s="39"/>
      <c r="AY18" s="39"/>
      <c r="AZ18" s="39"/>
      <c r="BA18" s="39"/>
      <c r="BB18" s="39"/>
      <c r="BC18" s="39"/>
      <c r="BD18" s="9"/>
      <c r="BE18" s="9"/>
      <c r="BF18" s="9"/>
      <c r="BW18" s="3"/>
      <c r="BY18" s="4"/>
      <c r="CA18" s="40"/>
      <c r="CF18" s="41">
        <v>0</v>
      </c>
      <c r="CG18" s="41">
        <v>0</v>
      </c>
      <c r="CH18" s="41">
        <v>0</v>
      </c>
      <c r="CI18" s="41">
        <v>0</v>
      </c>
      <c r="CJ18" s="5">
        <v>0</v>
      </c>
      <c r="CZ18" s="2"/>
    </row>
    <row r="19" spans="1:104" ht="16.149999999999999" customHeight="1" x14ac:dyDescent="0.2">
      <c r="A19" s="66" t="s">
        <v>39</v>
      </c>
      <c r="B19" s="43">
        <f>SUM(C19:D19)</f>
        <v>0</v>
      </c>
      <c r="C19" s="68"/>
      <c r="D19" s="69">
        <f>SUM(L19+N19+P19+R19+T19+V19+X19+Z19+AB19+AD19+AF19)</f>
        <v>0</v>
      </c>
      <c r="E19" s="60"/>
      <c r="F19" s="61"/>
      <c r="G19" s="60"/>
      <c r="H19" s="61"/>
      <c r="I19" s="60"/>
      <c r="J19" s="70"/>
      <c r="K19" s="49"/>
      <c r="L19" s="71"/>
      <c r="M19" s="72"/>
      <c r="N19" s="71"/>
      <c r="O19" s="72"/>
      <c r="P19" s="71"/>
      <c r="Q19" s="72"/>
      <c r="R19" s="71"/>
      <c r="S19" s="72"/>
      <c r="T19" s="71"/>
      <c r="U19" s="72"/>
      <c r="V19" s="71"/>
      <c r="W19" s="72"/>
      <c r="X19" s="71"/>
      <c r="Y19" s="72"/>
      <c r="Z19" s="71"/>
      <c r="AA19" s="72"/>
      <c r="AB19" s="71"/>
      <c r="AC19" s="72"/>
      <c r="AD19" s="71"/>
      <c r="AE19" s="72"/>
      <c r="AF19" s="71"/>
      <c r="AG19" s="60"/>
      <c r="AH19" s="70"/>
      <c r="AI19" s="60"/>
      <c r="AJ19" s="70"/>
      <c r="AK19" s="60"/>
      <c r="AL19" s="70"/>
      <c r="AM19" s="73"/>
      <c r="AN19" s="50"/>
      <c r="AO19" s="74"/>
      <c r="AP19" s="75"/>
      <c r="AQ19" s="75"/>
      <c r="AR19" s="76"/>
      <c r="AS19" s="76"/>
      <c r="AT19" s="38"/>
      <c r="AU19" s="39"/>
      <c r="AV19" s="39"/>
      <c r="AW19" s="39"/>
      <c r="AX19" s="39"/>
      <c r="AY19" s="39"/>
      <c r="AZ19" s="39"/>
      <c r="BA19" s="39"/>
      <c r="BB19" s="39"/>
      <c r="BC19" s="39"/>
      <c r="BD19" s="9"/>
      <c r="BE19" s="9"/>
      <c r="BF19" s="9"/>
      <c r="BW19" s="3"/>
      <c r="BY19" s="4"/>
      <c r="CA19" s="40"/>
      <c r="CF19" s="41">
        <v>0</v>
      </c>
      <c r="CG19" s="41">
        <v>0</v>
      </c>
      <c r="CH19" s="41">
        <v>0</v>
      </c>
      <c r="CI19" s="41">
        <v>0</v>
      </c>
      <c r="CJ19" s="5">
        <v>0</v>
      </c>
      <c r="CZ19" s="2"/>
    </row>
    <row r="20" spans="1:104" ht="16.149999999999999" customHeight="1" x14ac:dyDescent="0.2">
      <c r="A20" s="66" t="s">
        <v>40</v>
      </c>
      <c r="B20" s="43">
        <f>SUM(C20:D20)</f>
        <v>0</v>
      </c>
      <c r="C20" s="68"/>
      <c r="D20" s="45">
        <f>SUM(F20+H20+J20+L20+N20+P20+R20+T20+V20+X20+Z20+AB20+AD20+AF20+AH20+AJ20+AL20+AN20)</f>
        <v>0</v>
      </c>
      <c r="E20" s="60"/>
      <c r="F20" s="47"/>
      <c r="G20" s="60"/>
      <c r="H20" s="47"/>
      <c r="I20" s="60"/>
      <c r="J20" s="71"/>
      <c r="K20" s="60"/>
      <c r="L20" s="71"/>
      <c r="M20" s="72"/>
      <c r="N20" s="71"/>
      <c r="O20" s="72"/>
      <c r="P20" s="71"/>
      <c r="Q20" s="72"/>
      <c r="R20" s="71"/>
      <c r="S20" s="72"/>
      <c r="T20" s="71"/>
      <c r="U20" s="72"/>
      <c r="V20" s="71"/>
      <c r="W20" s="72"/>
      <c r="X20" s="71"/>
      <c r="Y20" s="72"/>
      <c r="Z20" s="71"/>
      <c r="AA20" s="72"/>
      <c r="AB20" s="71"/>
      <c r="AC20" s="72"/>
      <c r="AD20" s="71"/>
      <c r="AE20" s="72"/>
      <c r="AF20" s="71"/>
      <c r="AG20" s="72"/>
      <c r="AH20" s="71"/>
      <c r="AI20" s="72"/>
      <c r="AJ20" s="71"/>
      <c r="AK20" s="72"/>
      <c r="AL20" s="71"/>
      <c r="AM20" s="72"/>
      <c r="AN20" s="71"/>
      <c r="AO20" s="74"/>
      <c r="AP20" s="75"/>
      <c r="AQ20" s="75"/>
      <c r="AR20" s="76"/>
      <c r="AS20" s="76"/>
      <c r="AT20" s="38"/>
      <c r="AU20" s="39"/>
      <c r="AV20" s="39"/>
      <c r="AW20" s="39"/>
      <c r="AX20" s="39"/>
      <c r="AY20" s="39"/>
      <c r="AZ20" s="39"/>
      <c r="BA20" s="39"/>
      <c r="BB20" s="39"/>
      <c r="BC20" s="39"/>
      <c r="BD20" s="9"/>
      <c r="BE20" s="9"/>
      <c r="BF20" s="9"/>
      <c r="BW20" s="3"/>
      <c r="BY20" s="4"/>
      <c r="CA20" s="40"/>
      <c r="CF20" s="41">
        <v>0</v>
      </c>
      <c r="CG20" s="41">
        <v>0</v>
      </c>
      <c r="CH20" s="41">
        <v>0</v>
      </c>
      <c r="CI20" s="41">
        <v>0</v>
      </c>
      <c r="CJ20" s="5">
        <v>0</v>
      </c>
      <c r="CZ20" s="2"/>
    </row>
    <row r="21" spans="1:104" ht="16.149999999999999" customHeight="1" x14ac:dyDescent="0.2">
      <c r="A21" s="66" t="s">
        <v>41</v>
      </c>
      <c r="B21" s="77">
        <f t="shared" si="1"/>
        <v>0</v>
      </c>
      <c r="C21" s="78">
        <f>SUM(O21+Q21+S21+U21+W21+Y21+AA21)</f>
        <v>0</v>
      </c>
      <c r="D21" s="45">
        <f>SUM(P21+R21+T21+V21+X21+Z21+AB21)</f>
        <v>0</v>
      </c>
      <c r="E21" s="60"/>
      <c r="F21" s="61"/>
      <c r="G21" s="60"/>
      <c r="H21" s="61"/>
      <c r="I21" s="60"/>
      <c r="J21" s="70"/>
      <c r="K21" s="49"/>
      <c r="L21" s="70"/>
      <c r="M21" s="60"/>
      <c r="N21" s="70"/>
      <c r="O21" s="79"/>
      <c r="P21" s="71"/>
      <c r="Q21" s="79"/>
      <c r="R21" s="71"/>
      <c r="S21" s="79"/>
      <c r="T21" s="71"/>
      <c r="U21" s="79"/>
      <c r="V21" s="71"/>
      <c r="W21" s="79"/>
      <c r="X21" s="71"/>
      <c r="Y21" s="79"/>
      <c r="Z21" s="71"/>
      <c r="AA21" s="79"/>
      <c r="AB21" s="71"/>
      <c r="AC21" s="60"/>
      <c r="AD21" s="70"/>
      <c r="AE21" s="60"/>
      <c r="AF21" s="70"/>
      <c r="AG21" s="72"/>
      <c r="AH21" s="70"/>
      <c r="AI21" s="60"/>
      <c r="AJ21" s="70"/>
      <c r="AK21" s="60"/>
      <c r="AL21" s="70"/>
      <c r="AM21" s="73"/>
      <c r="AN21" s="50"/>
      <c r="AO21" s="74"/>
      <c r="AP21" s="75"/>
      <c r="AQ21" s="75"/>
      <c r="AR21" s="76"/>
      <c r="AS21" s="76"/>
      <c r="AT21" s="38"/>
      <c r="AU21" s="39"/>
      <c r="AV21" s="39"/>
      <c r="AW21" s="39"/>
      <c r="AX21" s="39"/>
      <c r="AY21" s="39"/>
      <c r="AZ21" s="39"/>
      <c r="BA21" s="39"/>
      <c r="BB21" s="39"/>
      <c r="BC21" s="39"/>
      <c r="BD21" s="9"/>
      <c r="BE21" s="9"/>
      <c r="BF21" s="9"/>
      <c r="BW21" s="3"/>
      <c r="BY21" s="4"/>
      <c r="CA21" s="40"/>
      <c r="CF21" s="41">
        <v>0</v>
      </c>
      <c r="CG21" s="41">
        <v>0</v>
      </c>
      <c r="CH21" s="41">
        <v>0</v>
      </c>
      <c r="CI21" s="41">
        <v>0</v>
      </c>
      <c r="CJ21" s="5">
        <v>0</v>
      </c>
      <c r="CZ21" s="2"/>
    </row>
    <row r="22" spans="1:104" ht="16.149999999999999" customHeight="1" x14ac:dyDescent="0.2">
      <c r="A22" s="66" t="s">
        <v>42</v>
      </c>
      <c r="B22" s="77">
        <f t="shared" si="1"/>
        <v>0</v>
      </c>
      <c r="C22" s="78">
        <f>SUM(E22+G22+I22+K22+M22+O22+Q22+S22+U22+W22+Y22+AA22+AC22+AE22+AG22+AI22+AK22+AM22)</f>
        <v>0</v>
      </c>
      <c r="D22" s="69">
        <f>SUM(F22+H22+J22+L22+N22+P22+R22+T22+V22+X22+Z22+AB22+AD22+AF22+AH22+AJ22+AL22+AN22)</f>
        <v>0</v>
      </c>
      <c r="E22" s="79"/>
      <c r="F22" s="80"/>
      <c r="G22" s="79"/>
      <c r="H22" s="80"/>
      <c r="I22" s="79"/>
      <c r="J22" s="71"/>
      <c r="K22" s="65"/>
      <c r="L22" s="71"/>
      <c r="M22" s="79"/>
      <c r="N22" s="71"/>
      <c r="O22" s="79"/>
      <c r="P22" s="71"/>
      <c r="Q22" s="79"/>
      <c r="R22" s="71"/>
      <c r="S22" s="79"/>
      <c r="T22" s="71"/>
      <c r="U22" s="79"/>
      <c r="V22" s="71"/>
      <c r="W22" s="79"/>
      <c r="X22" s="71"/>
      <c r="Y22" s="79"/>
      <c r="Z22" s="71"/>
      <c r="AA22" s="79"/>
      <c r="AB22" s="71"/>
      <c r="AC22" s="79"/>
      <c r="AD22" s="71"/>
      <c r="AE22" s="79"/>
      <c r="AF22" s="71"/>
      <c r="AG22" s="79"/>
      <c r="AH22" s="71"/>
      <c r="AI22" s="79"/>
      <c r="AJ22" s="71"/>
      <c r="AK22" s="79"/>
      <c r="AL22" s="71"/>
      <c r="AM22" s="81"/>
      <c r="AN22" s="71"/>
      <c r="AO22" s="74"/>
      <c r="AP22" s="75"/>
      <c r="AQ22" s="75"/>
      <c r="AR22" s="76"/>
      <c r="AS22" s="76"/>
      <c r="AT22" s="38"/>
      <c r="AU22" s="39"/>
      <c r="AV22" s="39"/>
      <c r="AW22" s="39"/>
      <c r="AX22" s="39"/>
      <c r="AY22" s="39"/>
      <c r="AZ22" s="39"/>
      <c r="BA22" s="39"/>
      <c r="BB22" s="39"/>
      <c r="BC22" s="39"/>
      <c r="BD22" s="9"/>
      <c r="BE22" s="9"/>
      <c r="BF22" s="9"/>
      <c r="BW22" s="3"/>
      <c r="BY22" s="4"/>
      <c r="CF22" s="41">
        <v>0</v>
      </c>
      <c r="CG22" s="41">
        <v>0</v>
      </c>
      <c r="CH22" s="41">
        <v>0</v>
      </c>
      <c r="CI22" s="41">
        <v>0</v>
      </c>
      <c r="CJ22" s="5">
        <v>0</v>
      </c>
      <c r="CZ22" s="2"/>
    </row>
    <row r="23" spans="1:104" ht="16.149999999999999" customHeight="1" x14ac:dyDescent="0.2">
      <c r="A23" s="62" t="s">
        <v>43</v>
      </c>
      <c r="B23" s="77">
        <f t="shared" si="1"/>
        <v>0</v>
      </c>
      <c r="C23" s="78">
        <f>SUM(E23+G23+I23+K23+M23+O23+Q23+S23+U23+W23+Y23+AA23+AC23+AE23+AG23+AI23+AK23+AM23)</f>
        <v>0</v>
      </c>
      <c r="D23" s="69">
        <f>SUM(F23+H23+J23+L23+N23+P23+R23+T23+V23+X23+Z23+AB23+AD23+AF23+AH23+AJ23+AL23+AN23)</f>
        <v>0</v>
      </c>
      <c r="E23" s="79"/>
      <c r="F23" s="80"/>
      <c r="G23" s="79"/>
      <c r="H23" s="80"/>
      <c r="I23" s="79"/>
      <c r="J23" s="71"/>
      <c r="K23" s="65"/>
      <c r="L23" s="71"/>
      <c r="M23" s="79"/>
      <c r="N23" s="71"/>
      <c r="O23" s="79"/>
      <c r="P23" s="71"/>
      <c r="Q23" s="79"/>
      <c r="R23" s="71"/>
      <c r="S23" s="79"/>
      <c r="T23" s="71"/>
      <c r="U23" s="79"/>
      <c r="V23" s="71"/>
      <c r="W23" s="79"/>
      <c r="X23" s="71"/>
      <c r="Y23" s="79"/>
      <c r="Z23" s="71"/>
      <c r="AA23" s="79"/>
      <c r="AB23" s="71"/>
      <c r="AC23" s="79"/>
      <c r="AD23" s="71"/>
      <c r="AE23" s="79"/>
      <c r="AF23" s="71"/>
      <c r="AG23" s="79"/>
      <c r="AH23" s="71"/>
      <c r="AI23" s="79"/>
      <c r="AJ23" s="71"/>
      <c r="AK23" s="79"/>
      <c r="AL23" s="71"/>
      <c r="AM23" s="81"/>
      <c r="AN23" s="71"/>
      <c r="AO23" s="74"/>
      <c r="AP23" s="75"/>
      <c r="AQ23" s="75"/>
      <c r="AR23" s="76"/>
      <c r="AS23" s="76"/>
      <c r="AT23" s="38"/>
      <c r="AU23" s="39"/>
      <c r="AV23" s="39"/>
      <c r="AW23" s="39"/>
      <c r="AX23" s="39"/>
      <c r="AY23" s="39"/>
      <c r="AZ23" s="39"/>
      <c r="BA23" s="39"/>
      <c r="BB23" s="39"/>
      <c r="BC23" s="39"/>
      <c r="BD23" s="9"/>
      <c r="BE23" s="9"/>
      <c r="BF23" s="9"/>
      <c r="BW23" s="3"/>
      <c r="BY23" s="4"/>
      <c r="CF23" s="41">
        <v>0</v>
      </c>
      <c r="CG23" s="41">
        <v>0</v>
      </c>
      <c r="CH23" s="41">
        <v>0</v>
      </c>
      <c r="CI23" s="41">
        <v>0</v>
      </c>
      <c r="CJ23" s="5">
        <v>0</v>
      </c>
      <c r="CZ23" s="2"/>
    </row>
    <row r="24" spans="1:104" ht="16.149999999999999" customHeight="1" x14ac:dyDescent="0.2">
      <c r="A24" s="62" t="s">
        <v>44</v>
      </c>
      <c r="B24" s="43">
        <f t="shared" si="1"/>
        <v>0</v>
      </c>
      <c r="C24" s="44">
        <f>SUM(G24+I24+K24+M24+O24+Q24+S24+U24+W24+Y24+AA24+AC24+AE24+AG24+AI24+AK24+AM24)</f>
        <v>0</v>
      </c>
      <c r="D24" s="45">
        <f>SUM(H24+J24+L24+N24+P24+R24+T24+V24+X24+Z24+AB24+AD24+AF24+AH24+AJ24+AL24+AN24)</f>
        <v>0</v>
      </c>
      <c r="E24" s="49"/>
      <c r="F24" s="50"/>
      <c r="G24" s="79"/>
      <c r="H24" s="80"/>
      <c r="I24" s="79"/>
      <c r="J24" s="71"/>
      <c r="K24" s="65"/>
      <c r="L24" s="71"/>
      <c r="M24" s="79"/>
      <c r="N24" s="71"/>
      <c r="O24" s="79"/>
      <c r="P24" s="71"/>
      <c r="Q24" s="79"/>
      <c r="R24" s="71"/>
      <c r="S24" s="79"/>
      <c r="T24" s="71"/>
      <c r="U24" s="79"/>
      <c r="V24" s="71"/>
      <c r="W24" s="79"/>
      <c r="X24" s="71"/>
      <c r="Y24" s="79"/>
      <c r="Z24" s="71"/>
      <c r="AA24" s="79"/>
      <c r="AB24" s="71"/>
      <c r="AC24" s="79"/>
      <c r="AD24" s="71"/>
      <c r="AE24" s="79"/>
      <c r="AF24" s="71"/>
      <c r="AG24" s="79"/>
      <c r="AH24" s="71"/>
      <c r="AI24" s="79"/>
      <c r="AJ24" s="71"/>
      <c r="AK24" s="79"/>
      <c r="AL24" s="71"/>
      <c r="AM24" s="81"/>
      <c r="AN24" s="71"/>
      <c r="AO24" s="74"/>
      <c r="AP24" s="75"/>
      <c r="AQ24" s="75"/>
      <c r="AR24" s="76"/>
      <c r="AS24" s="76"/>
      <c r="AT24" s="38"/>
      <c r="AU24" s="39"/>
      <c r="AV24" s="39"/>
      <c r="AW24" s="39"/>
      <c r="AX24" s="39"/>
      <c r="AY24" s="39"/>
      <c r="AZ24" s="39"/>
      <c r="BA24" s="39"/>
      <c r="BB24" s="39"/>
      <c r="BC24" s="39"/>
      <c r="BD24" s="9"/>
      <c r="BE24" s="9"/>
      <c r="BF24" s="9"/>
      <c r="BW24" s="3"/>
      <c r="BY24" s="4"/>
      <c r="CF24" s="41">
        <v>0</v>
      </c>
      <c r="CG24" s="41">
        <v>0</v>
      </c>
      <c r="CH24" s="41">
        <v>0</v>
      </c>
      <c r="CI24" s="41">
        <v>0</v>
      </c>
      <c r="CJ24" s="5">
        <v>0</v>
      </c>
      <c r="CZ24" s="2"/>
    </row>
    <row r="25" spans="1:104" ht="16.149999999999999" customHeight="1" x14ac:dyDescent="0.2">
      <c r="A25" s="62" t="s">
        <v>45</v>
      </c>
      <c r="B25" s="43">
        <f t="shared" si="1"/>
        <v>0</v>
      </c>
      <c r="C25" s="44">
        <f>SUM(M25+O25+Q25+S25+U25+W25+Y25+AA25+AC25+AE25+AG25+AI25+AK25+AM25)</f>
        <v>0</v>
      </c>
      <c r="D25" s="45">
        <f>SUM(N25+P25+R25+T25+V25+X25+Z25+AB25+AD25+AF25+AH25+AJ25+AL25+AN25)</f>
        <v>0</v>
      </c>
      <c r="E25" s="82"/>
      <c r="F25" s="70"/>
      <c r="G25" s="60"/>
      <c r="H25" s="61"/>
      <c r="I25" s="60"/>
      <c r="J25" s="61"/>
      <c r="K25" s="60"/>
      <c r="L25" s="61"/>
      <c r="M25" s="79"/>
      <c r="N25" s="71"/>
      <c r="O25" s="79"/>
      <c r="P25" s="71"/>
      <c r="Q25" s="79"/>
      <c r="R25" s="71"/>
      <c r="S25" s="79"/>
      <c r="T25" s="71"/>
      <c r="U25" s="79"/>
      <c r="V25" s="71"/>
      <c r="W25" s="79"/>
      <c r="X25" s="71"/>
      <c r="Y25" s="79"/>
      <c r="Z25" s="71"/>
      <c r="AA25" s="79"/>
      <c r="AB25" s="71"/>
      <c r="AC25" s="79"/>
      <c r="AD25" s="71"/>
      <c r="AE25" s="79"/>
      <c r="AF25" s="71"/>
      <c r="AG25" s="79"/>
      <c r="AH25" s="71"/>
      <c r="AI25" s="79"/>
      <c r="AJ25" s="71"/>
      <c r="AK25" s="79"/>
      <c r="AL25" s="71"/>
      <c r="AM25" s="81"/>
      <c r="AN25" s="71"/>
      <c r="AO25" s="74"/>
      <c r="AP25" s="75"/>
      <c r="AQ25" s="75"/>
      <c r="AR25" s="76"/>
      <c r="AS25" s="76"/>
      <c r="AT25" s="38"/>
      <c r="AU25" s="39"/>
      <c r="AV25" s="39"/>
      <c r="AW25" s="39"/>
      <c r="AX25" s="39"/>
      <c r="AY25" s="39"/>
      <c r="AZ25" s="39"/>
      <c r="BA25" s="39"/>
      <c r="BB25" s="39"/>
      <c r="BC25" s="39"/>
      <c r="BD25" s="9"/>
      <c r="BE25" s="9"/>
      <c r="BF25" s="9"/>
      <c r="BW25" s="3"/>
      <c r="BY25" s="4"/>
      <c r="CF25" s="41">
        <v>0</v>
      </c>
      <c r="CG25" s="41">
        <v>0</v>
      </c>
      <c r="CH25" s="41">
        <v>0</v>
      </c>
      <c r="CI25" s="41">
        <v>0</v>
      </c>
      <c r="CJ25" s="5">
        <v>0</v>
      </c>
      <c r="CZ25" s="2"/>
    </row>
    <row r="26" spans="1:104" ht="16.149999999999999" customHeight="1" x14ac:dyDescent="0.2">
      <c r="A26" s="83" t="s">
        <v>46</v>
      </c>
      <c r="B26" s="1629">
        <f t="shared" si="1"/>
        <v>0</v>
      </c>
      <c r="C26" s="85">
        <f>SUM(E26+G26+I26+K26+M26+O26+Q26+S26+U26+W26+Y26+AA26+AC26+AE26+AG26+AI26+AK26+AM26)</f>
        <v>0</v>
      </c>
      <c r="D26" s="1630">
        <f>SUM(F26+H26+J26+L26+N26+P26+R26+T26+V26+X26+Z26+AB26+AD26+AF26+AH26+AJ26+AL26+AN26)</f>
        <v>0</v>
      </c>
      <c r="E26" s="1631"/>
      <c r="F26" s="88"/>
      <c r="G26" s="89"/>
      <c r="H26" s="90"/>
      <c r="I26" s="89"/>
      <c r="J26" s="88"/>
      <c r="K26" s="1632"/>
      <c r="L26" s="88"/>
      <c r="M26" s="89"/>
      <c r="N26" s="88"/>
      <c r="O26" s="89"/>
      <c r="P26" s="88"/>
      <c r="Q26" s="89"/>
      <c r="R26" s="88"/>
      <c r="S26" s="89"/>
      <c r="T26" s="88"/>
      <c r="U26" s="89"/>
      <c r="V26" s="88"/>
      <c r="W26" s="89"/>
      <c r="X26" s="88"/>
      <c r="Y26" s="89"/>
      <c r="Z26" s="88"/>
      <c r="AA26" s="89"/>
      <c r="AB26" s="88"/>
      <c r="AC26" s="89"/>
      <c r="AD26" s="88"/>
      <c r="AE26" s="89"/>
      <c r="AF26" s="88"/>
      <c r="AG26" s="89"/>
      <c r="AH26" s="88"/>
      <c r="AI26" s="89"/>
      <c r="AJ26" s="88"/>
      <c r="AK26" s="89"/>
      <c r="AL26" s="88"/>
      <c r="AM26" s="92"/>
      <c r="AN26" s="88"/>
      <c r="AO26" s="93"/>
      <c r="AP26" s="94"/>
      <c r="AQ26" s="94"/>
      <c r="AR26" s="95"/>
      <c r="AS26" s="95"/>
      <c r="AT26" s="38"/>
      <c r="AU26" s="39"/>
      <c r="AV26" s="39"/>
      <c r="AW26" s="39"/>
      <c r="AX26" s="39"/>
      <c r="AY26" s="39"/>
      <c r="AZ26" s="39"/>
      <c r="BA26" s="39"/>
      <c r="BB26" s="39"/>
      <c r="BC26" s="39"/>
      <c r="BD26" s="9"/>
      <c r="BE26" s="9"/>
      <c r="BF26" s="9"/>
      <c r="BW26" s="3"/>
      <c r="BY26" s="4"/>
      <c r="CF26" s="41">
        <v>0</v>
      </c>
      <c r="CG26" s="41">
        <v>0</v>
      </c>
      <c r="CH26" s="41">
        <v>0</v>
      </c>
      <c r="CI26" s="41">
        <v>0</v>
      </c>
      <c r="CJ26" s="5">
        <v>0</v>
      </c>
      <c r="CZ26" s="2"/>
    </row>
    <row r="27" spans="1:104" ht="31.15" customHeight="1" x14ac:dyDescent="0.2">
      <c r="A27" s="10" t="s">
        <v>47</v>
      </c>
      <c r="B27" s="11"/>
      <c r="C27" s="11"/>
      <c r="D27" s="11"/>
      <c r="E27" s="11"/>
      <c r="F27" s="1551"/>
      <c r="G27" s="1551" t="s">
        <v>48</v>
      </c>
      <c r="H27" s="857"/>
      <c r="I27" s="857"/>
      <c r="J27" s="1551"/>
      <c r="K27" s="1551"/>
      <c r="L27" s="1551"/>
      <c r="M27" s="1551"/>
      <c r="N27" s="1551"/>
      <c r="O27" s="1551"/>
      <c r="P27" s="1551"/>
      <c r="Q27" s="1551"/>
      <c r="R27" s="1551"/>
      <c r="S27" s="1551"/>
      <c r="T27" s="1551"/>
      <c r="U27" s="1551"/>
      <c r="V27" s="1551"/>
      <c r="W27" s="1551"/>
      <c r="X27" s="1551"/>
      <c r="Y27" s="1553"/>
      <c r="Z27" s="1553"/>
      <c r="AA27" s="1553"/>
      <c r="AB27" s="1553"/>
      <c r="AC27" s="1553"/>
      <c r="AD27" s="1553"/>
      <c r="AE27" s="1553"/>
      <c r="AF27" s="1553"/>
      <c r="AG27" s="1553"/>
      <c r="AH27" s="1553"/>
      <c r="AI27" s="1553"/>
      <c r="AJ27" s="1553"/>
      <c r="AK27" s="1553"/>
      <c r="AL27" s="1553"/>
      <c r="AM27" s="1553"/>
      <c r="AN27" s="1553"/>
      <c r="AO27" s="1553"/>
      <c r="AP27" s="1633"/>
      <c r="AQ27" s="1634"/>
      <c r="AR27" s="101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CG27" s="41"/>
      <c r="CH27" s="41"/>
      <c r="CI27" s="41"/>
      <c r="CJ27" s="41"/>
    </row>
    <row r="28" spans="1:104" ht="19.899999999999999" customHeight="1" x14ac:dyDescent="0.2">
      <c r="A28" s="2740" t="s">
        <v>49</v>
      </c>
      <c r="B28" s="2747" t="s">
        <v>4</v>
      </c>
      <c r="C28" s="2748"/>
      <c r="D28" s="2749"/>
      <c r="E28" s="2232" t="s">
        <v>5</v>
      </c>
      <c r="F28" s="2657"/>
      <c r="G28" s="2657"/>
      <c r="H28" s="2657"/>
      <c r="I28" s="2657"/>
      <c r="J28" s="2657"/>
      <c r="K28" s="2657"/>
      <c r="L28" s="2657"/>
      <c r="M28" s="2657"/>
      <c r="N28" s="2657"/>
      <c r="O28" s="2657"/>
      <c r="P28" s="2657"/>
      <c r="Q28" s="2657"/>
      <c r="R28" s="2657"/>
      <c r="S28" s="2657"/>
      <c r="T28" s="2657"/>
      <c r="U28" s="2657"/>
      <c r="V28" s="2657"/>
      <c r="W28" s="2657"/>
      <c r="X28" s="2657"/>
      <c r="Y28" s="2657"/>
      <c r="Z28" s="2657"/>
      <c r="AA28" s="2657"/>
      <c r="AB28" s="2657"/>
      <c r="AC28" s="2657"/>
      <c r="AD28" s="2657"/>
      <c r="AE28" s="2657"/>
      <c r="AF28" s="2657"/>
      <c r="AG28" s="2657"/>
      <c r="AH28" s="2657"/>
      <c r="AI28" s="2657"/>
      <c r="AJ28" s="2657"/>
      <c r="AK28" s="2657"/>
      <c r="AL28" s="2657"/>
      <c r="AM28" s="2657"/>
      <c r="AN28" s="2658"/>
      <c r="AO28" s="2750" t="s">
        <v>6</v>
      </c>
      <c r="AP28" s="2743" t="s">
        <v>7</v>
      </c>
      <c r="AQ28" s="2743" t="s">
        <v>8</v>
      </c>
      <c r="AR28" s="2743" t="s">
        <v>50</v>
      </c>
      <c r="AS28" s="2745" t="s">
        <v>9</v>
      </c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X28" s="2"/>
      <c r="CG28" s="41"/>
      <c r="CH28" s="41"/>
      <c r="CI28" s="41"/>
      <c r="CJ28" s="41"/>
    </row>
    <row r="29" spans="1:104" ht="19.899999999999999" customHeight="1" x14ac:dyDescent="0.2">
      <c r="A29" s="1909"/>
      <c r="B29" s="2622"/>
      <c r="C29" s="2623"/>
      <c r="D29" s="2613"/>
      <c r="E29" s="2232" t="s">
        <v>11</v>
      </c>
      <c r="F29" s="2658"/>
      <c r="G29" s="2232" t="s">
        <v>12</v>
      </c>
      <c r="H29" s="2658"/>
      <c r="I29" s="2232" t="s">
        <v>13</v>
      </c>
      <c r="J29" s="2658"/>
      <c r="K29" s="2232" t="s">
        <v>14</v>
      </c>
      <c r="L29" s="2658"/>
      <c r="M29" s="2232" t="s">
        <v>15</v>
      </c>
      <c r="N29" s="2658"/>
      <c r="O29" s="2232" t="s">
        <v>16</v>
      </c>
      <c r="P29" s="2658"/>
      <c r="Q29" s="2657" t="s">
        <v>17</v>
      </c>
      <c r="R29" s="2658"/>
      <c r="S29" s="2232" t="s">
        <v>18</v>
      </c>
      <c r="T29" s="2658"/>
      <c r="U29" s="2657" t="s">
        <v>19</v>
      </c>
      <c r="V29" s="2364"/>
      <c r="W29" s="2306" t="s">
        <v>20</v>
      </c>
      <c r="X29" s="2364"/>
      <c r="Y29" s="2306" t="s">
        <v>21</v>
      </c>
      <c r="Z29" s="2657"/>
      <c r="AA29" s="2232" t="s">
        <v>22</v>
      </c>
      <c r="AB29" s="2658"/>
      <c r="AC29" s="2657" t="s">
        <v>23</v>
      </c>
      <c r="AD29" s="2657"/>
      <c r="AE29" s="2232" t="s">
        <v>24</v>
      </c>
      <c r="AF29" s="2658"/>
      <c r="AG29" s="2232" t="s">
        <v>25</v>
      </c>
      <c r="AH29" s="2658"/>
      <c r="AI29" s="2232" t="s">
        <v>26</v>
      </c>
      <c r="AJ29" s="2658"/>
      <c r="AK29" s="2232" t="s">
        <v>27</v>
      </c>
      <c r="AL29" s="2658"/>
      <c r="AM29" s="2657" t="s">
        <v>28</v>
      </c>
      <c r="AN29" s="2658"/>
      <c r="AO29" s="1975"/>
      <c r="AP29" s="1972"/>
      <c r="AQ29" s="1972"/>
      <c r="AR29" s="1972"/>
      <c r="AS29" s="1944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X29" s="2"/>
      <c r="CG29" s="41"/>
      <c r="CH29" s="41"/>
      <c r="CI29" s="41"/>
      <c r="CJ29" s="41"/>
    </row>
    <row r="30" spans="1:104" ht="19.899999999999999" customHeight="1" x14ac:dyDescent="0.2">
      <c r="A30" s="2621"/>
      <c r="B30" s="741" t="s">
        <v>29</v>
      </c>
      <c r="C30" s="825" t="s">
        <v>30</v>
      </c>
      <c r="D30" s="1622" t="s">
        <v>31</v>
      </c>
      <c r="E30" s="1635" t="s">
        <v>30</v>
      </c>
      <c r="F30" s="1636" t="s">
        <v>31</v>
      </c>
      <c r="G30" s="1635" t="s">
        <v>30</v>
      </c>
      <c r="H30" s="1636" t="s">
        <v>31</v>
      </c>
      <c r="I30" s="1635" t="s">
        <v>30</v>
      </c>
      <c r="J30" s="1636" t="s">
        <v>31</v>
      </c>
      <c r="K30" s="1635" t="s">
        <v>30</v>
      </c>
      <c r="L30" s="1636" t="s">
        <v>31</v>
      </c>
      <c r="M30" s="1635" t="s">
        <v>30</v>
      </c>
      <c r="N30" s="1636" t="s">
        <v>31</v>
      </c>
      <c r="O30" s="1635" t="s">
        <v>30</v>
      </c>
      <c r="P30" s="1636" t="s">
        <v>31</v>
      </c>
      <c r="Q30" s="1637" t="s">
        <v>30</v>
      </c>
      <c r="R30" s="1636" t="s">
        <v>31</v>
      </c>
      <c r="S30" s="1635" t="s">
        <v>30</v>
      </c>
      <c r="T30" s="1636" t="s">
        <v>31</v>
      </c>
      <c r="U30" s="1637" t="s">
        <v>30</v>
      </c>
      <c r="V30" s="1638" t="s">
        <v>31</v>
      </c>
      <c r="W30" s="1635" t="s">
        <v>30</v>
      </c>
      <c r="X30" s="1638" t="s">
        <v>31</v>
      </c>
      <c r="Y30" s="1635" t="s">
        <v>30</v>
      </c>
      <c r="Z30" s="1638" t="s">
        <v>31</v>
      </c>
      <c r="AA30" s="1635" t="s">
        <v>30</v>
      </c>
      <c r="AB30" s="1638" t="s">
        <v>31</v>
      </c>
      <c r="AC30" s="1635" t="s">
        <v>30</v>
      </c>
      <c r="AD30" s="1638" t="s">
        <v>31</v>
      </c>
      <c r="AE30" s="1635" t="s">
        <v>30</v>
      </c>
      <c r="AF30" s="1638" t="s">
        <v>31</v>
      </c>
      <c r="AG30" s="1635" t="s">
        <v>30</v>
      </c>
      <c r="AH30" s="1638" t="s">
        <v>31</v>
      </c>
      <c r="AI30" s="1635" t="s">
        <v>30</v>
      </c>
      <c r="AJ30" s="1638" t="s">
        <v>31</v>
      </c>
      <c r="AK30" s="1635" t="s">
        <v>30</v>
      </c>
      <c r="AL30" s="1638" t="s">
        <v>31</v>
      </c>
      <c r="AM30" s="1635" t="s">
        <v>30</v>
      </c>
      <c r="AN30" s="1636" t="s">
        <v>31</v>
      </c>
      <c r="AO30" s="2751"/>
      <c r="AP30" s="2744"/>
      <c r="AQ30" s="2744"/>
      <c r="AR30" s="2744"/>
      <c r="AS30" s="2746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X30" s="2"/>
      <c r="CG30" s="41"/>
      <c r="CH30" s="41"/>
      <c r="CI30" s="41"/>
      <c r="CJ30" s="41"/>
    </row>
    <row r="31" spans="1:104" ht="16.149999999999999" customHeight="1" x14ac:dyDescent="0.2">
      <c r="A31" s="890" t="s">
        <v>51</v>
      </c>
      <c r="B31" s="108">
        <f t="shared" ref="B31:B44" si="2">SUM(C31:D31)</f>
        <v>0</v>
      </c>
      <c r="C31" s="29">
        <f t="shared" ref="C31:D33" si="3">SUM(E31+G31+I31+K31+M31+O31+Q31+S31+U31+W31+Y31+AA31+AC31+AE31+AG31+AI31+AK31+AM31)</f>
        <v>0</v>
      </c>
      <c r="D31" s="848">
        <f t="shared" si="3"/>
        <v>0</v>
      </c>
      <c r="E31" s="31"/>
      <c r="F31" s="849"/>
      <c r="G31" s="31"/>
      <c r="H31" s="33"/>
      <c r="I31" s="31"/>
      <c r="J31" s="33"/>
      <c r="K31" s="31"/>
      <c r="L31" s="33"/>
      <c r="M31" s="31"/>
      <c r="N31" s="33"/>
      <c r="O31" s="31"/>
      <c r="P31" s="33"/>
      <c r="Q31" s="598"/>
      <c r="R31" s="33"/>
      <c r="S31" s="31"/>
      <c r="T31" s="33"/>
      <c r="U31" s="598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1"/>
      <c r="AM31" s="111"/>
      <c r="AN31" s="33"/>
      <c r="AO31" s="112"/>
      <c r="AP31" s="36"/>
      <c r="AQ31" s="36"/>
      <c r="AR31" s="36"/>
      <c r="AS31" s="851"/>
      <c r="AT31" s="38"/>
      <c r="AU31" s="39"/>
      <c r="AV31" s="39"/>
      <c r="AW31" s="39"/>
      <c r="AX31" s="39"/>
      <c r="AY31" s="39"/>
      <c r="AZ31" s="39"/>
      <c r="BA31" s="39"/>
      <c r="BB31" s="39"/>
      <c r="BC31" s="9"/>
      <c r="BD31" s="9"/>
      <c r="BE31" s="9"/>
      <c r="BF31" s="9"/>
      <c r="BG31" s="9"/>
      <c r="BX31" s="2"/>
      <c r="CA31" s="40"/>
      <c r="CB31" s="40"/>
      <c r="CG31" s="41">
        <v>0</v>
      </c>
      <c r="CH31" s="41">
        <v>0</v>
      </c>
      <c r="CI31" s="41"/>
      <c r="CJ31" s="41"/>
    </row>
    <row r="32" spans="1:104" ht="16.149999999999999" customHeight="1" x14ac:dyDescent="0.2">
      <c r="A32" s="113" t="s">
        <v>52</v>
      </c>
      <c r="B32" s="43">
        <f t="shared" si="2"/>
        <v>0</v>
      </c>
      <c r="C32" s="44">
        <f t="shared" si="3"/>
        <v>0</v>
      </c>
      <c r="D32" s="45">
        <f t="shared" si="3"/>
        <v>0</v>
      </c>
      <c r="E32" s="46"/>
      <c r="F32" s="47"/>
      <c r="G32" s="46"/>
      <c r="H32" s="48"/>
      <c r="I32" s="46"/>
      <c r="J32" s="48"/>
      <c r="K32" s="46"/>
      <c r="L32" s="48"/>
      <c r="M32" s="46"/>
      <c r="N32" s="48"/>
      <c r="O32" s="46"/>
      <c r="P32" s="48"/>
      <c r="Q32" s="114"/>
      <c r="R32" s="48"/>
      <c r="S32" s="46"/>
      <c r="T32" s="48"/>
      <c r="U32" s="114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6"/>
      <c r="AM32" s="116"/>
      <c r="AN32" s="48"/>
      <c r="AO32" s="117"/>
      <c r="AP32" s="118"/>
      <c r="AQ32" s="118"/>
      <c r="AR32" s="118"/>
      <c r="AS32" s="119"/>
      <c r="AT32" s="38"/>
      <c r="AU32" s="39"/>
      <c r="AV32" s="39"/>
      <c r="AW32" s="39"/>
      <c r="AX32" s="39"/>
      <c r="AY32" s="39"/>
      <c r="AZ32" s="39"/>
      <c r="BA32" s="39"/>
      <c r="BB32" s="39"/>
      <c r="BC32" s="9"/>
      <c r="BD32" s="9"/>
      <c r="BE32" s="9"/>
      <c r="BF32" s="9"/>
      <c r="BG32" s="9"/>
      <c r="BX32" s="2"/>
      <c r="CB32" s="40"/>
      <c r="CG32" s="41">
        <v>0</v>
      </c>
      <c r="CH32" s="41">
        <v>0</v>
      </c>
      <c r="CI32" s="41"/>
      <c r="CJ32" s="41"/>
    </row>
    <row r="33" spans="1:88" ht="16.149999999999999" customHeight="1" x14ac:dyDescent="0.2">
      <c r="A33" s="120" t="s">
        <v>53</v>
      </c>
      <c r="B33" s="43">
        <f t="shared" si="2"/>
        <v>0</v>
      </c>
      <c r="C33" s="44">
        <f t="shared" si="3"/>
        <v>0</v>
      </c>
      <c r="D33" s="69">
        <f t="shared" si="3"/>
        <v>0</v>
      </c>
      <c r="E33" s="46"/>
      <c r="F33" s="47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114"/>
      <c r="R33" s="48"/>
      <c r="S33" s="46"/>
      <c r="T33" s="48"/>
      <c r="U33" s="114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6"/>
      <c r="AM33" s="116"/>
      <c r="AN33" s="48"/>
      <c r="AO33" s="121"/>
      <c r="AP33" s="52"/>
      <c r="AQ33" s="52"/>
      <c r="AR33" s="52"/>
      <c r="AS33" s="53"/>
      <c r="AT33" s="38"/>
      <c r="AU33" s="39"/>
      <c r="AV33" s="39"/>
      <c r="AW33" s="39"/>
      <c r="AX33" s="39"/>
      <c r="AY33" s="39"/>
      <c r="AZ33" s="39"/>
      <c r="BA33" s="39"/>
      <c r="BB33" s="39"/>
      <c r="BC33" s="9"/>
      <c r="BD33" s="9"/>
      <c r="BE33" s="9"/>
      <c r="BF33" s="9"/>
      <c r="BG33" s="9"/>
      <c r="BX33" s="2"/>
      <c r="CB33" s="40"/>
      <c r="CG33" s="41">
        <v>0</v>
      </c>
      <c r="CH33" s="41">
        <v>0</v>
      </c>
      <c r="CI33" s="41"/>
      <c r="CJ33" s="41"/>
    </row>
    <row r="34" spans="1:88" ht="16.149999999999999" customHeight="1" x14ac:dyDescent="0.2">
      <c r="A34" s="120" t="s">
        <v>54</v>
      </c>
      <c r="B34" s="43">
        <f t="shared" si="2"/>
        <v>0</v>
      </c>
      <c r="C34" s="44">
        <f>SUM(O34+Q34+S34+U34+W34+Y34+AA34)</f>
        <v>0</v>
      </c>
      <c r="D34" s="69">
        <f>SUM(P34+R34+T34+V34+X34+Z34+AB34)</f>
        <v>0</v>
      </c>
      <c r="E34" s="60"/>
      <c r="F34" s="61"/>
      <c r="G34" s="60"/>
      <c r="H34" s="70"/>
      <c r="I34" s="60"/>
      <c r="J34" s="70"/>
      <c r="K34" s="60"/>
      <c r="L34" s="70"/>
      <c r="M34" s="60"/>
      <c r="N34" s="70"/>
      <c r="O34" s="46"/>
      <c r="P34" s="48"/>
      <c r="Q34" s="114"/>
      <c r="R34" s="48"/>
      <c r="S34" s="46"/>
      <c r="T34" s="48"/>
      <c r="U34" s="114"/>
      <c r="V34" s="115"/>
      <c r="W34" s="115"/>
      <c r="X34" s="115"/>
      <c r="Y34" s="115"/>
      <c r="Z34" s="115"/>
      <c r="AA34" s="115"/>
      <c r="AB34" s="122"/>
      <c r="AC34" s="72"/>
      <c r="AD34" s="72"/>
      <c r="AE34" s="72"/>
      <c r="AF34" s="72"/>
      <c r="AG34" s="72"/>
      <c r="AH34" s="72"/>
      <c r="AI34" s="72"/>
      <c r="AJ34" s="72"/>
      <c r="AK34" s="72"/>
      <c r="AL34" s="123"/>
      <c r="AM34" s="123"/>
      <c r="AN34" s="50"/>
      <c r="AO34" s="121"/>
      <c r="AP34" s="52"/>
      <c r="AQ34" s="52"/>
      <c r="AR34" s="52"/>
      <c r="AS34" s="53"/>
      <c r="AT34" s="38"/>
      <c r="AU34" s="39"/>
      <c r="AV34" s="39"/>
      <c r="AW34" s="39"/>
      <c r="AX34" s="39"/>
      <c r="AY34" s="39"/>
      <c r="AZ34" s="39"/>
      <c r="BA34" s="39"/>
      <c r="BB34" s="39"/>
      <c r="BC34" s="9"/>
      <c r="BD34" s="9"/>
      <c r="BE34" s="9"/>
      <c r="BF34" s="9"/>
      <c r="BG34" s="9"/>
      <c r="BX34" s="2"/>
      <c r="CB34" s="40"/>
      <c r="CG34" s="41">
        <v>0</v>
      </c>
      <c r="CH34" s="41">
        <v>0</v>
      </c>
      <c r="CI34" s="41"/>
      <c r="CJ34" s="41"/>
    </row>
    <row r="35" spans="1:88" ht="16.149999999999999" customHeight="1" x14ac:dyDescent="0.2">
      <c r="A35" s="120" t="s">
        <v>55</v>
      </c>
      <c r="B35" s="124">
        <f>SUM(C35:D35)</f>
        <v>0</v>
      </c>
      <c r="C35" s="125">
        <f>SUM(E35+G35+I35+K35+M35+O35+Q35+S35+U35+W35+Y35+AA35+AC35+AE35+AG35+AI35+AK35+AM35)</f>
        <v>0</v>
      </c>
      <c r="D35" s="69">
        <f t="shared" ref="C35:D44" si="4">SUM(F35+H35+J35+L35+N35+P35+R35+T35+V35+X35+Z35+AB35+AD35+AF35+AH35+AJ35+AL35+AN35)</f>
        <v>0</v>
      </c>
      <c r="E35" s="46"/>
      <c r="F35" s="47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114"/>
      <c r="R35" s="48"/>
      <c r="S35" s="46"/>
      <c r="T35" s="48"/>
      <c r="U35" s="114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6"/>
      <c r="AM35" s="116"/>
      <c r="AN35" s="48"/>
      <c r="AO35" s="117"/>
      <c r="AP35" s="118"/>
      <c r="AQ35" s="118"/>
      <c r="AR35" s="118"/>
      <c r="AS35" s="119"/>
      <c r="AT35" s="38"/>
      <c r="AU35" s="39"/>
      <c r="AV35" s="39"/>
      <c r="AW35" s="39"/>
      <c r="AX35" s="39"/>
      <c r="AY35" s="39"/>
      <c r="AZ35" s="39"/>
      <c r="BA35" s="39"/>
      <c r="BB35" s="39"/>
      <c r="BC35" s="9"/>
      <c r="BD35" s="9"/>
      <c r="BE35" s="9"/>
      <c r="BF35" s="9"/>
      <c r="BG35" s="9"/>
      <c r="BX35" s="2"/>
      <c r="CB35" s="40"/>
      <c r="CG35" s="41">
        <v>0</v>
      </c>
      <c r="CH35" s="41">
        <v>0</v>
      </c>
      <c r="CI35" s="41"/>
      <c r="CJ35" s="41"/>
    </row>
    <row r="36" spans="1:88" ht="16.149999999999999" customHeight="1" x14ac:dyDescent="0.2">
      <c r="A36" s="126" t="s">
        <v>56</v>
      </c>
      <c r="B36" s="124">
        <f>SUM(C36:D36)</f>
        <v>0</v>
      </c>
      <c r="C36" s="125">
        <f>SUM(K36+M36+O36+Q36+S36+U36+W36+Y36+AA36+AC36+AE36+AG36+AI36+AK36+AM36)</f>
        <v>0</v>
      </c>
      <c r="D36" s="69">
        <f>SUM(L36+N36+P36+R36+T36+V36+X36+Z36+AB36+AD36+AF36+AH36+AJ36+AL36+AN36)</f>
        <v>0</v>
      </c>
      <c r="E36" s="127"/>
      <c r="F36" s="128"/>
      <c r="G36" s="127"/>
      <c r="H36" s="129"/>
      <c r="I36" s="127"/>
      <c r="J36" s="129"/>
      <c r="K36" s="46"/>
      <c r="L36" s="48"/>
      <c r="M36" s="46"/>
      <c r="N36" s="48"/>
      <c r="O36" s="46"/>
      <c r="P36" s="48"/>
      <c r="Q36" s="114"/>
      <c r="R36" s="48"/>
      <c r="S36" s="46"/>
      <c r="T36" s="48"/>
      <c r="U36" s="114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6"/>
      <c r="AM36" s="116"/>
      <c r="AN36" s="48"/>
      <c r="AO36" s="117"/>
      <c r="AP36" s="118"/>
      <c r="AQ36" s="118"/>
      <c r="AR36" s="118"/>
      <c r="AS36" s="119"/>
      <c r="AT36" s="38"/>
      <c r="AU36" s="39"/>
      <c r="AV36" s="39"/>
      <c r="AW36" s="39"/>
      <c r="AX36" s="39"/>
      <c r="AY36" s="39"/>
      <c r="AZ36" s="39"/>
      <c r="BA36" s="39"/>
      <c r="BB36" s="39"/>
      <c r="BC36" s="9"/>
      <c r="BD36" s="9"/>
      <c r="BE36" s="9"/>
      <c r="BF36" s="9"/>
      <c r="BG36" s="9"/>
      <c r="BX36" s="2"/>
      <c r="CB36" s="40"/>
      <c r="CG36" s="41">
        <v>0</v>
      </c>
      <c r="CH36" s="41">
        <v>0</v>
      </c>
      <c r="CI36" s="41"/>
      <c r="CJ36" s="41"/>
    </row>
    <row r="37" spans="1:88" ht="16.149999999999999" customHeight="1" x14ac:dyDescent="0.2">
      <c r="A37" s="130" t="s">
        <v>57</v>
      </c>
      <c r="B37" s="43">
        <f t="shared" si="2"/>
        <v>0</v>
      </c>
      <c r="C37" s="44">
        <f t="shared" si="4"/>
        <v>0</v>
      </c>
      <c r="D37" s="45">
        <f t="shared" si="4"/>
        <v>0</v>
      </c>
      <c r="E37" s="46"/>
      <c r="F37" s="47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114"/>
      <c r="R37" s="48"/>
      <c r="S37" s="46"/>
      <c r="T37" s="48"/>
      <c r="U37" s="114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6"/>
      <c r="AM37" s="116"/>
      <c r="AN37" s="48"/>
      <c r="AO37" s="121"/>
      <c r="AP37" s="52"/>
      <c r="AQ37" s="52"/>
      <c r="AR37" s="52"/>
      <c r="AS37" s="53"/>
      <c r="AT37" s="38"/>
      <c r="AU37" s="39"/>
      <c r="AV37" s="39"/>
      <c r="AW37" s="39"/>
      <c r="AX37" s="39"/>
      <c r="AY37" s="39"/>
      <c r="AZ37" s="39"/>
      <c r="BA37" s="39"/>
      <c r="BB37" s="39"/>
      <c r="BC37" s="9"/>
      <c r="BD37" s="9"/>
      <c r="BE37" s="9"/>
      <c r="BF37" s="9"/>
      <c r="BG37" s="9"/>
      <c r="BX37" s="2"/>
      <c r="CG37" s="41">
        <v>0</v>
      </c>
      <c r="CH37" s="41">
        <v>0</v>
      </c>
      <c r="CI37" s="41"/>
      <c r="CJ37" s="41"/>
    </row>
    <row r="38" spans="1:88" ht="16.149999999999999" customHeight="1" x14ac:dyDescent="0.2">
      <c r="A38" s="130" t="s">
        <v>58</v>
      </c>
      <c r="B38" s="43">
        <f>SUM(C38:D38)</f>
        <v>0</v>
      </c>
      <c r="C38" s="44">
        <f>SUM(E38+G38+I38+K38+M38+O38+Q38+S38+U38+W38+Y38+AA38+AC38+AE38+AG38+AI38+AK38+AM38)</f>
        <v>0</v>
      </c>
      <c r="D38" s="45">
        <f>SUM(F38+H38+J38+L38+N38+P38+R38+T38+V38+X38+Z38+AB38+AD38+AF38+AH38+AJ38+AL38+AN38)</f>
        <v>0</v>
      </c>
      <c r="E38" s="46"/>
      <c r="F38" s="47"/>
      <c r="G38" s="46"/>
      <c r="H38" s="48"/>
      <c r="I38" s="46"/>
      <c r="J38" s="48"/>
      <c r="K38" s="46"/>
      <c r="L38" s="48"/>
      <c r="M38" s="46"/>
      <c r="N38" s="48"/>
      <c r="O38" s="46"/>
      <c r="P38" s="48"/>
      <c r="Q38" s="114"/>
      <c r="R38" s="48"/>
      <c r="S38" s="46"/>
      <c r="T38" s="48"/>
      <c r="U38" s="114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6"/>
      <c r="AM38" s="116"/>
      <c r="AN38" s="48"/>
      <c r="AO38" s="121"/>
      <c r="AP38" s="52"/>
      <c r="AQ38" s="52"/>
      <c r="AR38" s="52"/>
      <c r="AS38" s="53"/>
      <c r="AT38" s="38"/>
      <c r="AU38" s="39"/>
      <c r="AV38" s="39"/>
      <c r="AW38" s="39"/>
      <c r="AX38" s="39"/>
      <c r="AY38" s="39"/>
      <c r="AZ38" s="39"/>
      <c r="BA38" s="39"/>
      <c r="BB38" s="39"/>
      <c r="BC38" s="9"/>
      <c r="BD38" s="9"/>
      <c r="BE38" s="9"/>
      <c r="BF38" s="9"/>
      <c r="BG38" s="9"/>
      <c r="BX38" s="2"/>
      <c r="CG38" s="41">
        <v>0</v>
      </c>
      <c r="CH38" s="41">
        <v>0</v>
      </c>
      <c r="CI38" s="41"/>
      <c r="CJ38" s="41"/>
    </row>
    <row r="39" spans="1:88" ht="16.149999999999999" customHeight="1" x14ac:dyDescent="0.2">
      <c r="A39" s="130" t="s">
        <v>59</v>
      </c>
      <c r="B39" s="43">
        <f>SUM(C39:D39)</f>
        <v>0</v>
      </c>
      <c r="C39" s="44">
        <f>SUM(E39+G39+I39+K39+M39+O39+Q39+S39+U39+W39+Y39+AA39+AC39+AE39+AG39+AI39+AK39+AM39)</f>
        <v>0</v>
      </c>
      <c r="D39" s="45">
        <f>SUM(F39+H39+J39+L39+N39+P39+R39+T39+V39+X39+Z39+AB39+AD39+AF39+AH39+AJ39+AL39+AN39)</f>
        <v>0</v>
      </c>
      <c r="E39" s="46"/>
      <c r="F39" s="47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114"/>
      <c r="R39" s="48"/>
      <c r="S39" s="46"/>
      <c r="T39" s="48"/>
      <c r="U39" s="114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6"/>
      <c r="AM39" s="116"/>
      <c r="AN39" s="48"/>
      <c r="AO39" s="121"/>
      <c r="AP39" s="52"/>
      <c r="AQ39" s="52"/>
      <c r="AR39" s="52"/>
      <c r="AS39" s="53"/>
      <c r="AT39" s="38"/>
      <c r="AU39" s="39"/>
      <c r="AV39" s="39"/>
      <c r="AW39" s="39"/>
      <c r="AX39" s="39"/>
      <c r="AY39" s="39"/>
      <c r="AZ39" s="39"/>
      <c r="BA39" s="39"/>
      <c r="BB39" s="39"/>
      <c r="BC39" s="9"/>
      <c r="BD39" s="9"/>
      <c r="BE39" s="9"/>
      <c r="BF39" s="9"/>
      <c r="BG39" s="9"/>
      <c r="BX39" s="2"/>
      <c r="CG39" s="41">
        <v>0</v>
      </c>
      <c r="CH39" s="41">
        <v>0</v>
      </c>
      <c r="CI39" s="41"/>
      <c r="CJ39" s="41"/>
    </row>
    <row r="40" spans="1:88" ht="16.149999999999999" customHeight="1" x14ac:dyDescent="0.2">
      <c r="A40" s="62" t="s">
        <v>60</v>
      </c>
      <c r="B40" s="43">
        <f t="shared" si="2"/>
        <v>0</v>
      </c>
      <c r="C40" s="44">
        <f t="shared" si="4"/>
        <v>0</v>
      </c>
      <c r="D40" s="45">
        <f t="shared" si="4"/>
        <v>0</v>
      </c>
      <c r="E40" s="46"/>
      <c r="F40" s="47"/>
      <c r="G40" s="46"/>
      <c r="H40" s="48"/>
      <c r="I40" s="46"/>
      <c r="J40" s="48"/>
      <c r="K40" s="46"/>
      <c r="L40" s="48"/>
      <c r="M40" s="46"/>
      <c r="N40" s="48"/>
      <c r="O40" s="46"/>
      <c r="P40" s="48"/>
      <c r="Q40" s="114"/>
      <c r="R40" s="48"/>
      <c r="S40" s="46"/>
      <c r="T40" s="48"/>
      <c r="U40" s="114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6"/>
      <c r="AM40" s="116"/>
      <c r="AN40" s="48"/>
      <c r="AO40" s="121"/>
      <c r="AP40" s="52"/>
      <c r="AQ40" s="52"/>
      <c r="AR40" s="52"/>
      <c r="AS40" s="53"/>
      <c r="AT40" s="38"/>
      <c r="AU40" s="39"/>
      <c r="AV40" s="39"/>
      <c r="AW40" s="39"/>
      <c r="AX40" s="39"/>
      <c r="AY40" s="39"/>
      <c r="AZ40" s="39"/>
      <c r="BA40" s="39"/>
      <c r="BB40" s="39"/>
      <c r="BC40" s="9"/>
      <c r="BD40" s="9"/>
      <c r="BE40" s="9"/>
      <c r="BF40" s="9"/>
      <c r="BG40" s="9"/>
      <c r="BX40" s="2"/>
      <c r="CG40" s="41">
        <v>0</v>
      </c>
      <c r="CH40" s="41">
        <v>0</v>
      </c>
      <c r="CI40" s="41"/>
      <c r="CJ40" s="41"/>
    </row>
    <row r="41" spans="1:88" ht="16.149999999999999" customHeight="1" x14ac:dyDescent="0.2">
      <c r="A41" s="62" t="s">
        <v>61</v>
      </c>
      <c r="B41" s="43">
        <f t="shared" si="2"/>
        <v>0</v>
      </c>
      <c r="C41" s="44">
        <f t="shared" si="4"/>
        <v>0</v>
      </c>
      <c r="D41" s="45">
        <f t="shared" si="4"/>
        <v>0</v>
      </c>
      <c r="E41" s="46"/>
      <c r="F41" s="47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114"/>
      <c r="R41" s="48"/>
      <c r="S41" s="46"/>
      <c r="T41" s="48"/>
      <c r="U41" s="114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6"/>
      <c r="AM41" s="116"/>
      <c r="AN41" s="48"/>
      <c r="AO41" s="131"/>
      <c r="AP41" s="75"/>
      <c r="AQ41" s="75"/>
      <c r="AR41" s="75"/>
      <c r="AS41" s="76"/>
      <c r="AT41" s="38"/>
      <c r="AU41" s="39"/>
      <c r="AV41" s="39"/>
      <c r="AW41" s="39"/>
      <c r="AX41" s="39"/>
      <c r="AY41" s="39"/>
      <c r="AZ41" s="39"/>
      <c r="BA41" s="39"/>
      <c r="BB41" s="39"/>
      <c r="BC41" s="9"/>
      <c r="BD41" s="9"/>
      <c r="BE41" s="9"/>
      <c r="BF41" s="9"/>
      <c r="BG41" s="9"/>
      <c r="BX41" s="2"/>
      <c r="CG41" s="41">
        <v>0</v>
      </c>
      <c r="CH41" s="41">
        <v>0</v>
      </c>
      <c r="CI41" s="41"/>
      <c r="CJ41" s="41"/>
    </row>
    <row r="42" spans="1:88" ht="16.149999999999999" customHeight="1" x14ac:dyDescent="0.2">
      <c r="A42" s="62" t="s">
        <v>62</v>
      </c>
      <c r="B42" s="43">
        <f t="shared" si="2"/>
        <v>0</v>
      </c>
      <c r="C42" s="44">
        <f t="shared" si="4"/>
        <v>0</v>
      </c>
      <c r="D42" s="45">
        <f t="shared" si="4"/>
        <v>0</v>
      </c>
      <c r="E42" s="46"/>
      <c r="F42" s="47"/>
      <c r="G42" s="46"/>
      <c r="H42" s="48"/>
      <c r="I42" s="46"/>
      <c r="J42" s="48"/>
      <c r="K42" s="46"/>
      <c r="L42" s="48"/>
      <c r="M42" s="46"/>
      <c r="N42" s="48"/>
      <c r="O42" s="46"/>
      <c r="P42" s="48"/>
      <c r="Q42" s="114"/>
      <c r="R42" s="48"/>
      <c r="S42" s="46"/>
      <c r="T42" s="48"/>
      <c r="U42" s="114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6"/>
      <c r="AM42" s="116"/>
      <c r="AN42" s="48"/>
      <c r="AO42" s="131"/>
      <c r="AP42" s="75"/>
      <c r="AQ42" s="75"/>
      <c r="AR42" s="75"/>
      <c r="AS42" s="76"/>
      <c r="AT42" s="38"/>
      <c r="AU42" s="39"/>
      <c r="AV42" s="39"/>
      <c r="AW42" s="39"/>
      <c r="AX42" s="39"/>
      <c r="AY42" s="39"/>
      <c r="AZ42" s="39"/>
      <c r="BA42" s="39"/>
      <c r="BB42" s="39"/>
      <c r="BC42" s="9"/>
      <c r="BD42" s="9"/>
      <c r="BE42" s="9"/>
      <c r="BF42" s="9"/>
      <c r="BG42" s="9"/>
      <c r="BX42" s="2"/>
      <c r="CG42" s="41">
        <v>0</v>
      </c>
      <c r="CH42" s="41">
        <v>0</v>
      </c>
      <c r="CI42" s="41"/>
      <c r="CJ42" s="41"/>
    </row>
    <row r="43" spans="1:88" ht="16.149999999999999" customHeight="1" x14ac:dyDescent="0.2">
      <c r="A43" s="62" t="s">
        <v>63</v>
      </c>
      <c r="B43" s="43">
        <f t="shared" si="2"/>
        <v>0</v>
      </c>
      <c r="C43" s="44">
        <f t="shared" si="4"/>
        <v>0</v>
      </c>
      <c r="D43" s="45">
        <f t="shared" si="4"/>
        <v>0</v>
      </c>
      <c r="E43" s="46"/>
      <c r="F43" s="47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114"/>
      <c r="R43" s="48"/>
      <c r="S43" s="46"/>
      <c r="T43" s="48"/>
      <c r="U43" s="114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6"/>
      <c r="AM43" s="116"/>
      <c r="AN43" s="48"/>
      <c r="AO43" s="131"/>
      <c r="AP43" s="75"/>
      <c r="AQ43" s="75"/>
      <c r="AR43" s="75"/>
      <c r="AS43" s="76"/>
      <c r="AT43" s="38"/>
      <c r="AU43" s="39"/>
      <c r="AV43" s="39"/>
      <c r="AW43" s="39"/>
      <c r="AX43" s="39"/>
      <c r="AY43" s="39"/>
      <c r="AZ43" s="39"/>
      <c r="BA43" s="39"/>
      <c r="BB43" s="39"/>
      <c r="BC43" s="9"/>
      <c r="BD43" s="9"/>
      <c r="BE43" s="9"/>
      <c r="BF43" s="9"/>
      <c r="BG43" s="9"/>
      <c r="BX43" s="2"/>
      <c r="CG43" s="41">
        <v>0</v>
      </c>
      <c r="CH43" s="41">
        <v>0</v>
      </c>
      <c r="CI43" s="41"/>
      <c r="CJ43" s="41"/>
    </row>
    <row r="44" spans="1:88" ht="16.149999999999999" customHeight="1" x14ac:dyDescent="0.2">
      <c r="A44" s="132" t="s">
        <v>64</v>
      </c>
      <c r="B44" s="133">
        <f t="shared" si="2"/>
        <v>0</v>
      </c>
      <c r="C44" s="134">
        <f t="shared" si="4"/>
        <v>0</v>
      </c>
      <c r="D44" s="135">
        <f t="shared" si="4"/>
        <v>0</v>
      </c>
      <c r="E44" s="89"/>
      <c r="F44" s="90"/>
      <c r="G44" s="89"/>
      <c r="H44" s="88"/>
      <c r="I44" s="89"/>
      <c r="J44" s="88"/>
      <c r="K44" s="89"/>
      <c r="L44" s="88"/>
      <c r="M44" s="89"/>
      <c r="N44" s="88"/>
      <c r="O44" s="89"/>
      <c r="P44" s="88"/>
      <c r="Q44" s="136"/>
      <c r="R44" s="88"/>
      <c r="S44" s="89"/>
      <c r="T44" s="88"/>
      <c r="U44" s="136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8"/>
      <c r="AM44" s="138"/>
      <c r="AN44" s="88"/>
      <c r="AO44" s="139"/>
      <c r="AP44" s="94"/>
      <c r="AQ44" s="94"/>
      <c r="AR44" s="94"/>
      <c r="AS44" s="95"/>
      <c r="AT44" s="38"/>
      <c r="AU44" s="39"/>
      <c r="AV44" s="39"/>
      <c r="AW44" s="39"/>
      <c r="AX44" s="39"/>
      <c r="AY44" s="39"/>
      <c r="AZ44" s="39"/>
      <c r="BA44" s="39"/>
      <c r="BB44" s="39"/>
      <c r="BC44" s="9"/>
      <c r="BD44" s="9"/>
      <c r="BE44" s="9"/>
      <c r="BF44" s="9"/>
      <c r="BG44" s="9"/>
      <c r="BX44" s="2"/>
      <c r="CG44" s="41">
        <v>0</v>
      </c>
      <c r="CH44" s="41">
        <v>0</v>
      </c>
      <c r="CI44" s="41"/>
      <c r="CJ44" s="41"/>
    </row>
    <row r="45" spans="1:88" ht="31.15" customHeight="1" x14ac:dyDescent="0.2">
      <c r="A45" s="140" t="s">
        <v>65</v>
      </c>
      <c r="B45" s="140"/>
      <c r="C45" s="140"/>
      <c r="D45" s="140"/>
      <c r="E45" s="140"/>
      <c r="F45" s="140"/>
      <c r="G45" s="140"/>
      <c r="H45" s="140"/>
      <c r="I45" s="11"/>
      <c r="J45" s="11"/>
      <c r="K45" s="11"/>
      <c r="L45" s="11"/>
      <c r="M45" s="11"/>
      <c r="N45" s="7"/>
      <c r="O45" s="7"/>
      <c r="P45" s="7"/>
      <c r="Q45" s="7"/>
      <c r="R45" s="7"/>
      <c r="S45" s="7"/>
      <c r="T45" s="7"/>
      <c r="U45" s="7"/>
      <c r="V45" s="7"/>
      <c r="W45" s="7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41"/>
      <c r="AP45" s="142"/>
      <c r="AQ45" s="1639"/>
      <c r="AR45" s="1640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CG45" s="41"/>
      <c r="CH45" s="41"/>
      <c r="CI45" s="41"/>
      <c r="CJ45" s="41"/>
    </row>
    <row r="46" spans="1:88" ht="16.149999999999999" customHeight="1" x14ac:dyDescent="0.25">
      <c r="A46" s="2740" t="s">
        <v>49</v>
      </c>
      <c r="B46" s="2741" t="s">
        <v>4</v>
      </c>
      <c r="C46" s="2742" t="s">
        <v>66</v>
      </c>
      <c r="D46" s="2662"/>
      <c r="E46" s="2662"/>
      <c r="F46" s="2663"/>
      <c r="G46" s="2742" t="s">
        <v>67</v>
      </c>
      <c r="H46" s="2662"/>
      <c r="I46" s="2662"/>
      <c r="J46" s="2663"/>
      <c r="K46" s="7"/>
      <c r="L46" s="1970"/>
      <c r="M46" s="1970"/>
      <c r="N46" s="1970"/>
      <c r="O46" s="1970"/>
      <c r="P46" s="1970"/>
      <c r="Q46" s="1970"/>
      <c r="R46" s="1970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1641"/>
      <c r="AR46" s="146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CG46" s="41"/>
      <c r="CH46" s="41"/>
      <c r="CI46" s="41"/>
      <c r="CJ46" s="41"/>
    </row>
    <row r="47" spans="1:88" ht="27.75" customHeight="1" x14ac:dyDescent="0.2">
      <c r="A47" s="2699"/>
      <c r="B47" s="2691"/>
      <c r="C47" s="869" t="s">
        <v>68</v>
      </c>
      <c r="D47" s="869" t="s">
        <v>69</v>
      </c>
      <c r="E47" s="825" t="s">
        <v>70</v>
      </c>
      <c r="F47" s="1561" t="s">
        <v>71</v>
      </c>
      <c r="G47" s="869" t="s">
        <v>68</v>
      </c>
      <c r="H47" s="869" t="s">
        <v>69</v>
      </c>
      <c r="I47" s="825" t="s">
        <v>70</v>
      </c>
      <c r="J47" s="1561" t="s">
        <v>71</v>
      </c>
      <c r="K47" s="7"/>
      <c r="L47" s="1642"/>
      <c r="M47" s="1642"/>
      <c r="N47" s="1643"/>
      <c r="O47" s="1642"/>
      <c r="P47" s="1642"/>
      <c r="Q47" s="1642"/>
      <c r="R47" s="1642"/>
      <c r="S47" s="1642"/>
      <c r="T47" s="1642"/>
      <c r="U47" s="1642"/>
      <c r="V47" s="1642"/>
      <c r="W47" s="1642"/>
      <c r="X47" s="1642"/>
      <c r="Y47" s="1642"/>
      <c r="Z47" s="1642"/>
      <c r="AA47" s="1642"/>
      <c r="AB47" s="1642"/>
      <c r="AC47" s="1642"/>
      <c r="AD47" s="1642"/>
      <c r="AE47" s="1642"/>
      <c r="AF47" s="1642"/>
      <c r="AG47" s="1642"/>
      <c r="AH47" s="1642"/>
      <c r="AI47" s="1642"/>
      <c r="AJ47" s="1642"/>
      <c r="AK47" s="1642"/>
      <c r="AL47" s="1642"/>
      <c r="AM47" s="1642"/>
      <c r="AN47" s="1642"/>
      <c r="AO47" s="1642"/>
      <c r="AP47" s="1642"/>
      <c r="AQ47" s="1644"/>
      <c r="AR47" s="1644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CG47" s="41"/>
      <c r="CH47" s="41"/>
      <c r="CI47" s="41"/>
      <c r="CJ47" s="41"/>
    </row>
    <row r="48" spans="1:88" ht="16.149999999999999" customHeight="1" x14ac:dyDescent="0.2">
      <c r="A48" s="151" t="s">
        <v>72</v>
      </c>
      <c r="B48" s="152">
        <f>SUM(C48:J48)</f>
        <v>0</v>
      </c>
      <c r="C48" s="31"/>
      <c r="D48" s="110"/>
      <c r="E48" s="110"/>
      <c r="F48" s="849"/>
      <c r="G48" s="31"/>
      <c r="H48" s="110"/>
      <c r="I48" s="110"/>
      <c r="J48" s="33"/>
      <c r="K48" s="153"/>
      <c r="L48" s="1642"/>
      <c r="M48" s="1642"/>
      <c r="N48" s="1645"/>
      <c r="O48" s="1642"/>
      <c r="P48" s="1642"/>
      <c r="Q48" s="1642"/>
      <c r="R48" s="1642"/>
      <c r="S48" s="1642"/>
      <c r="T48" s="1642"/>
      <c r="U48" s="1642"/>
      <c r="V48" s="1642"/>
      <c r="W48" s="1642"/>
      <c r="X48" s="1646"/>
      <c r="Y48" s="1647"/>
      <c r="Z48" s="1647"/>
      <c r="AA48" s="1647"/>
      <c r="AB48" s="1647"/>
      <c r="AC48" s="1647"/>
      <c r="AD48" s="1647"/>
      <c r="AE48" s="1647"/>
      <c r="AF48" s="1647"/>
      <c r="AG48" s="1647"/>
      <c r="AH48" s="1647"/>
      <c r="AI48" s="1647"/>
      <c r="AJ48" s="1647"/>
      <c r="AK48" s="1647"/>
      <c r="AL48" s="1647"/>
      <c r="AM48" s="1647"/>
      <c r="AN48" s="1647"/>
      <c r="AO48" s="1647"/>
      <c r="AP48" s="1647"/>
      <c r="AQ48" s="1644"/>
      <c r="AR48" s="1644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CG48" s="41"/>
      <c r="CH48" s="41"/>
      <c r="CI48" s="41"/>
      <c r="CJ48" s="41"/>
    </row>
    <row r="49" spans="1:88" ht="16.149999999999999" customHeight="1" x14ac:dyDescent="0.2">
      <c r="A49" s="83" t="s">
        <v>73</v>
      </c>
      <c r="B49" s="157">
        <f>SUM(C49:J49)</f>
        <v>0</v>
      </c>
      <c r="C49" s="89"/>
      <c r="D49" s="137"/>
      <c r="E49" s="137"/>
      <c r="F49" s="90"/>
      <c r="G49" s="89"/>
      <c r="H49" s="137"/>
      <c r="I49" s="137"/>
      <c r="J49" s="88"/>
      <c r="K49" s="153"/>
      <c r="L49" s="1642"/>
      <c r="M49" s="1642"/>
      <c r="N49" s="1648"/>
      <c r="O49" s="1642"/>
      <c r="P49" s="1642"/>
      <c r="Q49" s="1642"/>
      <c r="R49" s="1642"/>
      <c r="S49" s="1642"/>
      <c r="T49" s="1642"/>
      <c r="U49" s="1642"/>
      <c r="V49" s="1642"/>
      <c r="W49" s="1642"/>
      <c r="X49" s="1646"/>
      <c r="Y49" s="1647"/>
      <c r="Z49" s="1647"/>
      <c r="AA49" s="1647"/>
      <c r="AB49" s="1647"/>
      <c r="AC49" s="1647"/>
      <c r="AD49" s="1647"/>
      <c r="AE49" s="1647"/>
      <c r="AF49" s="1647"/>
      <c r="AG49" s="1647"/>
      <c r="AH49" s="1647"/>
      <c r="AI49" s="1647"/>
      <c r="AJ49" s="1647"/>
      <c r="AK49" s="1647"/>
      <c r="AL49" s="1647"/>
      <c r="AM49" s="1647"/>
      <c r="AN49" s="1647"/>
      <c r="AO49" s="1647"/>
      <c r="AP49" s="1647"/>
      <c r="AQ49" s="1644"/>
      <c r="AR49" s="1644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CG49" s="41"/>
      <c r="CH49" s="41"/>
      <c r="CI49" s="41"/>
      <c r="CJ49" s="41"/>
    </row>
    <row r="50" spans="1:88" ht="31.15" customHeight="1" x14ac:dyDescent="0.2">
      <c r="A50" s="1649" t="s">
        <v>74</v>
      </c>
      <c r="B50" s="1649"/>
      <c r="C50" s="1649"/>
      <c r="D50" s="1649"/>
      <c r="E50" s="1649"/>
      <c r="F50" s="1649"/>
      <c r="G50" s="1650"/>
      <c r="H50" s="1650"/>
      <c r="I50" s="1650"/>
      <c r="J50" s="1650"/>
      <c r="K50" s="1650"/>
      <c r="L50" s="1650"/>
      <c r="M50" s="1650"/>
      <c r="N50" s="1650"/>
      <c r="O50" s="1651"/>
      <c r="P50" s="1649"/>
      <c r="Q50" s="1650"/>
      <c r="R50" s="1650"/>
      <c r="S50" s="1651"/>
      <c r="T50" s="1649"/>
      <c r="U50" s="1650"/>
      <c r="V50" s="1651"/>
      <c r="W50" s="1649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1647"/>
      <c r="AM50" s="1652"/>
      <c r="AN50" s="1652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CG50" s="41"/>
      <c r="CH50" s="41"/>
      <c r="CI50" s="41"/>
      <c r="CJ50" s="41"/>
    </row>
    <row r="51" spans="1:88" ht="16.149999999999999" customHeight="1" x14ac:dyDescent="0.2">
      <c r="A51" s="2724" t="s">
        <v>75</v>
      </c>
      <c r="B51" s="2730" t="s">
        <v>32</v>
      </c>
      <c r="C51" s="2731"/>
      <c r="D51" s="2732"/>
      <c r="E51" s="2733" t="s">
        <v>5</v>
      </c>
      <c r="F51" s="2734"/>
      <c r="G51" s="2734"/>
      <c r="H51" s="2734"/>
      <c r="I51" s="2734"/>
      <c r="J51" s="2734"/>
      <c r="K51" s="2734"/>
      <c r="L51" s="2734"/>
      <c r="M51" s="2734"/>
      <c r="N51" s="2734"/>
      <c r="O51" s="2734"/>
      <c r="P51" s="2734"/>
      <c r="Q51" s="2734"/>
      <c r="R51" s="2734"/>
      <c r="S51" s="2734"/>
      <c r="T51" s="2734"/>
      <c r="U51" s="2734"/>
      <c r="V51" s="2735"/>
      <c r="W51" s="2725" t="s">
        <v>6</v>
      </c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CG51" s="41"/>
      <c r="CH51" s="41"/>
      <c r="CI51" s="41"/>
      <c r="CJ51" s="41"/>
    </row>
    <row r="52" spans="1:88" ht="16.149999999999999" customHeight="1" x14ac:dyDescent="0.2">
      <c r="A52" s="1909"/>
      <c r="B52" s="2700"/>
      <c r="C52" s="2701"/>
      <c r="D52" s="2690"/>
      <c r="E52" s="2725" t="s">
        <v>11</v>
      </c>
      <c r="F52" s="2731" t="s">
        <v>12</v>
      </c>
      <c r="G52" s="2725" t="s">
        <v>13</v>
      </c>
      <c r="H52" s="2731" t="s">
        <v>14</v>
      </c>
      <c r="I52" s="2725" t="s">
        <v>15</v>
      </c>
      <c r="J52" s="2731" t="s">
        <v>16</v>
      </c>
      <c r="K52" s="2725" t="s">
        <v>17</v>
      </c>
      <c r="L52" s="2731" t="s">
        <v>18</v>
      </c>
      <c r="M52" s="2725" t="s">
        <v>19</v>
      </c>
      <c r="N52" s="2731" t="s">
        <v>20</v>
      </c>
      <c r="O52" s="2725" t="s">
        <v>21</v>
      </c>
      <c r="P52" s="2731" t="s">
        <v>22</v>
      </c>
      <c r="Q52" s="2725" t="s">
        <v>23</v>
      </c>
      <c r="R52" s="2731" t="s">
        <v>24</v>
      </c>
      <c r="S52" s="2725" t="s">
        <v>25</v>
      </c>
      <c r="T52" s="2731" t="s">
        <v>26</v>
      </c>
      <c r="U52" s="2725" t="s">
        <v>27</v>
      </c>
      <c r="V52" s="2732" t="s">
        <v>28</v>
      </c>
      <c r="W52" s="1900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CG52" s="41"/>
      <c r="CH52" s="41"/>
      <c r="CI52" s="41"/>
      <c r="CJ52" s="41"/>
    </row>
    <row r="53" spans="1:88" ht="16.149999999999999" customHeight="1" x14ac:dyDescent="0.2">
      <c r="A53" s="2699"/>
      <c r="B53" s="882" t="s">
        <v>29</v>
      </c>
      <c r="C53" s="1653" t="s">
        <v>30</v>
      </c>
      <c r="D53" s="882" t="s">
        <v>31</v>
      </c>
      <c r="E53" s="2691"/>
      <c r="F53" s="2701"/>
      <c r="G53" s="2691"/>
      <c r="H53" s="2701"/>
      <c r="I53" s="2691"/>
      <c r="J53" s="2701"/>
      <c r="K53" s="2691"/>
      <c r="L53" s="2701"/>
      <c r="M53" s="2691"/>
      <c r="N53" s="2701"/>
      <c r="O53" s="2691"/>
      <c r="P53" s="2701"/>
      <c r="Q53" s="2691"/>
      <c r="R53" s="2701"/>
      <c r="S53" s="2691"/>
      <c r="T53" s="2701"/>
      <c r="U53" s="2691"/>
      <c r="V53" s="2690"/>
      <c r="W53" s="2691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CG53" s="41"/>
      <c r="CH53" s="41"/>
      <c r="CI53" s="41"/>
      <c r="CJ53" s="41"/>
    </row>
    <row r="54" spans="1:88" ht="16.149999999999999" customHeight="1" x14ac:dyDescent="0.2">
      <c r="A54" s="883" t="s">
        <v>76</v>
      </c>
      <c r="B54" s="884">
        <f>SUM(B55:B56)</f>
        <v>0</v>
      </c>
      <c r="C54" s="1573">
        <f>SUM(C55:C56)</f>
        <v>0</v>
      </c>
      <c r="D54" s="885">
        <f t="shared" ref="D54:W54" si="5">SUM(D55:D56)</f>
        <v>0</v>
      </c>
      <c r="E54" s="890">
        <f t="shared" si="5"/>
        <v>0</v>
      </c>
      <c r="F54" s="616">
        <f t="shared" si="5"/>
        <v>0</v>
      </c>
      <c r="G54" s="890">
        <f t="shared" si="5"/>
        <v>0</v>
      </c>
      <c r="H54" s="616">
        <f t="shared" si="5"/>
        <v>0</v>
      </c>
      <c r="I54" s="890">
        <f t="shared" si="5"/>
        <v>0</v>
      </c>
      <c r="J54" s="616">
        <f t="shared" si="5"/>
        <v>0</v>
      </c>
      <c r="K54" s="890">
        <f t="shared" si="5"/>
        <v>0</v>
      </c>
      <c r="L54" s="616">
        <f t="shared" si="5"/>
        <v>0</v>
      </c>
      <c r="M54" s="890">
        <f t="shared" si="5"/>
        <v>0</v>
      </c>
      <c r="N54" s="616">
        <f t="shared" si="5"/>
        <v>0</v>
      </c>
      <c r="O54" s="890">
        <f t="shared" si="5"/>
        <v>0</v>
      </c>
      <c r="P54" s="616">
        <f t="shared" si="5"/>
        <v>0</v>
      </c>
      <c r="Q54" s="890">
        <f t="shared" si="5"/>
        <v>0</v>
      </c>
      <c r="R54" s="616">
        <f t="shared" si="5"/>
        <v>0</v>
      </c>
      <c r="S54" s="890">
        <f t="shared" si="5"/>
        <v>0</v>
      </c>
      <c r="T54" s="616">
        <f t="shared" si="5"/>
        <v>0</v>
      </c>
      <c r="U54" s="890">
        <f t="shared" si="5"/>
        <v>0</v>
      </c>
      <c r="V54" s="616">
        <f t="shared" si="5"/>
        <v>0</v>
      </c>
      <c r="W54" s="890">
        <f t="shared" si="5"/>
        <v>0</v>
      </c>
      <c r="X54" s="170" t="s">
        <v>77</v>
      </c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CG54" s="41"/>
      <c r="CH54" s="41"/>
      <c r="CI54" s="41"/>
      <c r="CJ54" s="41"/>
    </row>
    <row r="55" spans="1:88" ht="16.149999999999999" customHeight="1" x14ac:dyDescent="0.2">
      <c r="A55" s="54" t="s">
        <v>72</v>
      </c>
      <c r="B55" s="171">
        <f>SUM(E55:V55)</f>
        <v>0</v>
      </c>
      <c r="C55" s="1654"/>
      <c r="D55" s="1655"/>
      <c r="E55" s="174"/>
      <c r="F55" s="175"/>
      <c r="G55" s="174"/>
      <c r="H55" s="175"/>
      <c r="I55" s="174"/>
      <c r="J55" s="175"/>
      <c r="K55" s="174"/>
      <c r="L55" s="175"/>
      <c r="M55" s="174"/>
      <c r="N55" s="175"/>
      <c r="O55" s="174"/>
      <c r="P55" s="175"/>
      <c r="Q55" s="174"/>
      <c r="R55" s="175"/>
      <c r="S55" s="174"/>
      <c r="T55" s="175"/>
      <c r="U55" s="174"/>
      <c r="V55" s="175"/>
      <c r="W55" s="174"/>
      <c r="X55" s="176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9"/>
      <c r="AK55" s="9"/>
      <c r="CA55" s="40"/>
      <c r="CC55" s="40"/>
      <c r="CG55" s="41">
        <v>0</v>
      </c>
      <c r="CH55" s="41">
        <v>0</v>
      </c>
      <c r="CI55" s="41">
        <v>0</v>
      </c>
      <c r="CJ55" s="41"/>
    </row>
    <row r="56" spans="1:88" ht="16.149999999999999" customHeight="1" x14ac:dyDescent="0.2">
      <c r="A56" s="177" t="s">
        <v>78</v>
      </c>
      <c r="B56" s="178">
        <f>SUM(E56:V56)</f>
        <v>0</v>
      </c>
      <c r="C56" s="1656"/>
      <c r="D56" s="1657"/>
      <c r="E56" s="181"/>
      <c r="F56" s="182"/>
      <c r="G56" s="181"/>
      <c r="H56" s="182"/>
      <c r="I56" s="181"/>
      <c r="J56" s="182"/>
      <c r="K56" s="181"/>
      <c r="L56" s="182"/>
      <c r="M56" s="181"/>
      <c r="N56" s="182"/>
      <c r="O56" s="181"/>
      <c r="P56" s="182"/>
      <c r="Q56" s="181"/>
      <c r="R56" s="182"/>
      <c r="S56" s="181"/>
      <c r="T56" s="182"/>
      <c r="U56" s="181"/>
      <c r="V56" s="182"/>
      <c r="W56" s="181"/>
      <c r="X56" s="176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9"/>
      <c r="AK56" s="9"/>
      <c r="CG56" s="41">
        <v>0</v>
      </c>
      <c r="CH56" s="41">
        <v>0</v>
      </c>
      <c r="CI56" s="41">
        <v>0</v>
      </c>
      <c r="CJ56" s="41"/>
    </row>
    <row r="57" spans="1:88" ht="16.149999999999999" customHeight="1" x14ac:dyDescent="0.2">
      <c r="A57" s="183" t="s">
        <v>79</v>
      </c>
      <c r="B57" s="184">
        <f t="shared" ref="B57:W57" si="6">SUM(B58:B59)</f>
        <v>0</v>
      </c>
      <c r="C57" s="185">
        <f t="shared" si="6"/>
        <v>0</v>
      </c>
      <c r="D57" s="186">
        <f t="shared" si="6"/>
        <v>0</v>
      </c>
      <c r="E57" s="120">
        <f t="shared" si="6"/>
        <v>0</v>
      </c>
      <c r="F57" s="187">
        <f t="shared" si="6"/>
        <v>0</v>
      </c>
      <c r="G57" s="120">
        <f t="shared" si="6"/>
        <v>0</v>
      </c>
      <c r="H57" s="187">
        <f t="shared" si="6"/>
        <v>0</v>
      </c>
      <c r="I57" s="120">
        <f t="shared" si="6"/>
        <v>0</v>
      </c>
      <c r="J57" s="187">
        <f t="shared" si="6"/>
        <v>0</v>
      </c>
      <c r="K57" s="120">
        <f t="shared" si="6"/>
        <v>0</v>
      </c>
      <c r="L57" s="187">
        <f t="shared" si="6"/>
        <v>0</v>
      </c>
      <c r="M57" s="120">
        <f t="shared" si="6"/>
        <v>0</v>
      </c>
      <c r="N57" s="187">
        <f t="shared" si="6"/>
        <v>0</v>
      </c>
      <c r="O57" s="120">
        <f t="shared" si="6"/>
        <v>0</v>
      </c>
      <c r="P57" s="187">
        <f t="shared" si="6"/>
        <v>0</v>
      </c>
      <c r="Q57" s="120">
        <f t="shared" si="6"/>
        <v>0</v>
      </c>
      <c r="R57" s="187">
        <f t="shared" si="6"/>
        <v>0</v>
      </c>
      <c r="S57" s="120">
        <f t="shared" si="6"/>
        <v>0</v>
      </c>
      <c r="T57" s="187">
        <f t="shared" si="6"/>
        <v>0</v>
      </c>
      <c r="U57" s="120">
        <f t="shared" si="6"/>
        <v>0</v>
      </c>
      <c r="V57" s="187">
        <f t="shared" si="6"/>
        <v>0</v>
      </c>
      <c r="W57" s="890">
        <f t="shared" si="6"/>
        <v>0</v>
      </c>
      <c r="X57" s="170" t="s">
        <v>77</v>
      </c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CG57" s="41"/>
      <c r="CH57" s="41"/>
      <c r="CI57" s="41"/>
      <c r="CJ57" s="41"/>
    </row>
    <row r="58" spans="1:88" ht="16.149999999999999" customHeight="1" x14ac:dyDescent="0.2">
      <c r="A58" s="54" t="s">
        <v>72</v>
      </c>
      <c r="B58" s="171">
        <f>SUM(E58:V58)</f>
        <v>0</v>
      </c>
      <c r="C58" s="1654"/>
      <c r="D58" s="1655"/>
      <c r="E58" s="174"/>
      <c r="F58" s="175"/>
      <c r="G58" s="174"/>
      <c r="H58" s="175"/>
      <c r="I58" s="174"/>
      <c r="J58" s="175"/>
      <c r="K58" s="174"/>
      <c r="L58" s="175"/>
      <c r="M58" s="174"/>
      <c r="N58" s="175"/>
      <c r="O58" s="174"/>
      <c r="P58" s="175"/>
      <c r="Q58" s="174"/>
      <c r="R58" s="175"/>
      <c r="S58" s="174"/>
      <c r="T58" s="175"/>
      <c r="U58" s="174"/>
      <c r="V58" s="175"/>
      <c r="W58" s="174"/>
      <c r="X58" s="176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9"/>
      <c r="AK58" s="9"/>
      <c r="CG58" s="41">
        <v>0</v>
      </c>
      <c r="CH58" s="41">
        <v>0</v>
      </c>
      <c r="CI58" s="41">
        <v>0</v>
      </c>
      <c r="CJ58" s="41"/>
    </row>
    <row r="59" spans="1:88" ht="16.149999999999999" customHeight="1" x14ac:dyDescent="0.2">
      <c r="A59" s="177" t="s">
        <v>78</v>
      </c>
      <c r="B59" s="178">
        <f>SUM(E59:V59)</f>
        <v>0</v>
      </c>
      <c r="C59" s="1656"/>
      <c r="D59" s="1656"/>
      <c r="E59" s="181"/>
      <c r="F59" s="182"/>
      <c r="G59" s="181"/>
      <c r="H59" s="182"/>
      <c r="I59" s="181"/>
      <c r="J59" s="182"/>
      <c r="K59" s="181"/>
      <c r="L59" s="182"/>
      <c r="M59" s="181"/>
      <c r="N59" s="182"/>
      <c r="O59" s="181"/>
      <c r="P59" s="182"/>
      <c r="Q59" s="181"/>
      <c r="R59" s="182"/>
      <c r="S59" s="181"/>
      <c r="T59" s="182"/>
      <c r="U59" s="181"/>
      <c r="V59" s="182"/>
      <c r="W59" s="181"/>
      <c r="X59" s="176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9"/>
      <c r="AK59" s="9"/>
      <c r="CG59" s="41">
        <v>0</v>
      </c>
      <c r="CH59" s="41">
        <v>0</v>
      </c>
      <c r="CI59" s="41">
        <v>0</v>
      </c>
      <c r="CJ59" s="41"/>
    </row>
    <row r="60" spans="1:88" ht="31.15" customHeight="1" x14ac:dyDescent="0.2">
      <c r="A60" s="1649" t="s">
        <v>80</v>
      </c>
      <c r="B60" s="1649"/>
      <c r="C60" s="1649"/>
      <c r="D60" s="1649"/>
      <c r="E60" s="1649"/>
      <c r="F60" s="140"/>
      <c r="G60" s="140"/>
      <c r="H60" s="188"/>
      <c r="I60" s="188"/>
      <c r="J60" s="1658"/>
      <c r="K60" s="1659"/>
      <c r="L60" s="1660"/>
      <c r="M60" s="1659"/>
      <c r="N60" s="7"/>
      <c r="O60" s="7"/>
      <c r="P60" s="7"/>
      <c r="Q60" s="7"/>
      <c r="R60" s="7"/>
      <c r="S60" s="7"/>
      <c r="T60" s="7"/>
      <c r="U60" s="7"/>
      <c r="V60" s="7"/>
      <c r="W60" s="7"/>
      <c r="X60" s="192"/>
      <c r="Y60" s="192"/>
      <c r="Z60" s="192"/>
      <c r="AA60" s="1661"/>
      <c r="AB60" s="1662"/>
      <c r="AC60" s="1661"/>
      <c r="AD60" s="192"/>
      <c r="AE60" s="1662"/>
      <c r="AF60" s="1661"/>
      <c r="AG60" s="1661"/>
      <c r="AH60" s="1661"/>
      <c r="AI60" s="1662"/>
      <c r="AJ60" s="101"/>
      <c r="AK60" s="195"/>
      <c r="AL60" s="1647"/>
      <c r="AM60" s="1652"/>
      <c r="AN60" s="1652"/>
      <c r="CG60" s="41"/>
      <c r="CH60" s="41"/>
      <c r="CI60" s="41"/>
      <c r="CJ60" s="41"/>
    </row>
    <row r="61" spans="1:88" ht="16.149999999999999" customHeight="1" x14ac:dyDescent="0.2">
      <c r="A61" s="2725" t="s">
        <v>75</v>
      </c>
      <c r="B61" s="2736" t="s">
        <v>81</v>
      </c>
      <c r="C61" s="2737"/>
      <c r="D61" s="2736" t="s">
        <v>82</v>
      </c>
      <c r="E61" s="2738"/>
      <c r="F61" s="2739" t="s">
        <v>83</v>
      </c>
      <c r="G61" s="2739"/>
      <c r="H61" s="101"/>
      <c r="I61" s="101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141"/>
      <c r="V61" s="1663"/>
      <c r="W61" s="141"/>
      <c r="X61" s="1664"/>
      <c r="Y61" s="1664"/>
      <c r="Z61" s="1664"/>
      <c r="AA61" s="1661"/>
      <c r="AB61" s="1664"/>
      <c r="AC61" s="1661"/>
      <c r="AD61" s="1664"/>
      <c r="AE61" s="1661"/>
      <c r="AF61" s="1661"/>
      <c r="AG61" s="1665"/>
      <c r="AH61" s="1661"/>
      <c r="AI61" s="1665"/>
      <c r="AJ61" s="1664"/>
      <c r="AK61" s="1665"/>
      <c r="AL61" s="1666"/>
      <c r="AM61" s="1667"/>
      <c r="AN61" s="1667"/>
      <c r="CG61" s="41"/>
      <c r="CH61" s="41"/>
      <c r="CI61" s="41"/>
      <c r="CJ61" s="41"/>
    </row>
    <row r="62" spans="1:88" ht="36" customHeight="1" x14ac:dyDescent="0.2">
      <c r="A62" s="2691"/>
      <c r="B62" s="741" t="s">
        <v>84</v>
      </c>
      <c r="C62" s="742" t="s">
        <v>85</v>
      </c>
      <c r="D62" s="741" t="s">
        <v>84</v>
      </c>
      <c r="E62" s="743" t="s">
        <v>85</v>
      </c>
      <c r="F62" s="1668" t="s">
        <v>84</v>
      </c>
      <c r="G62" s="1669" t="s">
        <v>85</v>
      </c>
      <c r="H62" s="7" t="s">
        <v>77</v>
      </c>
      <c r="I62" s="7"/>
      <c r="J62" s="1670"/>
      <c r="K62" s="1642"/>
      <c r="L62" s="1642"/>
      <c r="M62" s="1642"/>
      <c r="N62" s="1642"/>
      <c r="O62" s="1642"/>
      <c r="P62" s="1642"/>
      <c r="Q62" s="1647"/>
      <c r="R62" s="1647"/>
      <c r="S62" s="1647"/>
      <c r="T62" s="1647"/>
      <c r="U62" s="1647"/>
      <c r="V62" s="1647"/>
      <c r="W62" s="1647"/>
      <c r="X62" s="1646"/>
      <c r="Y62" s="1647"/>
      <c r="Z62" s="1647"/>
      <c r="AA62" s="1647"/>
      <c r="AB62" s="1647"/>
      <c r="AC62" s="1647"/>
      <c r="AD62" s="1647"/>
      <c r="AE62" s="1647"/>
      <c r="AF62" s="1647"/>
      <c r="AG62" s="1647"/>
      <c r="AH62" s="1647"/>
      <c r="AI62" s="1647"/>
      <c r="AJ62" s="1647"/>
      <c r="AK62" s="1647"/>
      <c r="AL62" s="1647"/>
      <c r="AM62" s="1647"/>
      <c r="AN62" s="1647"/>
      <c r="AO62" s="1647"/>
      <c r="AP62" s="1642"/>
      <c r="AQ62" s="1652"/>
      <c r="AR62" s="1652"/>
      <c r="CG62" s="41"/>
      <c r="CH62" s="41"/>
      <c r="CI62" s="41"/>
      <c r="CJ62" s="41"/>
    </row>
    <row r="63" spans="1:88" ht="16.149999999999999" customHeight="1" x14ac:dyDescent="0.2">
      <c r="A63" s="908" t="s">
        <v>86</v>
      </c>
      <c r="B63" s="31"/>
      <c r="C63" s="33"/>
      <c r="D63" s="31"/>
      <c r="E63" s="33"/>
      <c r="F63" s="65"/>
      <c r="G63" s="206"/>
      <c r="H63" s="176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1665"/>
      <c r="U63" s="1665"/>
      <c r="V63" s="1647"/>
      <c r="W63" s="1647"/>
      <c r="X63" s="1646"/>
      <c r="Y63" s="1647"/>
      <c r="Z63" s="1647"/>
      <c r="AA63" s="1647"/>
      <c r="AB63" s="1647"/>
      <c r="AC63" s="1647"/>
      <c r="AD63" s="1647"/>
      <c r="AE63" s="1647"/>
      <c r="AF63" s="1647"/>
      <c r="AG63" s="1647"/>
      <c r="AH63" s="1647"/>
      <c r="AI63" s="1647"/>
      <c r="AJ63" s="1647"/>
      <c r="AK63" s="1647"/>
      <c r="AL63" s="1647"/>
      <c r="AM63" s="1647"/>
      <c r="AN63" s="1647"/>
      <c r="AO63" s="1647"/>
      <c r="AP63" s="1652"/>
      <c r="AQ63" s="1652"/>
      <c r="AR63" s="1652"/>
      <c r="CA63" s="40"/>
      <c r="CB63" s="40"/>
      <c r="CC63" s="40"/>
      <c r="CG63" s="41">
        <f>IF(B63&lt;C63,1,0)</f>
        <v>0</v>
      </c>
      <c r="CH63" s="41">
        <f>IF(D63&lt;E63,1,0)</f>
        <v>0</v>
      </c>
      <c r="CI63" s="41">
        <f>IF(F63&lt;G63,1,0)</f>
        <v>0</v>
      </c>
      <c r="CJ63" s="41"/>
    </row>
    <row r="64" spans="1:88" ht="25.15" customHeight="1" x14ac:dyDescent="0.2">
      <c r="A64" s="1671" t="s">
        <v>87</v>
      </c>
      <c r="B64" s="1672"/>
      <c r="C64" s="1673"/>
      <c r="D64" s="1672"/>
      <c r="E64" s="1673"/>
      <c r="F64" s="1672"/>
      <c r="G64" s="1674"/>
      <c r="H64" s="176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1665"/>
      <c r="U64" s="1665"/>
      <c r="V64" s="1647"/>
      <c r="W64" s="1647"/>
      <c r="X64" s="1646"/>
      <c r="Y64" s="1647"/>
      <c r="Z64" s="1647"/>
      <c r="AA64" s="1647"/>
      <c r="AB64" s="1647"/>
      <c r="AC64" s="1647"/>
      <c r="AD64" s="1647"/>
      <c r="AE64" s="1647"/>
      <c r="AF64" s="1647"/>
      <c r="AG64" s="1647"/>
      <c r="AH64" s="1647"/>
      <c r="AI64" s="1647"/>
      <c r="AJ64" s="1647"/>
      <c r="AK64" s="1647"/>
      <c r="AL64" s="1647"/>
      <c r="AM64" s="1647"/>
      <c r="AN64" s="1647"/>
      <c r="AO64" s="1647"/>
      <c r="AP64" s="1652"/>
      <c r="AQ64" s="1652"/>
      <c r="AR64" s="1652"/>
      <c r="CA64" s="40"/>
      <c r="CB64" s="40"/>
      <c r="CC64" s="40"/>
      <c r="CG64" s="41">
        <f>IF(B64&lt;C64,1,0)</f>
        <v>0</v>
      </c>
      <c r="CH64" s="41">
        <f>IF(D64&lt;E64,1,0)</f>
        <v>0</v>
      </c>
      <c r="CI64" s="41">
        <f>IF(F64&lt;G64,1,0)</f>
        <v>0</v>
      </c>
      <c r="CJ64" s="41"/>
    </row>
    <row r="65" spans="1:90" ht="31.15" customHeight="1" x14ac:dyDescent="0.2">
      <c r="A65" s="1649" t="s">
        <v>88</v>
      </c>
      <c r="B65" s="1675"/>
      <c r="C65" s="1675"/>
      <c r="D65" s="1675"/>
      <c r="E65" s="211"/>
      <c r="F65" s="211"/>
      <c r="G65" s="211"/>
      <c r="H65" s="101"/>
      <c r="I65" s="101"/>
      <c r="J65" s="1665"/>
      <c r="K65" s="1665"/>
      <c r="L65" s="1665"/>
      <c r="M65" s="1665"/>
      <c r="N65" s="1665"/>
      <c r="O65" s="1665"/>
      <c r="P65" s="1665"/>
      <c r="Q65" s="1665"/>
      <c r="R65" s="1665"/>
      <c r="S65" s="1665"/>
      <c r="T65" s="1665"/>
      <c r="U65" s="1665"/>
      <c r="V65" s="1642"/>
      <c r="W65" s="1642"/>
      <c r="X65" s="1646"/>
      <c r="Y65" s="1647"/>
      <c r="Z65" s="1647"/>
      <c r="AA65" s="1647"/>
      <c r="AB65" s="1647"/>
      <c r="AC65" s="1647"/>
      <c r="AD65" s="1647"/>
      <c r="AE65" s="1647"/>
      <c r="AF65" s="1647"/>
      <c r="AG65" s="1647"/>
      <c r="AH65" s="1647"/>
      <c r="AI65" s="1647"/>
      <c r="AJ65" s="1647"/>
      <c r="AK65" s="1647"/>
      <c r="AL65" s="1647"/>
      <c r="AM65" s="1647"/>
      <c r="AN65" s="1647"/>
      <c r="AO65" s="1647"/>
      <c r="AP65" s="1652"/>
      <c r="AQ65" s="1652"/>
      <c r="AR65" s="1652"/>
      <c r="CG65" s="41"/>
      <c r="CH65" s="41"/>
      <c r="CI65" s="41"/>
      <c r="CJ65" s="41"/>
    </row>
    <row r="66" spans="1:90" ht="16.149999999999999" customHeight="1" x14ac:dyDescent="0.2">
      <c r="A66" s="749" t="s">
        <v>49</v>
      </c>
      <c r="B66" s="749" t="s">
        <v>32</v>
      </c>
      <c r="C66" s="213"/>
      <c r="D66" s="214"/>
      <c r="E66" s="214"/>
      <c r="F66" s="214"/>
      <c r="G66" s="214"/>
      <c r="H66" s="101"/>
      <c r="I66" s="101"/>
      <c r="J66" s="1665"/>
      <c r="K66" s="1665"/>
      <c r="L66" s="1676"/>
      <c r="M66" s="1676"/>
      <c r="N66" s="1665"/>
      <c r="O66" s="1665"/>
      <c r="P66" s="1665"/>
      <c r="Q66" s="1665"/>
      <c r="R66" s="1665"/>
      <c r="S66" s="1665"/>
      <c r="T66" s="1665"/>
      <c r="U66" s="1665"/>
      <c r="V66" s="1642"/>
      <c r="W66" s="1642"/>
      <c r="X66" s="1646"/>
      <c r="Y66" s="1647"/>
      <c r="Z66" s="1647"/>
      <c r="AA66" s="1647"/>
      <c r="AB66" s="1647"/>
      <c r="AC66" s="1647"/>
      <c r="AD66" s="1647"/>
      <c r="AE66" s="1647"/>
      <c r="AF66" s="1647"/>
      <c r="AG66" s="1647"/>
      <c r="AH66" s="1647"/>
      <c r="AI66" s="1647"/>
      <c r="AJ66" s="1647"/>
      <c r="AK66" s="1647"/>
      <c r="AL66" s="1647"/>
      <c r="AM66" s="1647"/>
      <c r="AN66" s="1647"/>
      <c r="AO66" s="1647"/>
      <c r="AP66" s="1652"/>
      <c r="AQ66" s="1652"/>
      <c r="AR66" s="1652"/>
      <c r="CG66" s="41"/>
      <c r="CH66" s="41"/>
      <c r="CI66" s="41"/>
      <c r="CJ66" s="41"/>
    </row>
    <row r="67" spans="1:90" ht="16.149999999999999" customHeight="1" x14ac:dyDescent="0.2">
      <c r="A67" s="914" t="s">
        <v>72</v>
      </c>
      <c r="B67" s="915"/>
      <c r="C67" s="213"/>
      <c r="D67" s="214"/>
      <c r="E67" s="214"/>
      <c r="F67" s="214"/>
      <c r="G67" s="214"/>
      <c r="H67" s="7"/>
      <c r="I67" s="141"/>
      <c r="J67" s="1642"/>
      <c r="K67" s="1642"/>
      <c r="L67" s="1677"/>
      <c r="M67" s="1677"/>
      <c r="N67" s="1642"/>
      <c r="O67" s="1642"/>
      <c r="P67" s="1642"/>
      <c r="Q67" s="1642"/>
      <c r="R67" s="1642"/>
      <c r="S67" s="1642"/>
      <c r="T67" s="1642"/>
      <c r="U67" s="1642"/>
      <c r="V67" s="1642"/>
      <c r="W67" s="1642"/>
      <c r="X67" s="1646"/>
      <c r="Y67" s="1647"/>
      <c r="Z67" s="1647"/>
      <c r="AA67" s="1647"/>
      <c r="AB67" s="1647"/>
      <c r="AC67" s="1647"/>
      <c r="AD67" s="1647"/>
      <c r="AE67" s="1647"/>
      <c r="AF67" s="1647"/>
      <c r="AG67" s="1647"/>
      <c r="AH67" s="1647"/>
      <c r="AI67" s="1647"/>
      <c r="AJ67" s="1647"/>
      <c r="AK67" s="1647"/>
      <c r="AL67" s="1647"/>
      <c r="AM67" s="1647"/>
      <c r="AN67" s="1647"/>
      <c r="AO67" s="1647"/>
      <c r="AP67" s="1652"/>
      <c r="AQ67" s="1652"/>
      <c r="AR67" s="1652"/>
      <c r="CG67" s="41"/>
      <c r="CH67" s="41"/>
      <c r="CI67" s="41"/>
      <c r="CJ67" s="41"/>
    </row>
    <row r="68" spans="1:90" ht="16.149999999999999" customHeight="1" x14ac:dyDescent="0.2">
      <c r="A68" s="83" t="s">
        <v>89</v>
      </c>
      <c r="B68" s="219"/>
      <c r="C68" s="140"/>
      <c r="D68" s="220"/>
      <c r="E68" s="140"/>
      <c r="F68" s="1678"/>
      <c r="G68" s="222"/>
      <c r="H68" s="7"/>
      <c r="I68" s="7"/>
      <c r="J68" s="1642"/>
      <c r="K68" s="1642"/>
      <c r="L68" s="1642"/>
      <c r="M68" s="1642"/>
      <c r="N68" s="1642"/>
      <c r="O68" s="1642"/>
      <c r="P68" s="1642"/>
      <c r="Q68" s="1642"/>
      <c r="R68" s="1642"/>
      <c r="S68" s="1642"/>
      <c r="T68" s="1642"/>
      <c r="U68" s="1642"/>
      <c r="V68" s="1642"/>
      <c r="W68" s="1642"/>
      <c r="X68" s="1646"/>
      <c r="Y68" s="1647"/>
      <c r="Z68" s="1647"/>
      <c r="AA68" s="1647"/>
      <c r="AB68" s="1647"/>
      <c r="AC68" s="1647"/>
      <c r="AD68" s="1647"/>
      <c r="AE68" s="1647"/>
      <c r="AF68" s="1647"/>
      <c r="AG68" s="1647"/>
      <c r="AH68" s="1647"/>
      <c r="AI68" s="1647"/>
      <c r="AJ68" s="1647"/>
      <c r="AK68" s="1647"/>
      <c r="AL68" s="1647"/>
      <c r="AM68" s="1647"/>
      <c r="AN68" s="1647"/>
      <c r="AO68" s="1647"/>
      <c r="AP68" s="1652"/>
      <c r="AQ68" s="1652"/>
      <c r="AR68" s="1652"/>
      <c r="CG68" s="41"/>
      <c r="CH68" s="41"/>
      <c r="CI68" s="41"/>
      <c r="CJ68" s="41"/>
    </row>
    <row r="69" spans="1:90" ht="31.15" customHeight="1" x14ac:dyDescent="0.2">
      <c r="A69" s="140" t="s">
        <v>90</v>
      </c>
      <c r="B69" s="140"/>
      <c r="C69" s="1679"/>
      <c r="D69" s="1679"/>
      <c r="E69" s="7"/>
      <c r="F69" s="7"/>
      <c r="G69" s="7"/>
      <c r="H69" s="7"/>
      <c r="I69" s="7"/>
      <c r="J69" s="1642"/>
      <c r="K69" s="1642"/>
      <c r="L69" s="1642"/>
      <c r="M69" s="1642"/>
      <c r="N69" s="1642"/>
      <c r="O69" s="1642"/>
      <c r="P69" s="1642"/>
      <c r="Q69" s="1642"/>
      <c r="R69" s="1642"/>
      <c r="S69" s="1642"/>
      <c r="T69" s="1642"/>
      <c r="U69" s="1642"/>
      <c r="V69" s="1642"/>
      <c r="W69" s="1680"/>
      <c r="X69" s="1646"/>
      <c r="Y69" s="1647"/>
      <c r="Z69" s="1647"/>
      <c r="AA69" s="1647"/>
      <c r="AB69" s="1647"/>
      <c r="AC69" s="1647"/>
      <c r="AD69" s="1647"/>
      <c r="AE69" s="1647"/>
      <c r="AF69" s="1666"/>
      <c r="AG69" s="1647"/>
      <c r="AH69" s="1681"/>
      <c r="AI69" s="1647"/>
      <c r="AJ69" s="1647"/>
      <c r="AK69" s="1647"/>
      <c r="AL69" s="1647"/>
      <c r="AM69" s="1647"/>
      <c r="AN69" s="1647"/>
      <c r="AO69" s="1647"/>
      <c r="AP69" s="1652"/>
      <c r="AQ69" s="1652"/>
      <c r="AR69" s="1652"/>
      <c r="CG69" s="41"/>
      <c r="CH69" s="41"/>
      <c r="CI69" s="41"/>
      <c r="CJ69" s="41"/>
    </row>
    <row r="70" spans="1:90" ht="16.149999999999999" customHeight="1" x14ac:dyDescent="0.2">
      <c r="A70" s="2724" t="s">
        <v>91</v>
      </c>
      <c r="B70" s="2725" t="s">
        <v>32</v>
      </c>
      <c r="C70" s="2726" t="s">
        <v>92</v>
      </c>
      <c r="D70" s="2728" t="s">
        <v>93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1646"/>
      <c r="Y70" s="1647"/>
      <c r="Z70" s="1647"/>
      <c r="AA70" s="1647"/>
      <c r="AB70" s="1647"/>
      <c r="AC70" s="1647"/>
      <c r="AD70" s="1647"/>
      <c r="AE70" s="1647"/>
      <c r="AF70" s="1666"/>
      <c r="AG70" s="1647"/>
      <c r="AH70" s="1647"/>
      <c r="AI70" s="1647"/>
      <c r="AJ70" s="1647"/>
      <c r="AK70" s="1647"/>
      <c r="AL70" s="1647"/>
      <c r="AM70" s="1647"/>
      <c r="AN70" s="1647"/>
      <c r="AO70" s="1647"/>
      <c r="AP70" s="1652"/>
      <c r="AQ70" s="1652"/>
      <c r="AR70" s="1652"/>
      <c r="CG70" s="41"/>
      <c r="CH70" s="41"/>
      <c r="CI70" s="41"/>
      <c r="CJ70" s="41"/>
    </row>
    <row r="71" spans="1:90" ht="16.149999999999999" customHeight="1" x14ac:dyDescent="0.2">
      <c r="A71" s="2699"/>
      <c r="B71" s="2691"/>
      <c r="C71" s="2727"/>
      <c r="D71" s="2729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1646"/>
      <c r="Y71" s="1647"/>
      <c r="Z71" s="1647"/>
      <c r="AA71" s="1647"/>
      <c r="AB71" s="1647"/>
      <c r="AC71" s="1647"/>
      <c r="AD71" s="1647"/>
      <c r="AE71" s="1647"/>
      <c r="AF71" s="1682"/>
      <c r="AG71" s="1683"/>
      <c r="AH71" s="1683"/>
      <c r="AI71" s="1647"/>
      <c r="AJ71" s="1647"/>
      <c r="AK71" s="1647"/>
      <c r="AL71" s="1647"/>
      <c r="AM71" s="1647"/>
      <c r="AN71" s="1647"/>
      <c r="AO71" s="1647"/>
      <c r="AP71" s="1652"/>
      <c r="AQ71" s="1652"/>
      <c r="AR71" s="1652"/>
      <c r="CG71" s="41"/>
      <c r="CH71" s="41"/>
      <c r="CI71" s="41"/>
      <c r="CJ71" s="41"/>
    </row>
    <row r="72" spans="1:90" ht="25.5" customHeight="1" x14ac:dyDescent="0.2">
      <c r="A72" s="759" t="s">
        <v>94</v>
      </c>
      <c r="B72" s="229">
        <f>SUM(C72:D72)</f>
        <v>0</v>
      </c>
      <c r="C72" s="760"/>
      <c r="D72" s="761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6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1642"/>
      <c r="AJ72" s="1642"/>
      <c r="AK72" s="1642"/>
      <c r="AL72" s="1642"/>
      <c r="AM72" s="1642"/>
      <c r="AN72" s="1642"/>
      <c r="AO72" s="1642"/>
      <c r="AP72" s="1652"/>
      <c r="AQ72" s="1652"/>
      <c r="AR72" s="1652"/>
      <c r="CG72" s="41"/>
      <c r="CH72" s="41"/>
      <c r="CI72" s="41"/>
      <c r="CJ72" s="41"/>
    </row>
    <row r="73" spans="1:90" ht="31.15" customHeight="1" x14ac:dyDescent="0.2">
      <c r="A73" s="1962" t="s">
        <v>95</v>
      </c>
      <c r="B73" s="1962"/>
      <c r="C73" s="1962"/>
      <c r="D73" s="1962"/>
      <c r="E73" s="1962"/>
      <c r="F73" s="1962"/>
      <c r="G73" s="1962"/>
      <c r="H73" s="232"/>
      <c r="I73" s="232"/>
      <c r="J73" s="232"/>
      <c r="K73" s="232"/>
      <c r="L73" s="232"/>
      <c r="M73" s="232"/>
      <c r="N73" s="233"/>
      <c r="O73" s="233"/>
      <c r="P73" s="233"/>
      <c r="Q73" s="234"/>
      <c r="R73" s="234"/>
      <c r="S73" s="234"/>
      <c r="T73" s="234"/>
      <c r="U73" s="234"/>
      <c r="V73" s="234"/>
      <c r="W73" s="233"/>
      <c r="X73" s="234"/>
      <c r="Y73" s="234"/>
      <c r="Z73" s="235"/>
      <c r="AA73" s="1684"/>
      <c r="AB73" s="1684"/>
      <c r="AC73" s="1684"/>
      <c r="AD73" s="1684"/>
      <c r="AE73" s="1685"/>
      <c r="AF73" s="1685"/>
      <c r="AG73" s="1685"/>
      <c r="AH73" s="1686"/>
      <c r="AI73" s="1687"/>
      <c r="AJ73" s="1652"/>
      <c r="AK73" s="1652"/>
      <c r="AL73" s="1652"/>
      <c r="AM73" s="1652"/>
      <c r="AN73" s="1652"/>
      <c r="AO73" s="1652"/>
      <c r="AP73" s="1652"/>
      <c r="AQ73" s="1652"/>
      <c r="AR73" s="1652"/>
      <c r="CG73" s="41"/>
      <c r="CH73" s="41"/>
      <c r="CI73" s="41"/>
      <c r="CJ73" s="41"/>
    </row>
    <row r="74" spans="1:90" ht="16.149999999999999" customHeight="1" x14ac:dyDescent="0.2">
      <c r="A74" s="2711" t="s">
        <v>49</v>
      </c>
      <c r="B74" s="2713" t="s">
        <v>96</v>
      </c>
      <c r="C74" s="2713" t="s">
        <v>32</v>
      </c>
      <c r="D74" s="2715"/>
      <c r="E74" s="2716"/>
      <c r="F74" s="2719" t="s">
        <v>5</v>
      </c>
      <c r="G74" s="2720"/>
      <c r="H74" s="2720"/>
      <c r="I74" s="2720"/>
      <c r="J74" s="2720"/>
      <c r="K74" s="2720"/>
      <c r="L74" s="2720"/>
      <c r="M74" s="2720"/>
      <c r="N74" s="2720"/>
      <c r="O74" s="2720"/>
      <c r="P74" s="2720"/>
      <c r="Q74" s="2720"/>
      <c r="R74" s="2720"/>
      <c r="S74" s="2720"/>
      <c r="T74" s="2720"/>
      <c r="U74" s="2720"/>
      <c r="V74" s="2720"/>
      <c r="W74" s="2720"/>
      <c r="X74" s="2720"/>
      <c r="Y74" s="2720"/>
      <c r="Z74" s="2720"/>
      <c r="AA74" s="2720"/>
      <c r="AB74" s="2720"/>
      <c r="AC74" s="2720"/>
      <c r="AD74" s="2720"/>
      <c r="AE74" s="2720"/>
      <c r="AF74" s="2720"/>
      <c r="AG74" s="2720"/>
      <c r="AH74" s="2720"/>
      <c r="AI74" s="2721"/>
      <c r="AJ74" s="2722" t="s">
        <v>97</v>
      </c>
      <c r="AK74" s="2716" t="s">
        <v>98</v>
      </c>
      <c r="AL74" s="1647"/>
      <c r="AM74" s="1647"/>
      <c r="AN74" s="1647"/>
      <c r="AO74" s="1647"/>
      <c r="AP74" s="1647"/>
      <c r="AQ74" s="1647"/>
      <c r="AR74" s="1647"/>
      <c r="AS74" s="1652"/>
      <c r="AT74" s="1652"/>
      <c r="BX74" s="2"/>
      <c r="BY74" s="2"/>
      <c r="BZ74" s="3"/>
      <c r="CA74" s="3"/>
      <c r="CB74" s="4"/>
      <c r="CI74" s="41"/>
      <c r="CJ74" s="41"/>
      <c r="CK74" s="41"/>
      <c r="CL74" s="41"/>
    </row>
    <row r="75" spans="1:90" ht="16.149999999999999" customHeight="1" x14ac:dyDescent="0.2">
      <c r="A75" s="1935"/>
      <c r="B75" s="1938"/>
      <c r="C75" s="2714"/>
      <c r="D75" s="2717"/>
      <c r="E75" s="2718"/>
      <c r="F75" s="2257" t="s">
        <v>99</v>
      </c>
      <c r="G75" s="2635"/>
      <c r="H75" s="2257" t="s">
        <v>100</v>
      </c>
      <c r="I75" s="2635"/>
      <c r="J75" s="2257" t="s">
        <v>13</v>
      </c>
      <c r="K75" s="2635"/>
      <c r="L75" s="2257" t="s">
        <v>14</v>
      </c>
      <c r="M75" s="2635"/>
      <c r="N75" s="2257" t="s">
        <v>101</v>
      </c>
      <c r="O75" s="2635"/>
      <c r="P75" s="2257">
        <v>19</v>
      </c>
      <c r="Q75" s="2635"/>
      <c r="R75" s="2257" t="s">
        <v>16</v>
      </c>
      <c r="S75" s="2635"/>
      <c r="T75" s="2257" t="s">
        <v>17</v>
      </c>
      <c r="U75" s="2635"/>
      <c r="V75" s="2257" t="s">
        <v>18</v>
      </c>
      <c r="W75" s="2635"/>
      <c r="X75" s="2257" t="s">
        <v>19</v>
      </c>
      <c r="Y75" s="2635"/>
      <c r="Z75" s="2257" t="s">
        <v>20</v>
      </c>
      <c r="AA75" s="2635"/>
      <c r="AB75" s="2257" t="s">
        <v>21</v>
      </c>
      <c r="AC75" s="2635"/>
      <c r="AD75" s="2257" t="s">
        <v>22</v>
      </c>
      <c r="AE75" s="2635"/>
      <c r="AF75" s="2257" t="s">
        <v>23</v>
      </c>
      <c r="AG75" s="2635"/>
      <c r="AH75" s="2257" t="s">
        <v>24</v>
      </c>
      <c r="AI75" s="2259"/>
      <c r="AJ75" s="1949"/>
      <c r="AK75" s="1944"/>
      <c r="AL75" s="927"/>
      <c r="AM75" s="928"/>
      <c r="AN75" s="927"/>
      <c r="AO75" s="927"/>
      <c r="AP75" s="927"/>
      <c r="AQ75" s="927"/>
      <c r="AR75" s="927"/>
      <c r="AS75" s="929"/>
      <c r="AT75" s="929"/>
      <c r="BX75" s="2"/>
      <c r="BY75" s="2"/>
      <c r="BZ75" s="3"/>
      <c r="CA75" s="3"/>
      <c r="CB75" s="4"/>
      <c r="CI75" s="41"/>
      <c r="CJ75" s="41"/>
      <c r="CK75" s="41"/>
      <c r="CL75" s="41"/>
    </row>
    <row r="76" spans="1:90" ht="16.149999999999999" customHeight="1" x14ac:dyDescent="0.2">
      <c r="A76" s="2712"/>
      <c r="B76" s="2714"/>
      <c r="C76" s="766" t="s">
        <v>29</v>
      </c>
      <c r="D76" s="767" t="s">
        <v>30</v>
      </c>
      <c r="E76" s="930" t="s">
        <v>31</v>
      </c>
      <c r="F76" s="766" t="s">
        <v>30</v>
      </c>
      <c r="G76" s="930" t="s">
        <v>31</v>
      </c>
      <c r="H76" s="931" t="s">
        <v>30</v>
      </c>
      <c r="I76" s="930" t="s">
        <v>31</v>
      </c>
      <c r="J76" s="766" t="s">
        <v>30</v>
      </c>
      <c r="K76" s="930" t="s">
        <v>31</v>
      </c>
      <c r="L76" s="766" t="s">
        <v>30</v>
      </c>
      <c r="M76" s="930" t="s">
        <v>31</v>
      </c>
      <c r="N76" s="766" t="s">
        <v>30</v>
      </c>
      <c r="O76" s="930" t="s">
        <v>31</v>
      </c>
      <c r="P76" s="766" t="s">
        <v>30</v>
      </c>
      <c r="Q76" s="930" t="s">
        <v>31</v>
      </c>
      <c r="R76" s="766" t="s">
        <v>30</v>
      </c>
      <c r="S76" s="930" t="s">
        <v>31</v>
      </c>
      <c r="T76" s="766" t="s">
        <v>30</v>
      </c>
      <c r="U76" s="930" t="s">
        <v>31</v>
      </c>
      <c r="V76" s="766" t="s">
        <v>30</v>
      </c>
      <c r="W76" s="930" t="s">
        <v>31</v>
      </c>
      <c r="X76" s="766" t="s">
        <v>30</v>
      </c>
      <c r="Y76" s="930" t="s">
        <v>31</v>
      </c>
      <c r="Z76" s="766" t="s">
        <v>30</v>
      </c>
      <c r="AA76" s="930" t="s">
        <v>31</v>
      </c>
      <c r="AB76" s="766" t="s">
        <v>30</v>
      </c>
      <c r="AC76" s="930" t="s">
        <v>31</v>
      </c>
      <c r="AD76" s="766" t="s">
        <v>30</v>
      </c>
      <c r="AE76" s="930" t="s">
        <v>31</v>
      </c>
      <c r="AF76" s="766" t="s">
        <v>30</v>
      </c>
      <c r="AG76" s="930" t="s">
        <v>31</v>
      </c>
      <c r="AH76" s="766" t="s">
        <v>30</v>
      </c>
      <c r="AI76" s="932" t="s">
        <v>31</v>
      </c>
      <c r="AJ76" s="2723"/>
      <c r="AK76" s="2718"/>
      <c r="AL76" s="927"/>
      <c r="AM76" s="928"/>
      <c r="AN76" s="927"/>
      <c r="AO76" s="927"/>
      <c r="AP76" s="927"/>
      <c r="AQ76" s="927"/>
      <c r="AR76" s="927"/>
      <c r="AS76" s="929"/>
      <c r="AT76" s="929"/>
      <c r="BX76" s="2"/>
      <c r="BY76" s="2"/>
      <c r="BZ76" s="3"/>
      <c r="CA76" s="3"/>
      <c r="CB76" s="4"/>
      <c r="CI76" s="41"/>
      <c r="CJ76" s="41"/>
      <c r="CK76" s="41"/>
      <c r="CL76" s="41"/>
    </row>
    <row r="77" spans="1:90" ht="16.149999999999999" customHeight="1" x14ac:dyDescent="0.2">
      <c r="A77" s="770" t="s">
        <v>102</v>
      </c>
      <c r="B77" s="1688" t="s">
        <v>103</v>
      </c>
      <c r="C77" s="771">
        <f>SUM(D77:E77)</f>
        <v>0</v>
      </c>
      <c r="D77" s="772">
        <f t="shared" ref="D77:E80" si="7">SUM(F77,H77,J77,L77,N77,P77,R77,T77,V77,X77,Z77,AB77,AD77,AF77,AH77)</f>
        <v>0</v>
      </c>
      <c r="E77" s="934">
        <f t="shared" si="7"/>
        <v>0</v>
      </c>
      <c r="F77" s="1689"/>
      <c r="G77" s="1690"/>
      <c r="H77" s="1691"/>
      <c r="I77" s="1690"/>
      <c r="J77" s="1689"/>
      <c r="K77" s="1692"/>
      <c r="L77" s="1689"/>
      <c r="M77" s="1692"/>
      <c r="N77" s="1689"/>
      <c r="O77" s="1692"/>
      <c r="P77" s="1689"/>
      <c r="Q77" s="1692"/>
      <c r="R77" s="1689"/>
      <c r="S77" s="1692"/>
      <c r="T77" s="1689"/>
      <c r="U77" s="1692"/>
      <c r="V77" s="1689"/>
      <c r="W77" s="1692"/>
      <c r="X77" s="1689"/>
      <c r="Y77" s="1692"/>
      <c r="Z77" s="1689"/>
      <c r="AA77" s="1692"/>
      <c r="AB77" s="1689"/>
      <c r="AC77" s="1692"/>
      <c r="AD77" s="1689"/>
      <c r="AE77" s="1692"/>
      <c r="AF77" s="1689"/>
      <c r="AG77" s="1692"/>
      <c r="AH77" s="1689"/>
      <c r="AI77" s="1693"/>
      <c r="AJ77" s="1694"/>
      <c r="AK77" s="1695"/>
      <c r="AL77" s="942"/>
      <c r="AM77" s="928"/>
      <c r="AN77" s="927"/>
      <c r="AO77" s="927"/>
      <c r="AP77" s="927"/>
      <c r="AQ77" s="927"/>
      <c r="AR77" s="927"/>
      <c r="AS77" s="929"/>
      <c r="AT77" s="929"/>
      <c r="BX77" s="2"/>
      <c r="BY77" s="2"/>
      <c r="BZ77" s="3"/>
      <c r="CA77" s="3"/>
      <c r="CB77" s="4"/>
      <c r="CG77" s="5">
        <v>0</v>
      </c>
      <c r="CH77" s="5">
        <v>0</v>
      </c>
      <c r="CI77" s="41"/>
      <c r="CJ77" s="41"/>
      <c r="CK77" s="41"/>
      <c r="CL77" s="41"/>
    </row>
    <row r="78" spans="1:90" ht="16.149999999999999" customHeight="1" x14ac:dyDescent="0.2">
      <c r="A78" s="2180" t="s">
        <v>104</v>
      </c>
      <c r="B78" s="943" t="s">
        <v>105</v>
      </c>
      <c r="C78" s="262">
        <f>SUM(D78:E78)</f>
        <v>0</v>
      </c>
      <c r="D78" s="263">
        <f t="shared" si="7"/>
        <v>0</v>
      </c>
      <c r="E78" s="263">
        <f t="shared" si="7"/>
        <v>0</v>
      </c>
      <c r="F78" s="264"/>
      <c r="G78" s="265"/>
      <c r="H78" s="266"/>
      <c r="I78" s="265"/>
      <c r="J78" s="264"/>
      <c r="K78" s="267"/>
      <c r="L78" s="264"/>
      <c r="M78" s="267"/>
      <c r="N78" s="264"/>
      <c r="O78" s="267"/>
      <c r="P78" s="264"/>
      <c r="Q78" s="267"/>
      <c r="R78" s="264"/>
      <c r="S78" s="267"/>
      <c r="T78" s="264"/>
      <c r="U78" s="267"/>
      <c r="V78" s="264"/>
      <c r="W78" s="267"/>
      <c r="X78" s="264"/>
      <c r="Y78" s="267"/>
      <c r="Z78" s="264"/>
      <c r="AA78" s="267"/>
      <c r="AB78" s="264"/>
      <c r="AC78" s="267"/>
      <c r="AD78" s="264"/>
      <c r="AE78" s="267"/>
      <c r="AF78" s="264"/>
      <c r="AG78" s="267"/>
      <c r="AH78" s="264"/>
      <c r="AI78" s="268"/>
      <c r="AJ78" s="269"/>
      <c r="AK78" s="270"/>
      <c r="AL78" s="942"/>
      <c r="AM78" s="928"/>
      <c r="AN78" s="927"/>
      <c r="AO78" s="927"/>
      <c r="AP78" s="927"/>
      <c r="AQ78" s="927"/>
      <c r="AR78" s="927"/>
      <c r="AS78" s="929"/>
      <c r="AT78" s="929"/>
      <c r="BX78" s="2"/>
      <c r="BY78" s="2"/>
      <c r="BZ78" s="3"/>
      <c r="CA78" s="3"/>
      <c r="CB78" s="4"/>
      <c r="CG78" s="5">
        <v>0</v>
      </c>
      <c r="CH78" s="5">
        <v>0</v>
      </c>
      <c r="CI78" s="41"/>
      <c r="CJ78" s="41"/>
      <c r="CK78" s="41"/>
      <c r="CL78" s="41"/>
    </row>
    <row r="79" spans="1:90" ht="25.15" customHeight="1" x14ac:dyDescent="0.2">
      <c r="A79" s="2180"/>
      <c r="B79" s="271" t="s">
        <v>106</v>
      </c>
      <c r="C79" s="272">
        <f>SUM(D79:E79)</f>
        <v>0</v>
      </c>
      <c r="D79" s="263">
        <f t="shared" si="7"/>
        <v>0</v>
      </c>
      <c r="E79" s="263">
        <f t="shared" si="7"/>
        <v>0</v>
      </c>
      <c r="F79" s="273"/>
      <c r="G79" s="274"/>
      <c r="H79" s="275"/>
      <c r="I79" s="274"/>
      <c r="J79" s="273"/>
      <c r="K79" s="276"/>
      <c r="L79" s="273"/>
      <c r="M79" s="276"/>
      <c r="N79" s="273"/>
      <c r="O79" s="276"/>
      <c r="P79" s="273"/>
      <c r="Q79" s="276"/>
      <c r="R79" s="273"/>
      <c r="S79" s="276"/>
      <c r="T79" s="273"/>
      <c r="U79" s="276"/>
      <c r="V79" s="273"/>
      <c r="W79" s="276"/>
      <c r="X79" s="273"/>
      <c r="Y79" s="276"/>
      <c r="Z79" s="273"/>
      <c r="AA79" s="276"/>
      <c r="AB79" s="273"/>
      <c r="AC79" s="276"/>
      <c r="AD79" s="273"/>
      <c r="AE79" s="276"/>
      <c r="AF79" s="273"/>
      <c r="AG79" s="276"/>
      <c r="AH79" s="273"/>
      <c r="AI79" s="277"/>
      <c r="AJ79" s="278"/>
      <c r="AK79" s="279"/>
      <c r="AL79" s="942"/>
      <c r="AM79" s="928"/>
      <c r="AN79" s="927"/>
      <c r="AO79" s="927"/>
      <c r="AP79" s="927"/>
      <c r="AQ79" s="927"/>
      <c r="AR79" s="927"/>
      <c r="AS79" s="929"/>
      <c r="AT79" s="929"/>
      <c r="BX79" s="2"/>
      <c r="BY79" s="2"/>
      <c r="BZ79" s="3"/>
      <c r="CA79" s="3"/>
      <c r="CB79" s="4"/>
      <c r="CG79" s="5">
        <v>0</v>
      </c>
      <c r="CH79" s="5">
        <v>0</v>
      </c>
      <c r="CI79" s="41"/>
      <c r="CJ79" s="41"/>
      <c r="CK79" s="41"/>
      <c r="CL79" s="41"/>
    </row>
    <row r="80" spans="1:90" ht="16.149999999999999" customHeight="1" x14ac:dyDescent="0.2">
      <c r="A80" s="1541" t="s">
        <v>60</v>
      </c>
      <c r="B80" s="784" t="s">
        <v>107</v>
      </c>
      <c r="C80" s="771">
        <f>SUM(D80:E80)</f>
        <v>0</v>
      </c>
      <c r="D80" s="772">
        <f t="shared" si="7"/>
        <v>0</v>
      </c>
      <c r="E80" s="934">
        <f t="shared" si="7"/>
        <v>0</v>
      </c>
      <c r="F80" s="785"/>
      <c r="G80" s="944"/>
      <c r="H80" s="945"/>
      <c r="I80" s="944"/>
      <c r="J80" s="785"/>
      <c r="K80" s="788"/>
      <c r="L80" s="785"/>
      <c r="M80" s="788"/>
      <c r="N80" s="785"/>
      <c r="O80" s="788"/>
      <c r="P80" s="785"/>
      <c r="Q80" s="788"/>
      <c r="R80" s="785"/>
      <c r="S80" s="788"/>
      <c r="T80" s="785"/>
      <c r="U80" s="788"/>
      <c r="V80" s="785"/>
      <c r="W80" s="788"/>
      <c r="X80" s="785"/>
      <c r="Y80" s="788"/>
      <c r="Z80" s="785"/>
      <c r="AA80" s="788"/>
      <c r="AB80" s="785"/>
      <c r="AC80" s="788"/>
      <c r="AD80" s="785"/>
      <c r="AE80" s="788"/>
      <c r="AF80" s="785"/>
      <c r="AG80" s="788"/>
      <c r="AH80" s="785"/>
      <c r="AI80" s="789"/>
      <c r="AJ80" s="790"/>
      <c r="AK80" s="946"/>
      <c r="AL80" s="942"/>
      <c r="AM80" s="928"/>
      <c r="AN80" s="927"/>
      <c r="AO80" s="927"/>
      <c r="AP80" s="927"/>
      <c r="AQ80" s="927"/>
      <c r="AR80" s="927"/>
      <c r="AS80" s="929"/>
      <c r="AT80" s="929"/>
      <c r="BX80" s="2"/>
      <c r="BY80" s="2"/>
      <c r="BZ80" s="3"/>
      <c r="CA80" s="3"/>
      <c r="CB80" s="4"/>
      <c r="CG80" s="5">
        <v>0</v>
      </c>
      <c r="CH80" s="5">
        <v>0</v>
      </c>
      <c r="CI80" s="41"/>
      <c r="CJ80" s="41"/>
      <c r="CK80" s="41"/>
      <c r="CL80" s="41"/>
    </row>
    <row r="81" spans="1:104" ht="31.15" customHeight="1" x14ac:dyDescent="0.2">
      <c r="A81" s="10" t="s">
        <v>108</v>
      </c>
      <c r="B81" s="233"/>
      <c r="C81" s="289"/>
      <c r="D81" s="233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290"/>
      <c r="R81" s="290"/>
      <c r="S81" s="290"/>
      <c r="T81" s="290"/>
      <c r="U81" s="290"/>
      <c r="V81" s="290"/>
      <c r="W81" s="7"/>
      <c r="X81" s="291"/>
      <c r="Y81" s="290"/>
      <c r="Z81" s="1696"/>
      <c r="AA81" s="293"/>
      <c r="AB81" s="1697"/>
      <c r="AC81" s="1697"/>
      <c r="AD81" s="1697"/>
      <c r="AE81" s="1697"/>
      <c r="AF81" s="1697"/>
      <c r="AG81" s="929"/>
      <c r="AH81" s="141"/>
      <c r="AI81" s="927"/>
      <c r="AJ81" s="927"/>
      <c r="AK81" s="927"/>
      <c r="AL81" s="927"/>
      <c r="AM81" s="927"/>
      <c r="AN81" s="927"/>
      <c r="AO81" s="927"/>
      <c r="AP81" s="927"/>
      <c r="AQ81" s="929"/>
      <c r="AR81" s="929"/>
      <c r="CG81" s="41"/>
      <c r="CH81" s="41"/>
      <c r="CI81" s="41"/>
      <c r="CJ81" s="41"/>
    </row>
    <row r="82" spans="1:104" ht="16.149999999999999" customHeight="1" x14ac:dyDescent="0.2">
      <c r="A82" s="2180" t="s">
        <v>91</v>
      </c>
      <c r="B82" s="2181" t="s">
        <v>32</v>
      </c>
      <c r="C82" s="2181" t="s">
        <v>109</v>
      </c>
      <c r="D82" s="2181" t="s">
        <v>110</v>
      </c>
      <c r="E82" s="7"/>
      <c r="F82" s="7"/>
      <c r="G82" s="7"/>
      <c r="H82" s="928"/>
      <c r="I82" s="928"/>
      <c r="J82" s="928"/>
      <c r="K82" s="928"/>
      <c r="L82" s="928"/>
      <c r="M82" s="928"/>
      <c r="N82" s="928"/>
      <c r="O82" s="928"/>
      <c r="P82" s="947"/>
      <c r="Q82" s="947"/>
      <c r="R82" s="947"/>
      <c r="S82" s="947"/>
      <c r="T82" s="947"/>
      <c r="U82" s="947"/>
      <c r="V82" s="947"/>
      <c r="W82" s="928"/>
      <c r="X82" s="947"/>
      <c r="Y82" s="929"/>
      <c r="Z82" s="929"/>
      <c r="AA82" s="929"/>
      <c r="AB82" s="929"/>
      <c r="AC82" s="929"/>
      <c r="AD82" s="929"/>
      <c r="AE82" s="929"/>
      <c r="AF82" s="929"/>
      <c r="AG82" s="929"/>
      <c r="AH82" s="927"/>
      <c r="AI82" s="927"/>
      <c r="AJ82" s="927"/>
      <c r="AK82" s="927"/>
      <c r="AL82" s="927"/>
      <c r="AM82" s="927"/>
      <c r="AN82" s="927"/>
      <c r="AO82" s="927"/>
      <c r="AP82" s="927"/>
      <c r="AQ82" s="929"/>
      <c r="AR82" s="929"/>
      <c r="CG82" s="41"/>
      <c r="CH82" s="41"/>
      <c r="CI82" s="41"/>
      <c r="CJ82" s="41"/>
    </row>
    <row r="83" spans="1:104" ht="16.149999999999999" customHeight="1" x14ac:dyDescent="0.2">
      <c r="A83" s="2180"/>
      <c r="B83" s="2181"/>
      <c r="C83" s="2181"/>
      <c r="D83" s="2181"/>
      <c r="E83" s="7"/>
      <c r="F83" s="7"/>
      <c r="G83" s="7"/>
      <c r="H83" s="928"/>
      <c r="I83" s="928"/>
      <c r="J83" s="928"/>
      <c r="K83" s="928"/>
      <c r="L83" s="928"/>
      <c r="M83" s="928"/>
      <c r="N83" s="928"/>
      <c r="O83" s="928"/>
      <c r="P83" s="947"/>
      <c r="Q83" s="947"/>
      <c r="R83" s="947"/>
      <c r="S83" s="947"/>
      <c r="T83" s="947"/>
      <c r="U83" s="947"/>
      <c r="V83" s="947"/>
      <c r="W83" s="928"/>
      <c r="X83" s="947"/>
      <c r="Y83" s="929"/>
      <c r="Z83" s="929"/>
      <c r="AA83" s="929"/>
      <c r="AB83" s="929"/>
      <c r="AC83" s="929"/>
      <c r="AD83" s="929"/>
      <c r="AE83" s="929"/>
      <c r="AF83" s="929"/>
      <c r="AG83" s="929"/>
      <c r="AH83" s="927"/>
      <c r="AI83" s="927"/>
      <c r="AJ83" s="927"/>
      <c r="AK83" s="927"/>
      <c r="AL83" s="927"/>
      <c r="AM83" s="927"/>
      <c r="AN83" s="927"/>
      <c r="AO83" s="927"/>
      <c r="AP83" s="927"/>
      <c r="AQ83" s="929"/>
      <c r="AR83" s="929"/>
      <c r="CG83" s="41"/>
      <c r="CH83" s="41"/>
      <c r="CI83" s="41"/>
      <c r="CJ83" s="41"/>
    </row>
    <row r="84" spans="1:104" ht="16.149999999999999" customHeight="1" x14ac:dyDescent="0.2">
      <c r="A84" s="2624" t="s">
        <v>111</v>
      </c>
      <c r="B84" s="2546"/>
      <c r="C84" s="2546"/>
      <c r="D84" s="2547"/>
      <c r="E84" s="7"/>
      <c r="F84" s="7"/>
      <c r="G84" s="7"/>
      <c r="H84" s="928"/>
      <c r="I84" s="928"/>
      <c r="J84" s="928"/>
      <c r="K84" s="928"/>
      <c r="L84" s="928"/>
      <c r="M84" s="928"/>
      <c r="N84" s="928"/>
      <c r="O84" s="928"/>
      <c r="P84" s="947"/>
      <c r="Q84" s="947"/>
      <c r="R84" s="947"/>
      <c r="S84" s="947"/>
      <c r="T84" s="947"/>
      <c r="U84" s="947"/>
      <c r="V84" s="947"/>
      <c r="W84" s="928"/>
      <c r="X84" s="947"/>
      <c r="Y84" s="929"/>
      <c r="Z84" s="929"/>
      <c r="AA84" s="929"/>
      <c r="AB84" s="929"/>
      <c r="AC84" s="929"/>
      <c r="AD84" s="929"/>
      <c r="AE84" s="929"/>
      <c r="AF84" s="929"/>
      <c r="AG84" s="929"/>
      <c r="AH84" s="927"/>
      <c r="AI84" s="927"/>
      <c r="AJ84" s="927"/>
      <c r="AK84" s="927"/>
      <c r="AL84" s="927"/>
      <c r="AM84" s="927"/>
      <c r="AN84" s="927"/>
      <c r="AO84" s="927"/>
      <c r="AP84" s="927"/>
      <c r="AQ84" s="929"/>
      <c r="AR84" s="929"/>
      <c r="CG84" s="41"/>
      <c r="CH84" s="41"/>
      <c r="CI84" s="41"/>
      <c r="CJ84" s="41"/>
    </row>
    <row r="85" spans="1:104" ht="16.149999999999999" customHeight="1" x14ac:dyDescent="0.2">
      <c r="A85" s="1605" t="s">
        <v>112</v>
      </c>
      <c r="B85" s="1606">
        <f>SUM(C85:D85)</f>
        <v>53</v>
      </c>
      <c r="C85" s="1607">
        <v>53</v>
      </c>
      <c r="D85" s="1607"/>
      <c r="E85" s="7"/>
      <c r="F85" s="7"/>
      <c r="G85" s="7"/>
      <c r="H85" s="928"/>
      <c r="I85" s="928"/>
      <c r="J85" s="928"/>
      <c r="K85" s="928"/>
      <c r="L85" s="928"/>
      <c r="M85" s="928"/>
      <c r="N85" s="928"/>
      <c r="O85" s="928"/>
      <c r="P85" s="947"/>
      <c r="Q85" s="947"/>
      <c r="R85" s="947"/>
      <c r="S85" s="947"/>
      <c r="T85" s="947"/>
      <c r="U85" s="947"/>
      <c r="V85" s="947"/>
      <c r="W85" s="928"/>
      <c r="X85" s="947"/>
      <c r="Y85" s="929"/>
      <c r="Z85" s="929"/>
      <c r="AA85" s="929"/>
      <c r="AB85" s="929"/>
      <c r="AC85" s="929"/>
      <c r="AD85" s="929"/>
      <c r="AE85" s="929"/>
      <c r="AF85" s="929"/>
      <c r="AG85" s="929"/>
      <c r="AH85" s="927"/>
      <c r="AI85" s="927"/>
      <c r="AJ85" s="927"/>
      <c r="AK85" s="927"/>
      <c r="AL85" s="927"/>
      <c r="AM85" s="927"/>
      <c r="AN85" s="927"/>
      <c r="AO85" s="927"/>
      <c r="AP85" s="927"/>
      <c r="AQ85" s="929"/>
      <c r="AR85" s="929"/>
      <c r="CG85" s="41"/>
      <c r="CH85" s="41"/>
      <c r="CI85" s="41"/>
      <c r="CJ85" s="41"/>
    </row>
    <row r="86" spans="1:104" ht="16.149999999999999" customHeight="1" x14ac:dyDescent="0.2">
      <c r="A86" s="298" t="s">
        <v>113</v>
      </c>
      <c r="B86" s="271">
        <f t="shared" ref="B86:B89" si="8">SUM(C86:D86)</f>
        <v>0</v>
      </c>
      <c r="C86" s="299"/>
      <c r="D86" s="299"/>
      <c r="E86" s="7"/>
      <c r="F86" s="7"/>
      <c r="G86" s="7"/>
      <c r="H86" s="928"/>
      <c r="I86" s="928"/>
      <c r="J86" s="928"/>
      <c r="K86" s="928"/>
      <c r="L86" s="928"/>
      <c r="M86" s="928"/>
      <c r="N86" s="928"/>
      <c r="O86" s="928"/>
      <c r="P86" s="947"/>
      <c r="Q86" s="947"/>
      <c r="R86" s="947"/>
      <c r="S86" s="947"/>
      <c r="T86" s="947"/>
      <c r="U86" s="947"/>
      <c r="V86" s="947"/>
      <c r="W86" s="928"/>
      <c r="X86" s="947"/>
      <c r="Y86" s="929"/>
      <c r="Z86" s="929"/>
      <c r="AA86" s="929"/>
      <c r="AB86" s="929"/>
      <c r="AC86" s="929"/>
      <c r="AD86" s="929"/>
      <c r="AE86" s="929"/>
      <c r="AF86" s="929"/>
      <c r="AG86" s="929"/>
      <c r="AH86" s="927"/>
      <c r="AI86" s="927"/>
      <c r="AJ86" s="927"/>
      <c r="AK86" s="927"/>
      <c r="AL86" s="927"/>
      <c r="AM86" s="927"/>
      <c r="AN86" s="927"/>
      <c r="AO86" s="927"/>
      <c r="AP86" s="927"/>
      <c r="AQ86" s="929"/>
      <c r="AR86" s="929"/>
      <c r="CG86" s="41"/>
      <c r="CH86" s="41"/>
      <c r="CI86" s="41"/>
      <c r="CJ86" s="41"/>
    </row>
    <row r="87" spans="1:104" ht="16.149999999999999" customHeight="1" x14ac:dyDescent="0.2">
      <c r="A87" s="298" t="s">
        <v>114</v>
      </c>
      <c r="B87" s="271">
        <f t="shared" si="8"/>
        <v>0</v>
      </c>
      <c r="C87" s="299"/>
      <c r="D87" s="299"/>
      <c r="E87" s="7"/>
      <c r="F87" s="7"/>
      <c r="G87" s="7"/>
      <c r="H87" s="928"/>
      <c r="I87" s="928"/>
      <c r="J87" s="928"/>
      <c r="K87" s="928"/>
      <c r="L87" s="928"/>
      <c r="M87" s="928"/>
      <c r="N87" s="928"/>
      <c r="O87" s="928"/>
      <c r="P87" s="947"/>
      <c r="Q87" s="947"/>
      <c r="R87" s="947"/>
      <c r="S87" s="947"/>
      <c r="T87" s="947"/>
      <c r="U87" s="947"/>
      <c r="V87" s="947"/>
      <c r="W87" s="928"/>
      <c r="X87" s="947"/>
      <c r="Y87" s="929"/>
      <c r="Z87" s="929"/>
      <c r="AA87" s="929"/>
      <c r="AB87" s="929"/>
      <c r="AC87" s="929"/>
      <c r="AD87" s="929"/>
      <c r="AE87" s="929"/>
      <c r="AF87" s="929"/>
      <c r="AG87" s="929"/>
      <c r="AH87" s="927"/>
      <c r="AI87" s="927"/>
      <c r="AJ87" s="927"/>
      <c r="AK87" s="927"/>
      <c r="AL87" s="927"/>
      <c r="AM87" s="927"/>
      <c r="AN87" s="927"/>
      <c r="AO87" s="927"/>
      <c r="AP87" s="927"/>
      <c r="AQ87" s="929"/>
      <c r="AR87" s="929"/>
      <c r="CG87" s="41"/>
      <c r="CH87" s="41"/>
      <c r="CI87" s="41"/>
      <c r="CJ87" s="41"/>
    </row>
    <row r="88" spans="1:104" ht="16.149999999999999" customHeight="1" x14ac:dyDescent="0.2">
      <c r="A88" s="298" t="s">
        <v>115</v>
      </c>
      <c r="B88" s="271">
        <f t="shared" si="8"/>
        <v>0</v>
      </c>
      <c r="C88" s="299"/>
      <c r="D88" s="299"/>
      <c r="E88" s="7"/>
      <c r="F88" s="7"/>
      <c r="G88" s="7"/>
      <c r="H88" s="928"/>
      <c r="I88" s="928"/>
      <c r="J88" s="928"/>
      <c r="K88" s="928"/>
      <c r="L88" s="928"/>
      <c r="M88" s="928"/>
      <c r="N88" s="928"/>
      <c r="O88" s="928"/>
      <c r="P88" s="947"/>
      <c r="Q88" s="947"/>
      <c r="R88" s="947"/>
      <c r="S88" s="947"/>
      <c r="T88" s="947"/>
      <c r="U88" s="947"/>
      <c r="V88" s="947"/>
      <c r="W88" s="928"/>
      <c r="X88" s="947"/>
      <c r="Y88" s="929"/>
      <c r="Z88" s="929"/>
      <c r="AA88" s="929"/>
      <c r="AB88" s="929"/>
      <c r="AC88" s="929"/>
      <c r="AD88" s="929"/>
      <c r="AE88" s="929"/>
      <c r="AF88" s="929"/>
      <c r="AG88" s="929"/>
      <c r="AH88" s="927"/>
      <c r="AI88" s="927"/>
      <c r="AJ88" s="927"/>
      <c r="AK88" s="927"/>
      <c r="AL88" s="927"/>
      <c r="AM88" s="927"/>
      <c r="AN88" s="927"/>
      <c r="AO88" s="927"/>
      <c r="AP88" s="927"/>
      <c r="AQ88" s="929"/>
      <c r="AR88" s="929"/>
      <c r="CG88" s="41"/>
      <c r="CH88" s="41"/>
      <c r="CI88" s="41"/>
      <c r="CJ88" s="41"/>
    </row>
    <row r="89" spans="1:104" ht="16.149999999999999" customHeight="1" x14ac:dyDescent="0.2">
      <c r="A89" s="300" t="s">
        <v>116</v>
      </c>
      <c r="B89" s="301">
        <f t="shared" si="8"/>
        <v>0</v>
      </c>
      <c r="C89" s="302"/>
      <c r="D89" s="302"/>
      <c r="E89" s="7"/>
      <c r="F89" s="7"/>
      <c r="G89" s="7"/>
      <c r="H89" s="928"/>
      <c r="I89" s="928"/>
      <c r="J89" s="928"/>
      <c r="K89" s="928"/>
      <c r="L89" s="928"/>
      <c r="M89" s="928"/>
      <c r="N89" s="928"/>
      <c r="O89" s="928"/>
      <c r="P89" s="947"/>
      <c r="Q89" s="947"/>
      <c r="R89" s="947"/>
      <c r="S89" s="947"/>
      <c r="T89" s="947"/>
      <c r="U89" s="947"/>
      <c r="V89" s="947"/>
      <c r="W89" s="928"/>
      <c r="X89" s="947"/>
      <c r="Y89" s="929"/>
      <c r="Z89" s="929"/>
      <c r="AA89" s="929"/>
      <c r="AB89" s="929"/>
      <c r="AC89" s="929"/>
      <c r="AD89" s="929"/>
      <c r="AE89" s="929"/>
      <c r="AF89" s="929"/>
      <c r="AG89" s="929"/>
      <c r="AH89" s="927"/>
      <c r="AI89" s="927"/>
      <c r="AJ89" s="927"/>
      <c r="AK89" s="927"/>
      <c r="AL89" s="927"/>
      <c r="AM89" s="927"/>
      <c r="AN89" s="927"/>
      <c r="AO89" s="927"/>
      <c r="AP89" s="927"/>
      <c r="AQ89" s="929"/>
      <c r="AR89" s="929"/>
      <c r="CG89" s="41"/>
      <c r="CH89" s="41"/>
      <c r="CI89" s="41"/>
      <c r="CJ89" s="41"/>
    </row>
    <row r="90" spans="1:104" ht="16.149999999999999" customHeight="1" x14ac:dyDescent="0.2">
      <c r="A90" s="2624" t="s">
        <v>117</v>
      </c>
      <c r="B90" s="2546"/>
      <c r="C90" s="2546"/>
      <c r="D90" s="2547"/>
      <c r="E90" s="7"/>
      <c r="F90" s="7"/>
      <c r="G90" s="7"/>
      <c r="H90" s="928"/>
      <c r="I90" s="928"/>
      <c r="J90" s="928"/>
      <c r="K90" s="928"/>
      <c r="L90" s="928"/>
      <c r="M90" s="928"/>
      <c r="N90" s="928"/>
      <c r="O90" s="928"/>
      <c r="P90" s="947"/>
      <c r="Q90" s="947"/>
      <c r="R90" s="947"/>
      <c r="S90" s="947"/>
      <c r="T90" s="947"/>
      <c r="U90" s="947"/>
      <c r="V90" s="947"/>
      <c r="W90" s="928"/>
      <c r="X90" s="947"/>
      <c r="Y90" s="929"/>
      <c r="Z90" s="929"/>
      <c r="AA90" s="929"/>
      <c r="AB90" s="929"/>
      <c r="AC90" s="929"/>
      <c r="AD90" s="929"/>
      <c r="AE90" s="929"/>
      <c r="AF90" s="929"/>
      <c r="AG90" s="929"/>
      <c r="AH90" s="927"/>
      <c r="AI90" s="927"/>
      <c r="AJ90" s="927"/>
      <c r="AK90" s="927"/>
      <c r="AL90" s="927"/>
      <c r="AM90" s="927"/>
      <c r="AN90" s="927"/>
      <c r="AO90" s="927"/>
      <c r="AP90" s="927"/>
      <c r="AQ90" s="929"/>
      <c r="AR90" s="929"/>
      <c r="CG90" s="41"/>
      <c r="CH90" s="41"/>
      <c r="CI90" s="41"/>
      <c r="CJ90" s="41"/>
    </row>
    <row r="91" spans="1:104" ht="16.149999999999999" customHeight="1" x14ac:dyDescent="0.2">
      <c r="A91" s="951" t="s">
        <v>118</v>
      </c>
      <c r="B91" s="952">
        <f>SUM(C91:D91)</f>
        <v>0</v>
      </c>
      <c r="C91" s="953"/>
      <c r="D91" s="953"/>
      <c r="E91" s="7"/>
      <c r="F91" s="7"/>
      <c r="G91" s="7"/>
      <c r="H91" s="928"/>
      <c r="I91" s="928"/>
      <c r="J91" s="928"/>
      <c r="K91" s="928"/>
      <c r="L91" s="928"/>
      <c r="M91" s="928"/>
      <c r="N91" s="928"/>
      <c r="O91" s="928"/>
      <c r="P91" s="947"/>
      <c r="Q91" s="947"/>
      <c r="R91" s="947"/>
      <c r="S91" s="947"/>
      <c r="T91" s="947"/>
      <c r="U91" s="947"/>
      <c r="V91" s="947"/>
      <c r="W91" s="928"/>
      <c r="X91" s="947"/>
      <c r="Y91" s="929"/>
      <c r="Z91" s="929"/>
      <c r="AA91" s="929"/>
      <c r="AB91" s="929"/>
      <c r="AC91" s="929"/>
      <c r="AD91" s="929"/>
      <c r="AE91" s="929"/>
      <c r="AF91" s="929"/>
      <c r="AG91" s="929"/>
      <c r="AH91" s="929"/>
      <c r="AI91" s="929"/>
      <c r="AJ91" s="929"/>
      <c r="AK91" s="929"/>
      <c r="AL91" s="929"/>
      <c r="AM91" s="929"/>
      <c r="AN91" s="929"/>
      <c r="AO91" s="929"/>
      <c r="AP91" s="929"/>
      <c r="AQ91" s="929"/>
      <c r="AR91" s="929"/>
      <c r="CG91" s="41"/>
      <c r="CH91" s="41"/>
      <c r="CI91" s="41"/>
      <c r="CJ91" s="41"/>
    </row>
    <row r="92" spans="1:104" ht="16.149999999999999" customHeight="1" x14ac:dyDescent="0.2">
      <c r="A92" s="305" t="s">
        <v>119</v>
      </c>
      <c r="B92" s="306">
        <f t="shared" ref="B92:B93" si="9">SUM(C92:D92)</f>
        <v>0</v>
      </c>
      <c r="C92" s="299"/>
      <c r="D92" s="299"/>
      <c r="E92" s="7"/>
      <c r="F92" s="7"/>
      <c r="G92" s="7"/>
      <c r="H92" s="928"/>
      <c r="I92" s="928"/>
      <c r="J92" s="928"/>
      <c r="K92" s="928"/>
      <c r="L92" s="928"/>
      <c r="M92" s="928"/>
      <c r="N92" s="928"/>
      <c r="O92" s="928"/>
      <c r="P92" s="947"/>
      <c r="Q92" s="947"/>
      <c r="R92" s="947"/>
      <c r="S92" s="947"/>
      <c r="T92" s="947"/>
      <c r="U92" s="947"/>
      <c r="V92" s="947"/>
      <c r="W92" s="928"/>
      <c r="X92" s="947"/>
      <c r="Y92" s="929"/>
      <c r="Z92" s="929"/>
      <c r="AA92" s="929"/>
      <c r="AB92" s="929"/>
      <c r="AC92" s="929"/>
      <c r="AD92" s="929"/>
      <c r="AE92" s="929"/>
      <c r="AF92" s="929"/>
      <c r="AG92" s="929"/>
      <c r="AH92" s="929"/>
      <c r="AI92" s="929"/>
      <c r="AJ92" s="929"/>
      <c r="AK92" s="929"/>
      <c r="AL92" s="929"/>
      <c r="AM92" s="929"/>
      <c r="AN92" s="929"/>
      <c r="AO92" s="929"/>
      <c r="AP92" s="929"/>
      <c r="AQ92" s="929"/>
      <c r="AR92" s="929"/>
      <c r="CG92" s="41"/>
      <c r="CH92" s="41"/>
      <c r="CI92" s="41"/>
      <c r="CJ92" s="41"/>
    </row>
    <row r="93" spans="1:104" ht="24.75" customHeight="1" x14ac:dyDescent="0.2">
      <c r="A93" s="1698" t="s">
        <v>120</v>
      </c>
      <c r="B93" s="1699">
        <f t="shared" si="9"/>
        <v>0</v>
      </c>
      <c r="C93" s="1700"/>
      <c r="D93" s="1700"/>
      <c r="E93" s="7"/>
      <c r="F93" s="7"/>
      <c r="G93" s="7"/>
      <c r="H93" s="928"/>
      <c r="I93" s="928"/>
      <c r="J93" s="928"/>
      <c r="K93" s="928"/>
      <c r="L93" s="928"/>
      <c r="M93" s="928"/>
      <c r="N93" s="928"/>
      <c r="O93" s="928"/>
      <c r="P93" s="947"/>
      <c r="Q93" s="947"/>
      <c r="R93" s="947"/>
      <c r="S93" s="947"/>
      <c r="T93" s="947"/>
      <c r="U93" s="947"/>
      <c r="V93" s="947"/>
      <c r="W93" s="928"/>
      <c r="X93" s="947"/>
      <c r="Y93" s="929"/>
      <c r="Z93" s="929"/>
      <c r="AA93" s="929"/>
      <c r="AB93" s="929"/>
      <c r="AC93" s="929"/>
      <c r="AD93" s="929"/>
      <c r="AE93" s="929"/>
      <c r="AF93" s="929"/>
      <c r="AG93" s="929"/>
      <c r="AH93" s="929"/>
      <c r="AI93" s="929"/>
      <c r="AJ93" s="929"/>
      <c r="AK93" s="929"/>
      <c r="AL93" s="929"/>
      <c r="AM93" s="929"/>
      <c r="AN93" s="929"/>
      <c r="AO93" s="929"/>
      <c r="AP93" s="929"/>
      <c r="AQ93" s="929"/>
      <c r="AR93" s="929"/>
      <c r="CG93" s="41"/>
      <c r="CH93" s="41"/>
      <c r="CI93" s="41"/>
      <c r="CJ93" s="41"/>
    </row>
    <row r="94" spans="1:104" s="9" customFormat="1" ht="31.15" customHeight="1" x14ac:dyDescent="0.2">
      <c r="A94" s="2702" t="s">
        <v>121</v>
      </c>
      <c r="B94" s="2702"/>
      <c r="C94" s="2702"/>
      <c r="D94" s="2702"/>
      <c r="E94" s="2702"/>
      <c r="F94" s="2702"/>
      <c r="G94" s="957"/>
      <c r="H94" s="957"/>
      <c r="I94" s="957"/>
      <c r="J94" s="957"/>
      <c r="K94" s="957"/>
      <c r="L94" s="957"/>
      <c r="M94" s="957"/>
      <c r="N94" s="957"/>
      <c r="O94" s="957"/>
      <c r="P94" s="957"/>
      <c r="Q94" s="958"/>
      <c r="R94" s="958"/>
      <c r="S94" s="958"/>
      <c r="T94" s="958"/>
      <c r="U94" s="958"/>
      <c r="V94" s="958"/>
      <c r="W94" s="957"/>
      <c r="X94" s="959"/>
      <c r="Y94" s="958"/>
      <c r="Z94" s="958"/>
      <c r="AA94" s="958"/>
      <c r="AB94" s="958"/>
      <c r="AC94" s="958"/>
      <c r="AD94" s="958"/>
      <c r="AE94" s="958"/>
      <c r="AF94" s="958"/>
      <c r="AG94" s="958"/>
      <c r="AH94" s="958"/>
      <c r="AI94" s="958"/>
      <c r="AJ94" s="958"/>
      <c r="AK94" s="958"/>
      <c r="AL94" s="958"/>
      <c r="AM94" s="958"/>
      <c r="AN94" s="958"/>
      <c r="AO94" s="958"/>
      <c r="AP94" s="958"/>
      <c r="AQ94" s="958"/>
      <c r="AR94" s="958"/>
      <c r="BX94" s="4"/>
      <c r="BY94" s="4"/>
      <c r="BZ94" s="4"/>
      <c r="CA94" s="4"/>
      <c r="CB94" s="4"/>
      <c r="CC94" s="4"/>
      <c r="CD94" s="4"/>
      <c r="CE94" s="4"/>
      <c r="CF94" s="4"/>
      <c r="CG94" s="41"/>
      <c r="CH94" s="41"/>
      <c r="CI94" s="41"/>
      <c r="CJ94" s="41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</row>
    <row r="95" spans="1:104" ht="16.149999999999999" customHeight="1" x14ac:dyDescent="0.2">
      <c r="A95" s="2703" t="s">
        <v>122</v>
      </c>
      <c r="B95" s="2705" t="s">
        <v>123</v>
      </c>
      <c r="C95" s="2706"/>
      <c r="D95" s="2705" t="s">
        <v>124</v>
      </c>
      <c r="E95" s="2706"/>
      <c r="F95" s="2709" t="s">
        <v>125</v>
      </c>
      <c r="G95" s="312"/>
      <c r="H95" s="313"/>
      <c r="I95" s="313"/>
      <c r="J95" s="7"/>
      <c r="K95" s="7"/>
      <c r="L95" s="7"/>
      <c r="M95" s="7"/>
      <c r="N95" s="7"/>
      <c r="O95" s="7"/>
      <c r="P95" s="290"/>
      <c r="Q95" s="290"/>
      <c r="R95" s="290"/>
      <c r="S95" s="290"/>
      <c r="T95" s="290"/>
      <c r="U95" s="290"/>
      <c r="V95" s="7"/>
      <c r="W95" s="291"/>
      <c r="X95" s="1701"/>
      <c r="Y95" s="1702"/>
      <c r="Z95" s="1702"/>
      <c r="AA95" s="1702"/>
      <c r="AB95" s="1702"/>
      <c r="AC95" s="1702"/>
      <c r="AD95" s="1702"/>
      <c r="AE95" s="1702"/>
      <c r="AF95" s="1702"/>
      <c r="AG95" s="1702"/>
      <c r="AH95" s="1702"/>
      <c r="AI95" s="929"/>
      <c r="AJ95" s="929"/>
      <c r="AK95" s="929"/>
      <c r="AL95" s="929"/>
      <c r="AM95" s="929"/>
      <c r="AN95" s="929"/>
      <c r="AO95" s="929"/>
      <c r="AP95" s="929"/>
      <c r="AQ95" s="929"/>
      <c r="AR95" s="929"/>
      <c r="CG95" s="41"/>
      <c r="CH95" s="41"/>
      <c r="CI95" s="41"/>
      <c r="CJ95" s="41"/>
    </row>
    <row r="96" spans="1:104" ht="16.149999999999999" customHeight="1" x14ac:dyDescent="0.2">
      <c r="A96" s="1920"/>
      <c r="B96" s="2707"/>
      <c r="C96" s="2708"/>
      <c r="D96" s="2707"/>
      <c r="E96" s="2708"/>
      <c r="F96" s="1927"/>
      <c r="G96" s="312"/>
      <c r="H96" s="313"/>
      <c r="I96" s="313"/>
      <c r="J96" s="7"/>
      <c r="K96" s="7"/>
      <c r="L96" s="7"/>
      <c r="M96" s="7"/>
      <c r="N96" s="7"/>
      <c r="O96" s="7"/>
      <c r="P96" s="290"/>
      <c r="Q96" s="290"/>
      <c r="R96" s="290"/>
      <c r="S96" s="290"/>
      <c r="T96" s="290"/>
      <c r="U96" s="290"/>
      <c r="V96" s="7"/>
      <c r="W96" s="291"/>
      <c r="X96" s="947"/>
      <c r="Y96" s="929"/>
      <c r="Z96" s="929"/>
      <c r="AA96" s="929"/>
      <c r="AB96" s="929"/>
      <c r="AC96" s="929"/>
      <c r="AD96" s="929"/>
      <c r="AE96" s="929"/>
      <c r="AF96" s="929"/>
      <c r="AG96" s="929"/>
      <c r="AH96" s="929"/>
      <c r="AI96" s="929"/>
      <c r="AJ96" s="929"/>
      <c r="AK96" s="929"/>
      <c r="AL96" s="929"/>
      <c r="AM96" s="929"/>
      <c r="AN96" s="929"/>
      <c r="AO96" s="929"/>
      <c r="AP96" s="929"/>
      <c r="AQ96" s="929"/>
      <c r="AR96" s="929"/>
      <c r="CG96" s="41"/>
      <c r="CH96" s="41"/>
      <c r="CI96" s="41"/>
      <c r="CJ96" s="41"/>
    </row>
    <row r="97" spans="1:88" ht="40.5" customHeight="1" x14ac:dyDescent="0.2">
      <c r="A97" s="2704"/>
      <c r="B97" s="807" t="s">
        <v>126</v>
      </c>
      <c r="C97" s="808" t="s">
        <v>127</v>
      </c>
      <c r="D97" s="807" t="s">
        <v>128</v>
      </c>
      <c r="E97" s="808" t="s">
        <v>129</v>
      </c>
      <c r="F97" s="2710"/>
      <c r="G97" s="312"/>
      <c r="H97" s="313"/>
      <c r="I97" s="313"/>
      <c r="J97" s="7"/>
      <c r="K97" s="7"/>
      <c r="L97" s="7"/>
      <c r="M97" s="7"/>
      <c r="N97" s="7"/>
      <c r="O97" s="7"/>
      <c r="P97" s="290"/>
      <c r="Q97" s="290"/>
      <c r="R97" s="290"/>
      <c r="S97" s="290"/>
      <c r="T97" s="290"/>
      <c r="U97" s="290"/>
      <c r="V97" s="7"/>
      <c r="W97" s="291"/>
      <c r="X97" s="947"/>
      <c r="Y97" s="929"/>
      <c r="Z97" s="929"/>
      <c r="AA97" s="929"/>
      <c r="AB97" s="929"/>
      <c r="AC97" s="929"/>
      <c r="AD97" s="929"/>
      <c r="AE97" s="929"/>
      <c r="AF97" s="929"/>
      <c r="AG97" s="929"/>
      <c r="AH97" s="929"/>
      <c r="AI97" s="929"/>
      <c r="AJ97" s="929"/>
      <c r="AK97" s="929"/>
      <c r="AL97" s="929"/>
      <c r="AM97" s="929"/>
      <c r="AN97" s="929"/>
      <c r="AO97" s="929"/>
      <c r="AP97" s="929"/>
      <c r="AQ97" s="929"/>
      <c r="AR97" s="929"/>
      <c r="CG97" s="41"/>
      <c r="CH97" s="41"/>
      <c r="CI97" s="41"/>
      <c r="CJ97" s="41"/>
    </row>
    <row r="98" spans="1:88" ht="16.149999999999999" customHeight="1" x14ac:dyDescent="0.2">
      <c r="A98" s="809" t="s">
        <v>130</v>
      </c>
      <c r="B98" s="319">
        <v>6145</v>
      </c>
      <c r="C98" s="320">
        <v>215</v>
      </c>
      <c r="D98" s="319">
        <v>14779</v>
      </c>
      <c r="E98" s="320">
        <v>275</v>
      </c>
      <c r="F98" s="320">
        <v>5930</v>
      </c>
      <c r="G98" s="312"/>
      <c r="H98" s="313"/>
      <c r="I98" s="313"/>
      <c r="J98" s="7"/>
      <c r="K98" s="7"/>
      <c r="L98" s="7"/>
      <c r="M98" s="7"/>
      <c r="N98" s="7"/>
      <c r="O98" s="7"/>
      <c r="P98" s="290"/>
      <c r="Q98" s="290"/>
      <c r="R98" s="290"/>
      <c r="S98" s="290"/>
      <c r="T98" s="290"/>
      <c r="U98" s="290"/>
      <c r="V98" s="7"/>
      <c r="W98" s="291"/>
      <c r="X98" s="947"/>
      <c r="Y98" s="929"/>
      <c r="Z98" s="929"/>
      <c r="AA98" s="929"/>
      <c r="AB98" s="929"/>
      <c r="AC98" s="929"/>
      <c r="AD98" s="929"/>
      <c r="AE98" s="929"/>
      <c r="AF98" s="929"/>
      <c r="AG98" s="929"/>
      <c r="AH98" s="929"/>
      <c r="AI98" s="929"/>
      <c r="AJ98" s="929"/>
      <c r="AK98" s="929"/>
      <c r="AL98" s="929"/>
      <c r="AM98" s="929"/>
      <c r="AN98" s="929"/>
      <c r="AO98" s="929"/>
      <c r="AP98" s="929"/>
      <c r="AQ98" s="929"/>
      <c r="AR98" s="929"/>
      <c r="CG98" s="41"/>
      <c r="CH98" s="41"/>
      <c r="CI98" s="41"/>
      <c r="CJ98" s="41"/>
    </row>
    <row r="99" spans="1:88" ht="16.149999999999999" customHeight="1" x14ac:dyDescent="0.2">
      <c r="A99" s="321" t="s">
        <v>131</v>
      </c>
      <c r="B99" s="322">
        <v>2322</v>
      </c>
      <c r="C99" s="323">
        <v>146</v>
      </c>
      <c r="D99" s="322">
        <v>5022</v>
      </c>
      <c r="E99" s="323">
        <v>173</v>
      </c>
      <c r="F99" s="323">
        <v>2176</v>
      </c>
      <c r="G99" s="312"/>
      <c r="H99" s="313"/>
      <c r="I99" s="313"/>
      <c r="J99" s="7"/>
      <c r="K99" s="7"/>
      <c r="L99" s="7"/>
      <c r="M99" s="7"/>
      <c r="N99" s="7"/>
      <c r="O99" s="7"/>
      <c r="P99" s="290"/>
      <c r="Q99" s="290"/>
      <c r="R99" s="290"/>
      <c r="S99" s="290"/>
      <c r="T99" s="290"/>
      <c r="U99" s="290"/>
      <c r="V99" s="7"/>
      <c r="W99" s="291"/>
      <c r="X99" s="947"/>
      <c r="Y99" s="929"/>
      <c r="Z99" s="929"/>
      <c r="AA99" s="929"/>
      <c r="AB99" s="929"/>
      <c r="AC99" s="929"/>
      <c r="AD99" s="929"/>
      <c r="AE99" s="929"/>
      <c r="AF99" s="929"/>
      <c r="AG99" s="929"/>
      <c r="AH99" s="929"/>
      <c r="AI99" s="929"/>
      <c r="AJ99" s="929"/>
      <c r="AK99" s="929"/>
      <c r="AL99" s="929"/>
      <c r="AM99" s="929"/>
      <c r="AN99" s="929"/>
      <c r="AO99" s="929"/>
      <c r="AP99" s="929"/>
      <c r="AQ99" s="929"/>
      <c r="AR99" s="929"/>
      <c r="CG99" s="41"/>
      <c r="CH99" s="41"/>
      <c r="CI99" s="41"/>
      <c r="CJ99" s="41"/>
    </row>
    <row r="100" spans="1:88" ht="16.149999999999999" customHeight="1" x14ac:dyDescent="0.2">
      <c r="A100" s="1703" t="s">
        <v>132</v>
      </c>
      <c r="B100" s="325">
        <v>1267</v>
      </c>
      <c r="C100" s="326">
        <v>0</v>
      </c>
      <c r="D100" s="325">
        <v>1267</v>
      </c>
      <c r="E100" s="326">
        <v>0</v>
      </c>
      <c r="F100" s="326">
        <v>1267</v>
      </c>
      <c r="G100" s="312"/>
      <c r="H100" s="313"/>
      <c r="I100" s="313"/>
      <c r="J100" s="7"/>
      <c r="K100" s="7"/>
      <c r="L100" s="7"/>
      <c r="M100" s="7"/>
      <c r="N100" s="7"/>
      <c r="O100" s="7"/>
      <c r="P100" s="290"/>
      <c r="Q100" s="290"/>
      <c r="R100" s="290"/>
      <c r="S100" s="290"/>
      <c r="T100" s="290"/>
      <c r="U100" s="290"/>
      <c r="V100" s="7"/>
      <c r="W100" s="291"/>
      <c r="X100" s="947"/>
      <c r="Y100" s="929"/>
      <c r="Z100" s="929"/>
      <c r="AA100" s="929"/>
      <c r="AB100" s="929"/>
      <c r="AC100" s="929"/>
      <c r="AD100" s="929"/>
      <c r="AE100" s="929"/>
      <c r="AF100" s="929"/>
      <c r="AG100" s="929"/>
      <c r="AH100" s="929"/>
      <c r="AI100" s="929"/>
      <c r="AJ100" s="929"/>
      <c r="AK100" s="929"/>
      <c r="AL100" s="929"/>
      <c r="AM100" s="929"/>
      <c r="AN100" s="929"/>
      <c r="AO100" s="929"/>
      <c r="AP100" s="929"/>
      <c r="AQ100" s="929"/>
      <c r="AR100" s="929"/>
      <c r="CG100" s="41">
        <v>0</v>
      </c>
      <c r="CH100" s="41">
        <v>0</v>
      </c>
      <c r="CI100" s="41">
        <v>0</v>
      </c>
      <c r="CJ100" s="41"/>
    </row>
    <row r="101" spans="1:88" ht="16.149999999999999" customHeight="1" x14ac:dyDescent="0.2">
      <c r="A101" s="962" t="s">
        <v>32</v>
      </c>
      <c r="B101" s="812">
        <f>SUM(B98:B100)</f>
        <v>9734</v>
      </c>
      <c r="C101" s="813">
        <f>SUM(C98:C100)</f>
        <v>361</v>
      </c>
      <c r="D101" s="812">
        <f>SUM(D98:D100)</f>
        <v>21068</v>
      </c>
      <c r="E101" s="813">
        <f>SUM(E98:E100)</f>
        <v>448</v>
      </c>
      <c r="F101" s="813">
        <f>SUM(F98:F100)</f>
        <v>9373</v>
      </c>
      <c r="G101" s="312"/>
      <c r="H101" s="313"/>
      <c r="I101" s="313"/>
      <c r="J101" s="7"/>
      <c r="K101" s="7"/>
      <c r="L101" s="7"/>
      <c r="M101" s="7"/>
      <c r="N101" s="7"/>
      <c r="O101" s="7"/>
      <c r="P101" s="290"/>
      <c r="Q101" s="290"/>
      <c r="R101" s="290"/>
      <c r="S101" s="290"/>
      <c r="T101" s="290"/>
      <c r="U101" s="290"/>
      <c r="V101" s="7"/>
      <c r="W101" s="291"/>
      <c r="X101" s="947"/>
      <c r="Y101" s="929"/>
      <c r="Z101" s="929"/>
      <c r="AA101" s="929"/>
      <c r="AB101" s="929"/>
      <c r="AC101" s="929"/>
      <c r="AD101" s="929"/>
      <c r="AE101" s="929"/>
      <c r="AF101" s="929"/>
      <c r="AG101" s="929"/>
      <c r="AH101" s="929"/>
      <c r="AI101" s="929"/>
      <c r="AJ101" s="929"/>
      <c r="AK101" s="929"/>
      <c r="AL101" s="929"/>
      <c r="AM101" s="929"/>
      <c r="AN101" s="929"/>
      <c r="AO101" s="929"/>
      <c r="AP101" s="929"/>
      <c r="AQ101" s="929"/>
      <c r="AR101" s="929"/>
      <c r="CG101" s="41">
        <v>0</v>
      </c>
      <c r="CH101" s="41">
        <v>0</v>
      </c>
      <c r="CI101" s="41">
        <v>0</v>
      </c>
      <c r="CJ101" s="41"/>
    </row>
    <row r="102" spans="1:88" ht="31.15" customHeight="1" x14ac:dyDescent="0.2">
      <c r="A102" s="330" t="s">
        <v>133</v>
      </c>
      <c r="B102" s="963"/>
      <c r="C102" s="1704"/>
      <c r="D102" s="965"/>
      <c r="E102" s="814"/>
      <c r="F102" s="814"/>
      <c r="G102" s="1705"/>
      <c r="H102" s="1705"/>
      <c r="I102" s="1706"/>
      <c r="J102" s="331"/>
      <c r="K102" s="1706"/>
      <c r="L102" s="331"/>
      <c r="M102" s="7"/>
      <c r="N102" s="7"/>
      <c r="O102" s="7"/>
      <c r="P102" s="7"/>
      <c r="Q102" s="290"/>
      <c r="R102" s="290"/>
      <c r="S102" s="290"/>
      <c r="T102" s="290"/>
      <c r="U102" s="290"/>
      <c r="V102" s="290"/>
      <c r="W102" s="7"/>
      <c r="X102" s="969"/>
      <c r="Y102" s="947"/>
      <c r="Z102" s="929"/>
      <c r="AA102" s="929"/>
      <c r="AB102" s="929"/>
      <c r="AC102" s="929"/>
      <c r="AD102" s="929"/>
      <c r="AE102" s="929"/>
      <c r="AF102" s="929"/>
      <c r="AG102" s="929"/>
      <c r="AH102" s="929"/>
      <c r="AI102" s="929"/>
      <c r="AJ102" s="929"/>
      <c r="AK102" s="929"/>
      <c r="AL102" s="929"/>
      <c r="AM102" s="929"/>
      <c r="AN102" s="929"/>
      <c r="AO102" s="929"/>
      <c r="AP102" s="929"/>
      <c r="AQ102" s="929"/>
      <c r="AR102" s="929"/>
      <c r="CG102" s="41">
        <v>0</v>
      </c>
      <c r="CH102" s="41">
        <v>0</v>
      </c>
      <c r="CI102" s="41">
        <v>0</v>
      </c>
      <c r="CJ102" s="41"/>
    </row>
    <row r="103" spans="1:88" ht="31.15" customHeight="1" x14ac:dyDescent="0.2">
      <c r="A103" s="2692" t="s">
        <v>134</v>
      </c>
      <c r="B103" s="2694" t="s">
        <v>135</v>
      </c>
      <c r="C103" s="2692" t="s">
        <v>136</v>
      </c>
      <c r="D103" s="2696"/>
      <c r="E103" s="2696"/>
      <c r="F103" s="2696"/>
      <c r="G103" s="2696"/>
      <c r="H103" s="2696"/>
      <c r="I103" s="2696"/>
      <c r="J103" s="2696"/>
      <c r="K103" s="2697"/>
      <c r="L103" s="2694" t="s">
        <v>137</v>
      </c>
      <c r="M103" s="7"/>
      <c r="N103" s="313"/>
      <c r="O103" s="313"/>
      <c r="P103" s="313"/>
      <c r="Q103" s="290"/>
      <c r="R103" s="290"/>
      <c r="S103" s="290"/>
      <c r="T103" s="290"/>
      <c r="U103" s="290"/>
      <c r="V103" s="290"/>
      <c r="W103" s="290"/>
      <c r="X103" s="291"/>
      <c r="Y103" s="947"/>
      <c r="Z103" s="929"/>
      <c r="AA103" s="929"/>
      <c r="AB103" s="929"/>
      <c r="AC103" s="929"/>
      <c r="AD103" s="929"/>
      <c r="AE103" s="929"/>
      <c r="AF103" s="929"/>
      <c r="AG103" s="929"/>
      <c r="AH103" s="929"/>
      <c r="AI103" s="929"/>
      <c r="AJ103" s="929"/>
      <c r="AK103" s="929"/>
      <c r="AL103" s="929"/>
      <c r="AM103" s="929"/>
      <c r="AN103" s="929"/>
      <c r="AO103" s="929"/>
      <c r="AP103" s="929"/>
      <c r="AQ103" s="929"/>
      <c r="AR103" s="929"/>
      <c r="AS103" s="929"/>
      <c r="CG103" s="41"/>
      <c r="CH103" s="41"/>
      <c r="CI103" s="41"/>
      <c r="CJ103" s="41"/>
    </row>
    <row r="104" spans="1:88" ht="28.5" customHeight="1" x14ac:dyDescent="0.2">
      <c r="A104" s="2693"/>
      <c r="B104" s="2695"/>
      <c r="C104" s="818" t="s">
        <v>138</v>
      </c>
      <c r="D104" s="818" t="s">
        <v>139</v>
      </c>
      <c r="E104" s="818" t="s">
        <v>140</v>
      </c>
      <c r="F104" s="818" t="s">
        <v>141</v>
      </c>
      <c r="G104" s="818" t="s">
        <v>142</v>
      </c>
      <c r="H104" s="818" t="s">
        <v>143</v>
      </c>
      <c r="I104" s="818" t="s">
        <v>144</v>
      </c>
      <c r="J104" s="970" t="s">
        <v>145</v>
      </c>
      <c r="K104" s="818" t="s">
        <v>146</v>
      </c>
      <c r="L104" s="2695"/>
      <c r="M104" s="7"/>
      <c r="N104" s="313"/>
      <c r="O104" s="313"/>
      <c r="P104" s="313"/>
      <c r="Q104" s="290"/>
      <c r="R104" s="290"/>
      <c r="S104" s="290"/>
      <c r="T104" s="290"/>
      <c r="U104" s="290"/>
      <c r="V104" s="290"/>
      <c r="W104" s="290"/>
      <c r="X104" s="291"/>
      <c r="Y104" s="947"/>
      <c r="Z104" s="929"/>
      <c r="AA104" s="929"/>
      <c r="AB104" s="929"/>
      <c r="AC104" s="929"/>
      <c r="AD104" s="929"/>
      <c r="AE104" s="929"/>
      <c r="AF104" s="929"/>
      <c r="AG104" s="929"/>
      <c r="AH104" s="929"/>
      <c r="AI104" s="929"/>
      <c r="AJ104" s="929"/>
      <c r="AK104" s="929"/>
      <c r="AL104" s="929"/>
      <c r="AM104" s="929"/>
      <c r="AN104" s="929"/>
      <c r="AO104" s="929"/>
      <c r="AP104" s="929"/>
      <c r="AQ104" s="929"/>
      <c r="AR104" s="929"/>
      <c r="AS104" s="929"/>
      <c r="CG104" s="41"/>
      <c r="CH104" s="41"/>
      <c r="CI104" s="41"/>
      <c r="CJ104" s="41"/>
    </row>
    <row r="105" spans="1:88" ht="16.149999999999999" customHeight="1" x14ac:dyDescent="0.2">
      <c r="A105" s="971" t="s">
        <v>147</v>
      </c>
      <c r="B105" s="821"/>
      <c r="C105" s="821"/>
      <c r="D105" s="821"/>
      <c r="E105" s="821"/>
      <c r="F105" s="821"/>
      <c r="G105" s="821"/>
      <c r="H105" s="821"/>
      <c r="I105" s="821"/>
      <c r="J105" s="821"/>
      <c r="K105" s="821"/>
      <c r="L105" s="973"/>
      <c r="M105" s="7"/>
      <c r="N105" s="313"/>
      <c r="O105" s="313"/>
      <c r="P105" s="313"/>
      <c r="Q105" s="290"/>
      <c r="R105" s="290"/>
      <c r="S105" s="290"/>
      <c r="T105" s="290"/>
      <c r="U105" s="290"/>
      <c r="V105" s="290"/>
      <c r="W105" s="290"/>
      <c r="X105" s="291"/>
      <c r="Y105" s="947"/>
      <c r="Z105" s="929"/>
      <c r="AA105" s="929"/>
      <c r="AB105" s="929"/>
      <c r="AC105" s="929"/>
      <c r="AD105" s="929"/>
      <c r="AE105" s="929"/>
      <c r="AF105" s="929"/>
      <c r="AG105" s="929"/>
      <c r="AH105" s="929"/>
      <c r="AI105" s="929"/>
      <c r="AJ105" s="929"/>
      <c r="AK105" s="929"/>
      <c r="AL105" s="929"/>
      <c r="AM105" s="929"/>
      <c r="AN105" s="929"/>
      <c r="AO105" s="929"/>
      <c r="AP105" s="929"/>
      <c r="AQ105" s="929"/>
      <c r="AR105" s="929"/>
      <c r="AS105" s="929"/>
      <c r="CG105" s="41"/>
      <c r="CH105" s="41"/>
      <c r="CI105" s="41"/>
      <c r="CJ105" s="41"/>
    </row>
    <row r="106" spans="1:88" ht="16.149999999999999" customHeight="1" x14ac:dyDescent="0.2">
      <c r="A106" s="342" t="s">
        <v>148</v>
      </c>
      <c r="B106" s="343"/>
      <c r="C106" s="343"/>
      <c r="D106" s="343"/>
      <c r="E106" s="343"/>
      <c r="F106" s="343"/>
      <c r="G106" s="343"/>
      <c r="H106" s="343"/>
      <c r="I106" s="343"/>
      <c r="J106" s="343"/>
      <c r="K106" s="343"/>
      <c r="L106" s="344"/>
      <c r="M106" s="345"/>
      <c r="N106" s="313"/>
      <c r="O106" s="313"/>
      <c r="P106" s="313"/>
      <c r="Q106" s="290"/>
      <c r="R106" s="290"/>
      <c r="S106" s="290"/>
      <c r="T106" s="290"/>
      <c r="U106" s="290"/>
      <c r="V106" s="290"/>
      <c r="W106" s="290"/>
      <c r="X106" s="291"/>
      <c r="Y106" s="947"/>
      <c r="Z106" s="929"/>
      <c r="AA106" s="929"/>
      <c r="AB106" s="929"/>
      <c r="AC106" s="929"/>
      <c r="AD106" s="929"/>
      <c r="AE106" s="929"/>
      <c r="AF106" s="929"/>
      <c r="AG106" s="929"/>
      <c r="AH106" s="929"/>
      <c r="AI106" s="929"/>
      <c r="AJ106" s="929"/>
      <c r="AK106" s="929"/>
      <c r="AL106" s="929"/>
      <c r="AM106" s="929"/>
      <c r="AN106" s="929"/>
      <c r="AO106" s="929"/>
      <c r="AP106" s="929"/>
      <c r="AQ106" s="929"/>
      <c r="AR106" s="929"/>
      <c r="AS106" s="929"/>
      <c r="CG106" s="41"/>
      <c r="CH106" s="41"/>
      <c r="CI106" s="41"/>
      <c r="CJ106" s="41"/>
    </row>
    <row r="107" spans="1:88" ht="16.149999999999999" customHeight="1" x14ac:dyDescent="0.2">
      <c r="A107" s="346" t="s">
        <v>149</v>
      </c>
      <c r="B107" s="347"/>
      <c r="C107" s="347"/>
      <c r="D107" s="347"/>
      <c r="E107" s="347"/>
      <c r="F107" s="347"/>
      <c r="G107" s="347"/>
      <c r="H107" s="347"/>
      <c r="I107" s="347"/>
      <c r="J107" s="347"/>
      <c r="K107" s="347"/>
      <c r="L107" s="348"/>
      <c r="M107" s="823"/>
      <c r="N107" s="313"/>
      <c r="O107" s="313"/>
      <c r="P107" s="313"/>
      <c r="Q107" s="290"/>
      <c r="R107" s="290"/>
      <c r="S107" s="290"/>
      <c r="T107" s="290"/>
      <c r="U107" s="290"/>
      <c r="V107" s="290"/>
      <c r="W107" s="290"/>
      <c r="X107" s="291"/>
      <c r="Y107" s="947"/>
      <c r="Z107" s="929"/>
      <c r="AA107" s="929"/>
      <c r="AB107" s="929"/>
      <c r="AC107" s="929"/>
      <c r="AD107" s="929"/>
      <c r="AE107" s="929"/>
      <c r="AF107" s="929"/>
      <c r="AG107" s="929"/>
      <c r="AH107" s="929"/>
      <c r="AI107" s="929"/>
      <c r="AJ107" s="929"/>
      <c r="AK107" s="929"/>
      <c r="AL107" s="929"/>
      <c r="AM107" s="929"/>
      <c r="AN107" s="929"/>
      <c r="AO107" s="929"/>
      <c r="AP107" s="929"/>
      <c r="AQ107" s="929"/>
      <c r="AR107" s="929"/>
      <c r="AS107" s="929"/>
      <c r="CG107" s="41"/>
      <c r="CH107" s="41"/>
      <c r="CI107" s="41"/>
      <c r="CJ107" s="41"/>
    </row>
    <row r="108" spans="1:88" ht="31.15" customHeight="1" x14ac:dyDescent="0.2">
      <c r="A108" s="232" t="s">
        <v>172</v>
      </c>
      <c r="B108" s="1707"/>
      <c r="C108" s="1707"/>
      <c r="D108" s="1707"/>
      <c r="E108" s="1707"/>
      <c r="F108" s="1707"/>
      <c r="G108" s="1707"/>
      <c r="H108" s="1707"/>
      <c r="I108" s="1707"/>
      <c r="J108" s="1707"/>
      <c r="K108" s="1707"/>
      <c r="L108" s="1707"/>
      <c r="M108" s="1707"/>
      <c r="N108" s="1707"/>
      <c r="O108" s="1707"/>
      <c r="P108" s="1707"/>
      <c r="Q108" s="1707"/>
      <c r="R108" s="1707"/>
      <c r="S108" s="1707"/>
      <c r="T108" s="1707"/>
      <c r="U108" s="1707"/>
      <c r="V108" s="1707"/>
      <c r="W108" s="1707"/>
      <c r="X108" s="1707"/>
      <c r="Y108" s="1707"/>
      <c r="Z108" s="1707"/>
      <c r="AA108" s="1707"/>
      <c r="AB108" s="1707"/>
      <c r="AC108" s="1707"/>
      <c r="AD108" s="1707"/>
      <c r="AE108" s="1707"/>
      <c r="AF108" s="1707"/>
      <c r="AG108" s="1707"/>
      <c r="AH108" s="1707"/>
      <c r="AI108" s="1707"/>
      <c r="AJ108" s="1707"/>
      <c r="AK108" s="1707"/>
      <c r="AL108" s="1707"/>
      <c r="AM108" s="1707"/>
      <c r="AN108" s="1707"/>
      <c r="AO108" s="1708"/>
      <c r="AP108" s="1708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CG108" s="41"/>
      <c r="CH108" s="41"/>
      <c r="CI108" s="41"/>
      <c r="CJ108" s="41"/>
    </row>
    <row r="109" spans="1:88" ht="16.149999999999999" customHeight="1" x14ac:dyDescent="0.2">
      <c r="A109" s="2698" t="s">
        <v>151</v>
      </c>
      <c r="B109" s="1911" t="s">
        <v>4</v>
      </c>
      <c r="C109" s="1912"/>
      <c r="D109" s="1898"/>
      <c r="E109" s="2232" t="s">
        <v>5</v>
      </c>
      <c r="F109" s="2681"/>
      <c r="G109" s="2681"/>
      <c r="H109" s="2681"/>
      <c r="I109" s="2681"/>
      <c r="J109" s="2681"/>
      <c r="K109" s="2681"/>
      <c r="L109" s="2681"/>
      <c r="M109" s="2681"/>
      <c r="N109" s="2681"/>
      <c r="O109" s="2681"/>
      <c r="P109" s="2681"/>
      <c r="Q109" s="2681"/>
      <c r="R109" s="2681"/>
      <c r="S109" s="2681"/>
      <c r="T109" s="2681"/>
      <c r="U109" s="2681"/>
      <c r="V109" s="2681"/>
      <c r="W109" s="2681"/>
      <c r="X109" s="2681"/>
      <c r="Y109" s="2681"/>
      <c r="Z109" s="2681"/>
      <c r="AA109" s="2681"/>
      <c r="AB109" s="2681"/>
      <c r="AC109" s="2681"/>
      <c r="AD109" s="2681"/>
      <c r="AE109" s="2681"/>
      <c r="AF109" s="2681"/>
      <c r="AG109" s="2681"/>
      <c r="AH109" s="2681"/>
      <c r="AI109" s="2681"/>
      <c r="AJ109" s="2681"/>
      <c r="AK109" s="2681"/>
      <c r="AL109" s="2681"/>
      <c r="AM109" s="2681"/>
      <c r="AN109" s="2223"/>
      <c r="AO109" s="1898" t="s">
        <v>6</v>
      </c>
      <c r="AP109" s="1900" t="s">
        <v>152</v>
      </c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CG109" s="41"/>
      <c r="CH109" s="41"/>
      <c r="CI109" s="41"/>
      <c r="CJ109" s="41"/>
    </row>
    <row r="110" spans="1:88" ht="16.149999999999999" customHeight="1" x14ac:dyDescent="0.2">
      <c r="A110" s="1909"/>
      <c r="B110" s="2700"/>
      <c r="C110" s="2701"/>
      <c r="D110" s="2690"/>
      <c r="E110" s="2232" t="s">
        <v>11</v>
      </c>
      <c r="F110" s="2233"/>
      <c r="G110" s="2232" t="s">
        <v>12</v>
      </c>
      <c r="H110" s="2233"/>
      <c r="I110" s="2232" t="s">
        <v>13</v>
      </c>
      <c r="J110" s="2233"/>
      <c r="K110" s="2232" t="s">
        <v>14</v>
      </c>
      <c r="L110" s="2233"/>
      <c r="M110" s="2232" t="s">
        <v>15</v>
      </c>
      <c r="N110" s="2233"/>
      <c r="O110" s="2232" t="s">
        <v>16</v>
      </c>
      <c r="P110" s="2233"/>
      <c r="Q110" s="2681" t="s">
        <v>17</v>
      </c>
      <c r="R110" s="2233"/>
      <c r="S110" s="2232" t="s">
        <v>18</v>
      </c>
      <c r="T110" s="2233"/>
      <c r="U110" s="2232" t="s">
        <v>19</v>
      </c>
      <c r="V110" s="2233"/>
      <c r="W110" s="2232" t="s">
        <v>20</v>
      </c>
      <c r="X110" s="2233"/>
      <c r="Y110" s="2232" t="s">
        <v>21</v>
      </c>
      <c r="Z110" s="2233"/>
      <c r="AA110" s="2232" t="s">
        <v>22</v>
      </c>
      <c r="AB110" s="2233"/>
      <c r="AC110" s="2232" t="s">
        <v>23</v>
      </c>
      <c r="AD110" s="2233"/>
      <c r="AE110" s="2232" t="s">
        <v>24</v>
      </c>
      <c r="AF110" s="2233"/>
      <c r="AG110" s="2232" t="s">
        <v>25</v>
      </c>
      <c r="AH110" s="2233"/>
      <c r="AI110" s="2232" t="s">
        <v>26</v>
      </c>
      <c r="AJ110" s="2233"/>
      <c r="AK110" s="2232" t="s">
        <v>27</v>
      </c>
      <c r="AL110" s="2233"/>
      <c r="AM110" s="2681" t="s">
        <v>28</v>
      </c>
      <c r="AN110" s="2223"/>
      <c r="AO110" s="1898"/>
      <c r="AP110" s="1900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CG110" s="41"/>
      <c r="CH110" s="41"/>
      <c r="CI110" s="41"/>
      <c r="CJ110" s="41"/>
    </row>
    <row r="111" spans="1:88" ht="16.149999999999999" customHeight="1" x14ac:dyDescent="0.2">
      <c r="A111" s="2699"/>
      <c r="B111" s="741" t="s">
        <v>29</v>
      </c>
      <c r="C111" s="825" t="s">
        <v>30</v>
      </c>
      <c r="D111" s="1709" t="s">
        <v>31</v>
      </c>
      <c r="E111" s="741" t="s">
        <v>30</v>
      </c>
      <c r="F111" s="1245" t="s">
        <v>31</v>
      </c>
      <c r="G111" s="741" t="s">
        <v>30</v>
      </c>
      <c r="H111" s="1245" t="s">
        <v>31</v>
      </c>
      <c r="I111" s="741" t="s">
        <v>30</v>
      </c>
      <c r="J111" s="1245" t="s">
        <v>31</v>
      </c>
      <c r="K111" s="741" t="s">
        <v>30</v>
      </c>
      <c r="L111" s="1245" t="s">
        <v>31</v>
      </c>
      <c r="M111" s="741" t="s">
        <v>30</v>
      </c>
      <c r="N111" s="1245" t="s">
        <v>31</v>
      </c>
      <c r="O111" s="741" t="s">
        <v>30</v>
      </c>
      <c r="P111" s="1245" t="s">
        <v>31</v>
      </c>
      <c r="Q111" s="741" t="s">
        <v>30</v>
      </c>
      <c r="R111" s="1245" t="s">
        <v>31</v>
      </c>
      <c r="S111" s="741" t="s">
        <v>30</v>
      </c>
      <c r="T111" s="1245" t="s">
        <v>31</v>
      </c>
      <c r="U111" s="741" t="s">
        <v>30</v>
      </c>
      <c r="V111" s="1245" t="s">
        <v>31</v>
      </c>
      <c r="W111" s="741" t="s">
        <v>30</v>
      </c>
      <c r="X111" s="1245" t="s">
        <v>31</v>
      </c>
      <c r="Y111" s="741" t="s">
        <v>30</v>
      </c>
      <c r="Z111" s="1245" t="s">
        <v>31</v>
      </c>
      <c r="AA111" s="741" t="s">
        <v>30</v>
      </c>
      <c r="AB111" s="1245" t="s">
        <v>31</v>
      </c>
      <c r="AC111" s="741" t="s">
        <v>30</v>
      </c>
      <c r="AD111" s="1245" t="s">
        <v>31</v>
      </c>
      <c r="AE111" s="741" t="s">
        <v>30</v>
      </c>
      <c r="AF111" s="1245" t="s">
        <v>31</v>
      </c>
      <c r="AG111" s="741" t="s">
        <v>30</v>
      </c>
      <c r="AH111" s="1245" t="s">
        <v>31</v>
      </c>
      <c r="AI111" s="741" t="s">
        <v>30</v>
      </c>
      <c r="AJ111" s="1245" t="s">
        <v>31</v>
      </c>
      <c r="AK111" s="741" t="s">
        <v>30</v>
      </c>
      <c r="AL111" s="1245" t="s">
        <v>31</v>
      </c>
      <c r="AM111" s="741" t="s">
        <v>30</v>
      </c>
      <c r="AN111" s="1710" t="s">
        <v>31</v>
      </c>
      <c r="AO111" s="2690"/>
      <c r="AP111" s="2691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CG111" s="41"/>
      <c r="CH111" s="41"/>
      <c r="CI111" s="41"/>
      <c r="CJ111" s="41"/>
    </row>
    <row r="112" spans="1:88" ht="16.149999999999999" customHeight="1" x14ac:dyDescent="0.2">
      <c r="A112" s="354" t="s">
        <v>153</v>
      </c>
      <c r="B112" s="355">
        <f>SUM(C112:D112)</f>
        <v>0</v>
      </c>
      <c r="C112" s="356">
        <f t="shared" ref="C112:D114" si="10">SUM(E112+G112+I112+K112+M112+O112+Q112+S112+U112+W112+Y112+AA112+AC112+AE112+AG112+AI112+AK112+AM112)</f>
        <v>0</v>
      </c>
      <c r="D112" s="357">
        <f t="shared" si="10"/>
        <v>0</v>
      </c>
      <c r="E112" s="65"/>
      <c r="F112" s="206"/>
      <c r="G112" s="65"/>
      <c r="H112" s="358"/>
      <c r="I112" s="65"/>
      <c r="J112" s="358"/>
      <c r="K112" s="65"/>
      <c r="L112" s="358"/>
      <c r="M112" s="65"/>
      <c r="N112" s="358"/>
      <c r="O112" s="65"/>
      <c r="P112" s="358"/>
      <c r="Q112" s="359"/>
      <c r="R112" s="358"/>
      <c r="S112" s="65"/>
      <c r="T112" s="358"/>
      <c r="U112" s="65"/>
      <c r="V112" s="358"/>
      <c r="W112" s="65"/>
      <c r="X112" s="358"/>
      <c r="Y112" s="65"/>
      <c r="Z112" s="358"/>
      <c r="AA112" s="65"/>
      <c r="AB112" s="358"/>
      <c r="AC112" s="65"/>
      <c r="AD112" s="358"/>
      <c r="AE112" s="65"/>
      <c r="AF112" s="358"/>
      <c r="AG112" s="65"/>
      <c r="AH112" s="358"/>
      <c r="AI112" s="65"/>
      <c r="AJ112" s="358"/>
      <c r="AK112" s="65"/>
      <c r="AL112" s="358"/>
      <c r="AM112" s="360"/>
      <c r="AN112" s="361"/>
      <c r="AO112" s="119"/>
      <c r="AP112" s="119"/>
      <c r="AQ112" s="176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9"/>
      <c r="BD112" s="9"/>
      <c r="BE112" s="9"/>
      <c r="BF112" s="9"/>
      <c r="CA112" s="40"/>
      <c r="CB112" s="40"/>
      <c r="CC112" s="40"/>
      <c r="CG112" s="41">
        <v>0</v>
      </c>
      <c r="CH112" s="41">
        <v>0</v>
      </c>
      <c r="CI112" s="41">
        <v>0</v>
      </c>
      <c r="CJ112" s="41"/>
    </row>
    <row r="113" spans="1:88" ht="16.149999999999999" customHeight="1" x14ac:dyDescent="0.2">
      <c r="A113" s="354" t="s">
        <v>154</v>
      </c>
      <c r="B113" s="355">
        <f>SUM(C113:D113)</f>
        <v>0</v>
      </c>
      <c r="C113" s="356">
        <f t="shared" si="10"/>
        <v>0</v>
      </c>
      <c r="D113" s="357">
        <f t="shared" si="10"/>
        <v>0</v>
      </c>
      <c r="E113" s="46"/>
      <c r="F113" s="47"/>
      <c r="G113" s="46"/>
      <c r="H113" s="48"/>
      <c r="I113" s="46"/>
      <c r="J113" s="48"/>
      <c r="K113" s="46"/>
      <c r="L113" s="48"/>
      <c r="M113" s="46"/>
      <c r="N113" s="48"/>
      <c r="O113" s="46"/>
      <c r="P113" s="48"/>
      <c r="Q113" s="114"/>
      <c r="R113" s="48"/>
      <c r="S113" s="46"/>
      <c r="T113" s="48"/>
      <c r="U113" s="46"/>
      <c r="V113" s="48"/>
      <c r="W113" s="46"/>
      <c r="X113" s="48"/>
      <c r="Y113" s="46"/>
      <c r="Z113" s="48"/>
      <c r="AA113" s="46"/>
      <c r="AB113" s="48"/>
      <c r="AC113" s="46"/>
      <c r="AD113" s="48"/>
      <c r="AE113" s="46"/>
      <c r="AF113" s="48"/>
      <c r="AG113" s="46"/>
      <c r="AH113" s="48"/>
      <c r="AI113" s="46"/>
      <c r="AJ113" s="48"/>
      <c r="AK113" s="46"/>
      <c r="AL113" s="48"/>
      <c r="AM113" s="175"/>
      <c r="AN113" s="362"/>
      <c r="AO113" s="53"/>
      <c r="AP113" s="53"/>
      <c r="AQ113" s="176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9"/>
      <c r="BD113" s="9"/>
      <c r="BE113" s="9"/>
      <c r="BF113" s="9"/>
      <c r="CG113" s="41">
        <v>0</v>
      </c>
      <c r="CH113" s="41">
        <v>0</v>
      </c>
      <c r="CI113" s="41">
        <v>0</v>
      </c>
      <c r="CJ113" s="41"/>
    </row>
    <row r="114" spans="1:88" ht="16.149999999999999" customHeight="1" x14ac:dyDescent="0.2">
      <c r="A114" s="1711" t="s">
        <v>155</v>
      </c>
      <c r="B114" s="364">
        <f>SUM(C114:D114)</f>
        <v>0</v>
      </c>
      <c r="C114" s="365">
        <f t="shared" si="10"/>
        <v>0</v>
      </c>
      <c r="D114" s="366">
        <f t="shared" si="10"/>
        <v>0</v>
      </c>
      <c r="E114" s="89"/>
      <c r="F114" s="90"/>
      <c r="G114" s="89"/>
      <c r="H114" s="88"/>
      <c r="I114" s="89"/>
      <c r="J114" s="88"/>
      <c r="K114" s="89"/>
      <c r="L114" s="88"/>
      <c r="M114" s="89"/>
      <c r="N114" s="88"/>
      <c r="O114" s="89"/>
      <c r="P114" s="88"/>
      <c r="Q114" s="136"/>
      <c r="R114" s="88"/>
      <c r="S114" s="89"/>
      <c r="T114" s="88"/>
      <c r="U114" s="89"/>
      <c r="V114" s="88"/>
      <c r="W114" s="89"/>
      <c r="X114" s="88"/>
      <c r="Y114" s="89"/>
      <c r="Z114" s="88"/>
      <c r="AA114" s="89"/>
      <c r="AB114" s="88"/>
      <c r="AC114" s="89"/>
      <c r="AD114" s="88"/>
      <c r="AE114" s="89"/>
      <c r="AF114" s="88"/>
      <c r="AG114" s="89"/>
      <c r="AH114" s="88"/>
      <c r="AI114" s="89"/>
      <c r="AJ114" s="88"/>
      <c r="AK114" s="89"/>
      <c r="AL114" s="88"/>
      <c r="AM114" s="182"/>
      <c r="AN114" s="367"/>
      <c r="AO114" s="95"/>
      <c r="AP114" s="95"/>
      <c r="AQ114" s="176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9"/>
      <c r="BD114" s="9"/>
      <c r="BE114" s="9"/>
      <c r="BF114" s="9"/>
      <c r="CG114" s="41">
        <v>0</v>
      </c>
      <c r="CH114" s="41">
        <v>0</v>
      </c>
      <c r="CI114" s="41">
        <v>0</v>
      </c>
      <c r="CJ114" s="41"/>
    </row>
    <row r="115" spans="1:88" ht="31.15" customHeight="1" x14ac:dyDescent="0.2">
      <c r="A115" s="1649" t="s">
        <v>156</v>
      </c>
      <c r="B115" s="368"/>
      <c r="C115" s="368"/>
      <c r="D115" s="368"/>
      <c r="E115" s="368"/>
      <c r="F115" s="7"/>
      <c r="G115" s="7"/>
      <c r="H115" s="7"/>
      <c r="I115" s="7"/>
      <c r="J115" s="7"/>
      <c r="K115" s="7"/>
      <c r="L115" s="369"/>
      <c r="M115" s="369"/>
      <c r="N115" s="369"/>
      <c r="O115" s="36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CG115" s="41"/>
      <c r="CH115" s="41"/>
      <c r="CI115" s="41"/>
      <c r="CJ115" s="41"/>
    </row>
    <row r="116" spans="1:88" ht="16.149999999999999" customHeight="1" x14ac:dyDescent="0.2">
      <c r="A116" s="2682" t="s">
        <v>157</v>
      </c>
      <c r="B116" s="2683"/>
      <c r="C116" s="2682" t="s">
        <v>158</v>
      </c>
      <c r="D116" s="2686"/>
      <c r="E116" s="2683"/>
      <c r="F116" s="2682" t="s">
        <v>159</v>
      </c>
      <c r="G116" s="2686"/>
      <c r="H116" s="2686"/>
      <c r="I116" s="2686"/>
      <c r="J116" s="2686"/>
      <c r="K116" s="2686"/>
      <c r="L116" s="2686"/>
      <c r="M116" s="2686"/>
      <c r="N116" s="2686"/>
      <c r="O116" s="2683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CG116" s="41"/>
      <c r="CH116" s="41"/>
      <c r="CI116" s="41"/>
      <c r="CJ116" s="41"/>
    </row>
    <row r="117" spans="1:88" ht="16.149999999999999" customHeight="1" x14ac:dyDescent="0.2">
      <c r="A117" s="1887"/>
      <c r="B117" s="1888"/>
      <c r="C117" s="1887"/>
      <c r="D117" s="1892"/>
      <c r="E117" s="1888"/>
      <c r="F117" s="2684"/>
      <c r="G117" s="2687"/>
      <c r="H117" s="2687"/>
      <c r="I117" s="2687"/>
      <c r="J117" s="2687"/>
      <c r="K117" s="2687"/>
      <c r="L117" s="2687"/>
      <c r="M117" s="2687"/>
      <c r="N117" s="2687"/>
      <c r="O117" s="2685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CG117" s="41"/>
      <c r="CH117" s="41"/>
      <c r="CI117" s="41"/>
      <c r="CJ117" s="41"/>
    </row>
    <row r="118" spans="1:88" ht="24" customHeight="1" x14ac:dyDescent="0.2">
      <c r="A118" s="1887"/>
      <c r="B118" s="1888"/>
      <c r="C118" s="2684"/>
      <c r="D118" s="2687"/>
      <c r="E118" s="2685"/>
      <c r="F118" s="2688" t="s">
        <v>160</v>
      </c>
      <c r="G118" s="2689"/>
      <c r="H118" s="2688" t="s">
        <v>161</v>
      </c>
      <c r="I118" s="2689"/>
      <c r="J118" s="2688" t="s">
        <v>162</v>
      </c>
      <c r="K118" s="2689"/>
      <c r="L118" s="2688" t="s">
        <v>163</v>
      </c>
      <c r="M118" s="2689"/>
      <c r="N118" s="2688" t="s">
        <v>164</v>
      </c>
      <c r="O118" s="268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CG118" s="41"/>
      <c r="CH118" s="41"/>
      <c r="CI118" s="41"/>
      <c r="CJ118" s="41"/>
    </row>
    <row r="119" spans="1:88" ht="22.5" customHeight="1" x14ac:dyDescent="0.2">
      <c r="A119" s="2684"/>
      <c r="B119" s="2685"/>
      <c r="C119" s="828" t="s">
        <v>29</v>
      </c>
      <c r="D119" s="829" t="s">
        <v>30</v>
      </c>
      <c r="E119" s="970" t="s">
        <v>31</v>
      </c>
      <c r="F119" s="828" t="s">
        <v>30</v>
      </c>
      <c r="G119" s="970" t="s">
        <v>31</v>
      </c>
      <c r="H119" s="828" t="s">
        <v>30</v>
      </c>
      <c r="I119" s="970" t="s">
        <v>31</v>
      </c>
      <c r="J119" s="828" t="s">
        <v>30</v>
      </c>
      <c r="K119" s="970" t="s">
        <v>31</v>
      </c>
      <c r="L119" s="828" t="s">
        <v>30</v>
      </c>
      <c r="M119" s="970" t="s">
        <v>31</v>
      </c>
      <c r="N119" s="828" t="s">
        <v>30</v>
      </c>
      <c r="O119" s="970" t="s">
        <v>31</v>
      </c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CG119" s="41"/>
      <c r="CH119" s="41"/>
      <c r="CI119" s="41"/>
      <c r="CJ119" s="41"/>
    </row>
    <row r="120" spans="1:88" ht="16.149999999999999" customHeight="1" x14ac:dyDescent="0.2">
      <c r="A120" s="2679" t="s">
        <v>165</v>
      </c>
      <c r="B120" s="1712" t="s">
        <v>166</v>
      </c>
      <c r="C120" s="373">
        <f t="shared" ref="C120:C126" si="11">SUM(D120:E120)</f>
        <v>0</v>
      </c>
      <c r="D120" s="374">
        <f t="shared" ref="D120:E126" si="12">SUM(F120+H120+J120+L120+N120)</f>
        <v>0</v>
      </c>
      <c r="E120" s="375">
        <f t="shared" si="12"/>
        <v>0</v>
      </c>
      <c r="F120" s="1713"/>
      <c r="G120" s="1714"/>
      <c r="H120" s="1713"/>
      <c r="I120" s="1714"/>
      <c r="J120" s="1713"/>
      <c r="K120" s="1714"/>
      <c r="L120" s="1713"/>
      <c r="M120" s="1714"/>
      <c r="N120" s="1713"/>
      <c r="O120" s="1714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CG120" s="41"/>
      <c r="CH120" s="41"/>
      <c r="CI120" s="41"/>
      <c r="CJ120" s="41"/>
    </row>
    <row r="121" spans="1:88" ht="16.149999999999999" customHeight="1" x14ac:dyDescent="0.2">
      <c r="A121" s="1878"/>
      <c r="B121" s="378" t="s">
        <v>167</v>
      </c>
      <c r="C121" s="379">
        <f t="shared" si="11"/>
        <v>0</v>
      </c>
      <c r="D121" s="380">
        <f t="shared" si="12"/>
        <v>0</v>
      </c>
      <c r="E121" s="381">
        <f t="shared" si="12"/>
        <v>0</v>
      </c>
      <c r="F121" s="1715"/>
      <c r="G121" s="1716"/>
      <c r="H121" s="1715"/>
      <c r="I121" s="1716"/>
      <c r="J121" s="1715"/>
      <c r="K121" s="1716"/>
      <c r="L121" s="1715"/>
      <c r="M121" s="1716"/>
      <c r="N121" s="1715"/>
      <c r="O121" s="1716"/>
      <c r="CG121" s="41"/>
      <c r="CH121" s="41"/>
      <c r="CI121" s="41"/>
      <c r="CJ121" s="41"/>
    </row>
    <row r="122" spans="1:88" ht="16.149999999999999" customHeight="1" thickBot="1" x14ac:dyDescent="0.3">
      <c r="A122" s="1879"/>
      <c r="B122" s="384" t="s">
        <v>168</v>
      </c>
      <c r="C122" s="385">
        <f t="shared" si="11"/>
        <v>0</v>
      </c>
      <c r="D122" s="386">
        <f t="shared" si="12"/>
        <v>0</v>
      </c>
      <c r="E122" s="387">
        <f t="shared" si="12"/>
        <v>0</v>
      </c>
      <c r="F122" s="1717"/>
      <c r="G122" s="1718"/>
      <c r="H122" s="1717"/>
      <c r="I122" s="1718"/>
      <c r="J122" s="1717"/>
      <c r="K122" s="1718"/>
      <c r="L122" s="1717"/>
      <c r="M122" s="1718"/>
      <c r="N122" s="1717"/>
      <c r="O122" s="1718"/>
      <c r="CG122" s="41"/>
      <c r="CH122" s="41"/>
      <c r="CI122" s="41"/>
      <c r="CJ122" s="41"/>
    </row>
    <row r="123" spans="1:88" ht="16.149999999999999" customHeight="1" thickTop="1" x14ac:dyDescent="0.2">
      <c r="A123" s="1880" t="s">
        <v>169</v>
      </c>
      <c r="B123" s="390" t="s">
        <v>72</v>
      </c>
      <c r="C123" s="391">
        <f t="shared" si="11"/>
        <v>0</v>
      </c>
      <c r="D123" s="392">
        <f t="shared" si="12"/>
        <v>0</v>
      </c>
      <c r="E123" s="375">
        <f t="shared" si="12"/>
        <v>0</v>
      </c>
      <c r="F123" s="1713"/>
      <c r="G123" s="1714"/>
      <c r="H123" s="1713"/>
      <c r="I123" s="1714"/>
      <c r="J123" s="1713"/>
      <c r="K123" s="1714"/>
      <c r="L123" s="1713"/>
      <c r="M123" s="1714"/>
      <c r="N123" s="1713"/>
      <c r="O123" s="1714"/>
      <c r="CG123" s="41"/>
      <c r="CH123" s="41"/>
      <c r="CI123" s="41"/>
      <c r="CJ123" s="41"/>
    </row>
    <row r="124" spans="1:88" ht="16.149999999999999" customHeight="1" x14ac:dyDescent="0.2">
      <c r="A124" s="1881"/>
      <c r="B124" s="390" t="s">
        <v>170</v>
      </c>
      <c r="C124" s="391">
        <f t="shared" si="11"/>
        <v>0</v>
      </c>
      <c r="D124" s="392">
        <f t="shared" si="12"/>
        <v>0</v>
      </c>
      <c r="E124" s="375">
        <f t="shared" si="12"/>
        <v>0</v>
      </c>
      <c r="F124" s="1713"/>
      <c r="G124" s="1714"/>
      <c r="H124" s="1713"/>
      <c r="I124" s="1714"/>
      <c r="J124" s="1713"/>
      <c r="K124" s="1714"/>
      <c r="L124" s="1713"/>
      <c r="M124" s="1714"/>
      <c r="N124" s="1713"/>
      <c r="O124" s="1714"/>
      <c r="CG124" s="41"/>
      <c r="CH124" s="41"/>
      <c r="CI124" s="41"/>
      <c r="CJ124" s="41"/>
    </row>
    <row r="125" spans="1:88" ht="16.149999999999999" customHeight="1" x14ac:dyDescent="0.2">
      <c r="A125" s="1881"/>
      <c r="B125" s="393" t="s">
        <v>171</v>
      </c>
      <c r="C125" s="379">
        <f t="shared" si="11"/>
        <v>0</v>
      </c>
      <c r="D125" s="380">
        <f t="shared" si="12"/>
        <v>0</v>
      </c>
      <c r="E125" s="381">
        <f t="shared" si="12"/>
        <v>0</v>
      </c>
      <c r="F125" s="1715"/>
      <c r="G125" s="1716"/>
      <c r="H125" s="1715"/>
      <c r="I125" s="1716"/>
      <c r="J125" s="1715"/>
      <c r="K125" s="1716"/>
      <c r="L125" s="1715"/>
      <c r="M125" s="1716"/>
      <c r="N125" s="1715"/>
      <c r="O125" s="1716"/>
      <c r="CG125" s="41"/>
      <c r="CH125" s="41"/>
      <c r="CI125" s="41"/>
      <c r="CJ125" s="41"/>
    </row>
    <row r="126" spans="1:88" ht="16.149999999999999" customHeight="1" x14ac:dyDescent="0.2">
      <c r="A126" s="2680"/>
      <c r="B126" s="394" t="s">
        <v>104</v>
      </c>
      <c r="C126" s="395">
        <f t="shared" si="11"/>
        <v>0</v>
      </c>
      <c r="D126" s="396">
        <f t="shared" si="12"/>
        <v>0</v>
      </c>
      <c r="E126" s="397">
        <f t="shared" si="12"/>
        <v>0</v>
      </c>
      <c r="F126" s="1719"/>
      <c r="G126" s="1720"/>
      <c r="H126" s="1719"/>
      <c r="I126" s="1720"/>
      <c r="J126" s="1719"/>
      <c r="K126" s="1720"/>
      <c r="L126" s="1719"/>
      <c r="M126" s="1720"/>
      <c r="N126" s="1719"/>
      <c r="O126" s="1720"/>
      <c r="CG126" s="41"/>
      <c r="CH126" s="41"/>
      <c r="CI126" s="41"/>
      <c r="CJ126" s="41"/>
    </row>
    <row r="127" spans="1:88" x14ac:dyDescent="0.2">
      <c r="CG127" s="41"/>
      <c r="CH127" s="41"/>
      <c r="CI127" s="41"/>
      <c r="CJ127" s="41"/>
    </row>
    <row r="128" spans="1:88" x14ac:dyDescent="0.2">
      <c r="CG128" s="41"/>
      <c r="CH128" s="41"/>
      <c r="CI128" s="41"/>
      <c r="CJ128" s="41"/>
    </row>
    <row r="129" spans="85:88" x14ac:dyDescent="0.2">
      <c r="CG129" s="41"/>
      <c r="CH129" s="41"/>
      <c r="CI129" s="41"/>
      <c r="CJ129" s="41"/>
    </row>
    <row r="207" spans="1:104" ht="16.5" customHeight="1" x14ac:dyDescent="0.2"/>
    <row r="208" spans="1:104" s="400" customFormat="1" ht="18.75" hidden="1" customHeight="1" x14ac:dyDescent="0.2">
      <c r="A208" s="400">
        <f>SUM(B12:D12,B31:B44,B48:B49,B54,B57,C77:E77,B91:B93,B101:F101,B105:B107,B112:B114,C120:C126,C78:C80,B72,B67:B68,B63:G64)</f>
        <v>40984</v>
      </c>
      <c r="B208" s="400">
        <f>SUM(CG13:CJ129)</f>
        <v>0</v>
      </c>
      <c r="BX208" s="401"/>
      <c r="BY208" s="401"/>
      <c r="BZ208" s="401"/>
      <c r="CA208" s="401"/>
      <c r="CB208" s="401"/>
      <c r="CC208" s="401"/>
      <c r="CD208" s="401"/>
      <c r="CE208" s="401"/>
      <c r="CF208" s="401"/>
      <c r="CG208" s="401"/>
      <c r="CH208" s="401"/>
      <c r="CI208" s="401"/>
      <c r="CJ208" s="401"/>
      <c r="CK208" s="401"/>
      <c r="CL208" s="401"/>
      <c r="CM208" s="401"/>
      <c r="CN208" s="401"/>
      <c r="CO208" s="401"/>
      <c r="CP208" s="401"/>
      <c r="CQ208" s="401"/>
      <c r="CR208" s="401"/>
      <c r="CS208" s="401"/>
      <c r="CT208" s="401"/>
      <c r="CU208" s="401"/>
      <c r="CV208" s="401"/>
      <c r="CW208" s="401"/>
      <c r="CX208" s="401"/>
      <c r="CY208" s="401"/>
      <c r="CZ208" s="401"/>
    </row>
    <row r="209" ht="18.75" customHeight="1" x14ac:dyDescent="0.2"/>
  </sheetData>
  <mergeCells count="159"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28:A30"/>
    <mergeCell ref="B28:D29"/>
    <mergeCell ref="E28:AN28"/>
    <mergeCell ref="AO28:AO30"/>
    <mergeCell ref="AP28:AP30"/>
    <mergeCell ref="S29:T29"/>
    <mergeCell ref="U29:V29"/>
    <mergeCell ref="W29:X29"/>
    <mergeCell ref="Y29:Z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R52:R53"/>
    <mergeCell ref="S52:S53"/>
    <mergeCell ref="T52:T53"/>
    <mergeCell ref="U52:U53"/>
    <mergeCell ref="V52:V53"/>
    <mergeCell ref="A70:A71"/>
    <mergeCell ref="B70:B71"/>
    <mergeCell ref="C70:C71"/>
    <mergeCell ref="D70:D71"/>
    <mergeCell ref="Q52:Q53"/>
    <mergeCell ref="A51:A53"/>
    <mergeCell ref="B51:D52"/>
    <mergeCell ref="E51:V51"/>
    <mergeCell ref="A73:G73"/>
    <mergeCell ref="K52:K53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AK74:AK76"/>
    <mergeCell ref="F75:G75"/>
    <mergeCell ref="H75:I75"/>
    <mergeCell ref="J75:K75"/>
    <mergeCell ref="L75:M75"/>
    <mergeCell ref="N75:O75"/>
    <mergeCell ref="P75:Q75"/>
    <mergeCell ref="R75:S75"/>
    <mergeCell ref="T75:U75"/>
    <mergeCell ref="V75:W75"/>
    <mergeCell ref="F74:AI74"/>
    <mergeCell ref="AJ74:AJ76"/>
    <mergeCell ref="X75:Y75"/>
    <mergeCell ref="Z75:AA75"/>
    <mergeCell ref="AB75:AC75"/>
    <mergeCell ref="AD75:AE75"/>
    <mergeCell ref="A84:D84"/>
    <mergeCell ref="A90:D90"/>
    <mergeCell ref="A94:F94"/>
    <mergeCell ref="A95:A97"/>
    <mergeCell ref="B95:C96"/>
    <mergeCell ref="D95:E96"/>
    <mergeCell ref="F95:F97"/>
    <mergeCell ref="AF75:AG75"/>
    <mergeCell ref="AH75:AI75"/>
    <mergeCell ref="A78:A79"/>
    <mergeCell ref="A82:A83"/>
    <mergeCell ref="B82:B83"/>
    <mergeCell ref="C82:C83"/>
    <mergeCell ref="D82:D83"/>
    <mergeCell ref="A74:A76"/>
    <mergeCell ref="B74:B76"/>
    <mergeCell ref="C74:E75"/>
    <mergeCell ref="A103:A104"/>
    <mergeCell ref="B103:B104"/>
    <mergeCell ref="C103:K103"/>
    <mergeCell ref="L103:L104"/>
    <mergeCell ref="A109:A111"/>
    <mergeCell ref="B109:D110"/>
    <mergeCell ref="E109:AN109"/>
    <mergeCell ref="U110:V110"/>
    <mergeCell ref="W110:X110"/>
    <mergeCell ref="Y110:Z110"/>
    <mergeCell ref="AO109:AO111"/>
    <mergeCell ref="AP109:AP111"/>
    <mergeCell ref="E110:F110"/>
    <mergeCell ref="G110:H110"/>
    <mergeCell ref="I110:J110"/>
    <mergeCell ref="K110:L110"/>
    <mergeCell ref="M110:N110"/>
    <mergeCell ref="O110:P110"/>
    <mergeCell ref="Q110:R110"/>
    <mergeCell ref="S110:T110"/>
    <mergeCell ref="A120:A122"/>
    <mergeCell ref="A123:A126"/>
    <mergeCell ref="AM110:AN110"/>
    <mergeCell ref="A116:B119"/>
    <mergeCell ref="C116:E118"/>
    <mergeCell ref="F116:O117"/>
    <mergeCell ref="F118:G118"/>
    <mergeCell ref="H118:I118"/>
    <mergeCell ref="J118:K118"/>
    <mergeCell ref="L118:M118"/>
    <mergeCell ref="N118:O118"/>
    <mergeCell ref="AA110:AB110"/>
    <mergeCell ref="AC110:AD110"/>
    <mergeCell ref="AE110:AF110"/>
    <mergeCell ref="AG110:AH110"/>
    <mergeCell ref="AI110:AJ110"/>
    <mergeCell ref="AK110:AL110"/>
  </mergeCells>
  <dataValidations count="2">
    <dataValidation allowBlank="1" showInputMessage="1" showErrorMessage="1" errorTitle="Error de ingreso" error="Debe ingresar sólo números enteros positivos." sqref="AJ74:AK74 G75:AI76 AT1:XFD1048576 E1:AS12 E27:AS30 G65:G73 C1:D47 E45:J47 X45:AK73 K45:W54 C50:J54 H60:W73 A1:A1048576 B1:B62 C60:G62 B65:B66 C65:D71 F65:F76 C73:D84 C90:D90 C94:D97 E65:E97 F81:F97 B69:B97 B101:F104 G81:L104 B108:D1048576 E108:L111 M81:AK111 AQ45:AS1048576 AL45:AP111 E115:E1048576 P115:AP1048576 F115:O119 F127:O1048576" xr:uid="{C902AA1C-84C3-4B07-B6BC-679DC5CA371E}"/>
    <dataValidation type="whole" operator="greaterThanOrEqual" allowBlank="1" showInputMessage="1" showErrorMessage="1" error="Valor no Permitido" sqref="E13:AS26 E31:AS44 C48:J49 C55:W59 B63:G64 B67:B68 C72:D72 F77:AK80 C85:D89 C91:D93 B98:F100 B105:L107 E112:AP114 F120:O126" xr:uid="{A851E047-8FC6-4FBD-9C22-AF872840BF5C}">
      <formula1>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1A45D-1B01-4A6B-B053-14B0DA1A08FB}">
  <dimension ref="A1:CZ209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6.140625" style="2" customWidth="1"/>
    <col min="2" max="2" width="23.85546875" style="2" customWidth="1"/>
    <col min="3" max="3" width="15.7109375" style="2" customWidth="1"/>
    <col min="4" max="4" width="14.42578125" style="2" customWidth="1"/>
    <col min="5" max="5" width="14.85546875" style="2" customWidth="1"/>
    <col min="6" max="6" width="16.7109375" style="2" customWidth="1"/>
    <col min="7" max="7" width="14" style="2" customWidth="1"/>
    <col min="8" max="8" width="13.140625" style="2" customWidth="1"/>
    <col min="9" max="9" width="11.85546875" style="2" customWidth="1"/>
    <col min="10" max="10" width="12.140625" style="2" customWidth="1"/>
    <col min="11" max="11" width="13.85546875" style="2" customWidth="1"/>
    <col min="12" max="12" width="15" style="2" customWidth="1"/>
    <col min="13" max="13" width="11.85546875" style="2" customWidth="1"/>
    <col min="14" max="40" width="11.42578125" style="2"/>
    <col min="41" max="41" width="12.8554687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customWidth="1"/>
    <col min="79" max="103" width="10.85546875" style="5" hidden="1" customWidth="1"/>
    <col min="104" max="104" width="0.140625" style="5" customWidth="1"/>
    <col min="105" max="105" width="10.85546875" style="2" customWidth="1"/>
    <col min="106" max="16384" width="11.42578125" style="2"/>
  </cols>
  <sheetData>
    <row r="1" spans="1:104" ht="16.149999999999999" customHeight="1" x14ac:dyDescent="0.2">
      <c r="A1" s="1" t="s">
        <v>0</v>
      </c>
    </row>
    <row r="2" spans="1:104" ht="16.149999999999999" customHeight="1" x14ac:dyDescent="0.2">
      <c r="A2" s="1" t="str">
        <f>CONCATENATE("COMUNA: ",[12]NOMBRE!B2," - ","( ",[12]NOMBRE!C2,[12]NOMBRE!D2,[12]NOMBRE!E2,[12]NOMBRE!F2,[12]NOMBRE!G2," )")</f>
        <v>COMUNA: LINARES - ( 07401 )</v>
      </c>
    </row>
    <row r="3" spans="1:104" ht="16.149999999999999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104" ht="16.149999999999999" customHeight="1" x14ac:dyDescent="0.2">
      <c r="A4" s="1" t="str">
        <f>CONCATENATE("MES: ",[12]NOMBRE!B6," - ","( ",[12]NOMBRE!C6,[12]NOMBRE!D6," )")</f>
        <v>MES: NOVIEMBRE - ( 11 )</v>
      </c>
    </row>
    <row r="5" spans="1:104" ht="16.149999999999999" customHeight="1" x14ac:dyDescent="0.2">
      <c r="A5" s="1" t="str">
        <f>CONCATENATE("AÑO: ",[12]NOMBRE!B7)</f>
        <v>AÑO: 2019</v>
      </c>
    </row>
    <row r="6" spans="1:104" ht="15" x14ac:dyDescent="0.2">
      <c r="A6" s="1982" t="s">
        <v>1</v>
      </c>
      <c r="B6" s="1982"/>
      <c r="C6" s="1982"/>
      <c r="D6" s="1982"/>
      <c r="E6" s="1982"/>
      <c r="F6" s="1982"/>
      <c r="G6" s="1982"/>
      <c r="H6" s="1982"/>
      <c r="I6" s="1982"/>
      <c r="J6" s="1982"/>
      <c r="K6" s="1982"/>
      <c r="L6" s="1982"/>
      <c r="M6" s="1982"/>
      <c r="N6" s="1982"/>
      <c r="O6" s="1982"/>
      <c r="P6" s="1982"/>
      <c r="Q6" s="1982"/>
      <c r="R6" s="1982"/>
      <c r="S6" s="1982"/>
      <c r="T6" s="1982"/>
      <c r="U6" s="1982"/>
      <c r="V6" s="1982"/>
      <c r="W6" s="1982"/>
      <c r="X6" s="6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104" ht="1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6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</row>
    <row r="8" spans="1:104" ht="31.15" customHeight="1" x14ac:dyDescent="0.2">
      <c r="A8" s="10" t="s">
        <v>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6"/>
      <c r="AQ8" s="7"/>
      <c r="AR8" s="7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</row>
    <row r="9" spans="1:104" ht="19.899999999999999" customHeight="1" x14ac:dyDescent="0.2">
      <c r="A9" s="2815" t="s">
        <v>3</v>
      </c>
      <c r="B9" s="2816" t="s">
        <v>4</v>
      </c>
      <c r="C9" s="2817"/>
      <c r="D9" s="2818"/>
      <c r="E9" s="2819" t="s">
        <v>5</v>
      </c>
      <c r="F9" s="2820"/>
      <c r="G9" s="2820"/>
      <c r="H9" s="2820"/>
      <c r="I9" s="2820"/>
      <c r="J9" s="2820"/>
      <c r="K9" s="2820"/>
      <c r="L9" s="2820"/>
      <c r="M9" s="2820"/>
      <c r="N9" s="2820"/>
      <c r="O9" s="2820"/>
      <c r="P9" s="2820"/>
      <c r="Q9" s="2820"/>
      <c r="R9" s="2820"/>
      <c r="S9" s="2820"/>
      <c r="T9" s="2820"/>
      <c r="U9" s="2820"/>
      <c r="V9" s="2820"/>
      <c r="W9" s="2820"/>
      <c r="X9" s="2820"/>
      <c r="Y9" s="2820"/>
      <c r="Z9" s="2820"/>
      <c r="AA9" s="2820"/>
      <c r="AB9" s="2820"/>
      <c r="AC9" s="2820"/>
      <c r="AD9" s="2820"/>
      <c r="AE9" s="2820"/>
      <c r="AF9" s="2820"/>
      <c r="AG9" s="2820"/>
      <c r="AH9" s="2820"/>
      <c r="AI9" s="2820"/>
      <c r="AJ9" s="2820"/>
      <c r="AK9" s="2820"/>
      <c r="AL9" s="2820"/>
      <c r="AM9" s="2820"/>
      <c r="AN9" s="2821"/>
      <c r="AO9" s="2750" t="s">
        <v>6</v>
      </c>
      <c r="AP9" s="2752" t="s">
        <v>7</v>
      </c>
      <c r="AQ9" s="2752" t="s">
        <v>8</v>
      </c>
      <c r="AR9" s="2830" t="s">
        <v>9</v>
      </c>
      <c r="AS9" s="2830" t="s">
        <v>10</v>
      </c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W9" s="3"/>
      <c r="BY9" s="4"/>
      <c r="CZ9" s="2"/>
    </row>
    <row r="10" spans="1:104" ht="19.899999999999999" customHeight="1" x14ac:dyDescent="0.2">
      <c r="A10" s="1909"/>
      <c r="B10" s="2779"/>
      <c r="C10" s="2831"/>
      <c r="D10" s="2769"/>
      <c r="E10" s="2819" t="s">
        <v>11</v>
      </c>
      <c r="F10" s="2821"/>
      <c r="G10" s="2826" t="s">
        <v>12</v>
      </c>
      <c r="H10" s="2828"/>
      <c r="I10" s="2826" t="s">
        <v>13</v>
      </c>
      <c r="J10" s="2828"/>
      <c r="K10" s="2826" t="s">
        <v>14</v>
      </c>
      <c r="L10" s="2828"/>
      <c r="M10" s="2826" t="s">
        <v>15</v>
      </c>
      <c r="N10" s="2828"/>
      <c r="O10" s="2826" t="s">
        <v>16</v>
      </c>
      <c r="P10" s="2828"/>
      <c r="Q10" s="2826" t="s">
        <v>17</v>
      </c>
      <c r="R10" s="2828"/>
      <c r="S10" s="2826" t="s">
        <v>18</v>
      </c>
      <c r="T10" s="2828"/>
      <c r="U10" s="2826" t="s">
        <v>19</v>
      </c>
      <c r="V10" s="2828"/>
      <c r="W10" s="2826" t="s">
        <v>20</v>
      </c>
      <c r="X10" s="2828"/>
      <c r="Y10" s="2826" t="s">
        <v>21</v>
      </c>
      <c r="Z10" s="2828"/>
      <c r="AA10" s="2826" t="s">
        <v>22</v>
      </c>
      <c r="AB10" s="2828"/>
      <c r="AC10" s="2826" t="s">
        <v>23</v>
      </c>
      <c r="AD10" s="2828"/>
      <c r="AE10" s="2826" t="s">
        <v>24</v>
      </c>
      <c r="AF10" s="2828"/>
      <c r="AG10" s="2826" t="s">
        <v>25</v>
      </c>
      <c r="AH10" s="2828"/>
      <c r="AI10" s="2826" t="s">
        <v>26</v>
      </c>
      <c r="AJ10" s="2828"/>
      <c r="AK10" s="2826" t="s">
        <v>27</v>
      </c>
      <c r="AL10" s="2828"/>
      <c r="AM10" s="2819" t="s">
        <v>28</v>
      </c>
      <c r="AN10" s="2821"/>
      <c r="AO10" s="1975"/>
      <c r="AP10" s="1980"/>
      <c r="AQ10" s="1980"/>
      <c r="AR10" s="1944"/>
      <c r="AS10" s="1944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W10" s="3"/>
      <c r="BY10" s="4"/>
      <c r="CZ10" s="2"/>
    </row>
    <row r="11" spans="1:104" ht="19.899999999999999" customHeight="1" x14ac:dyDescent="0.2">
      <c r="A11" s="2778"/>
      <c r="B11" s="1728" t="s">
        <v>29</v>
      </c>
      <c r="C11" s="1740" t="s">
        <v>30</v>
      </c>
      <c r="D11" s="1729" t="s">
        <v>31</v>
      </c>
      <c r="E11" s="1741" t="s">
        <v>30</v>
      </c>
      <c r="F11" s="1742" t="s">
        <v>31</v>
      </c>
      <c r="G11" s="1741" t="s">
        <v>30</v>
      </c>
      <c r="H11" s="1742" t="s">
        <v>31</v>
      </c>
      <c r="I11" s="1741" t="s">
        <v>30</v>
      </c>
      <c r="J11" s="1742" t="s">
        <v>31</v>
      </c>
      <c r="K11" s="1741" t="s">
        <v>30</v>
      </c>
      <c r="L11" s="1742" t="s">
        <v>31</v>
      </c>
      <c r="M11" s="1741" t="s">
        <v>30</v>
      </c>
      <c r="N11" s="1742" t="s">
        <v>31</v>
      </c>
      <c r="O11" s="1741" t="s">
        <v>30</v>
      </c>
      <c r="P11" s="1742" t="s">
        <v>31</v>
      </c>
      <c r="Q11" s="1741" t="s">
        <v>30</v>
      </c>
      <c r="R11" s="1742" t="s">
        <v>31</v>
      </c>
      <c r="S11" s="1741" t="s">
        <v>30</v>
      </c>
      <c r="T11" s="1742" t="s">
        <v>31</v>
      </c>
      <c r="U11" s="1741" t="s">
        <v>30</v>
      </c>
      <c r="V11" s="1742" t="s">
        <v>31</v>
      </c>
      <c r="W11" s="1741" t="s">
        <v>30</v>
      </c>
      <c r="X11" s="1742" t="s">
        <v>31</v>
      </c>
      <c r="Y11" s="1741" t="s">
        <v>30</v>
      </c>
      <c r="Z11" s="1742" t="s">
        <v>31</v>
      </c>
      <c r="AA11" s="1741" t="s">
        <v>30</v>
      </c>
      <c r="AB11" s="1742" t="s">
        <v>31</v>
      </c>
      <c r="AC11" s="1741" t="s">
        <v>30</v>
      </c>
      <c r="AD11" s="1742" t="s">
        <v>31</v>
      </c>
      <c r="AE11" s="1741" t="s">
        <v>30</v>
      </c>
      <c r="AF11" s="1742" t="s">
        <v>31</v>
      </c>
      <c r="AG11" s="1741" t="s">
        <v>30</v>
      </c>
      <c r="AH11" s="1742" t="s">
        <v>31</v>
      </c>
      <c r="AI11" s="1741" t="s">
        <v>30</v>
      </c>
      <c r="AJ11" s="1742" t="s">
        <v>31</v>
      </c>
      <c r="AK11" s="1741" t="s">
        <v>30</v>
      </c>
      <c r="AL11" s="1742" t="s">
        <v>31</v>
      </c>
      <c r="AM11" s="1741" t="s">
        <v>30</v>
      </c>
      <c r="AN11" s="1742" t="s">
        <v>31</v>
      </c>
      <c r="AO11" s="2832"/>
      <c r="AP11" s="2835"/>
      <c r="AQ11" s="2835"/>
      <c r="AR11" s="2802"/>
      <c r="AS11" s="2802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W11" s="3"/>
      <c r="BY11" s="4"/>
      <c r="CZ11" s="2"/>
    </row>
    <row r="12" spans="1:104" ht="16.149999999999999" customHeight="1" x14ac:dyDescent="0.2">
      <c r="A12" s="1743" t="s">
        <v>32</v>
      </c>
      <c r="B12" s="1744">
        <f>SUM(B13:B26)</f>
        <v>0</v>
      </c>
      <c r="C12" s="1745">
        <f>SUM(C13:C26)</f>
        <v>0</v>
      </c>
      <c r="D12" s="21">
        <f>SUM(D13:D26)</f>
        <v>0</v>
      </c>
      <c r="E12" s="1741">
        <f>SUM(E13:E26)</f>
        <v>0</v>
      </c>
      <c r="F12" s="22">
        <f t="shared" ref="F12:AO12" si="0">SUM(F13:F26)</f>
        <v>0</v>
      </c>
      <c r="G12" s="23">
        <f>SUM(G13:G26)</f>
        <v>0</v>
      </c>
      <c r="H12" s="22">
        <f t="shared" si="0"/>
        <v>0</v>
      </c>
      <c r="I12" s="1741">
        <f t="shared" si="0"/>
        <v>0</v>
      </c>
      <c r="J12" s="22">
        <f t="shared" si="0"/>
        <v>0</v>
      </c>
      <c r="K12" s="1741">
        <f t="shared" si="0"/>
        <v>0</v>
      </c>
      <c r="L12" s="22">
        <f t="shared" si="0"/>
        <v>0</v>
      </c>
      <c r="M12" s="1741">
        <f t="shared" si="0"/>
        <v>0</v>
      </c>
      <c r="N12" s="22">
        <f t="shared" si="0"/>
        <v>0</v>
      </c>
      <c r="O12" s="1741">
        <f t="shared" si="0"/>
        <v>0</v>
      </c>
      <c r="P12" s="22">
        <f t="shared" si="0"/>
        <v>0</v>
      </c>
      <c r="Q12" s="1741">
        <f t="shared" si="0"/>
        <v>0</v>
      </c>
      <c r="R12" s="22">
        <f t="shared" si="0"/>
        <v>0</v>
      </c>
      <c r="S12" s="1741">
        <f t="shared" si="0"/>
        <v>0</v>
      </c>
      <c r="T12" s="22">
        <f t="shared" si="0"/>
        <v>0</v>
      </c>
      <c r="U12" s="1741">
        <f>SUM(U13:U26)</f>
        <v>0</v>
      </c>
      <c r="V12" s="22">
        <f>SUM(V13:V26)</f>
        <v>0</v>
      </c>
      <c r="W12" s="1741">
        <f t="shared" si="0"/>
        <v>0</v>
      </c>
      <c r="X12" s="22">
        <f t="shared" si="0"/>
        <v>0</v>
      </c>
      <c r="Y12" s="1741">
        <f t="shared" si="0"/>
        <v>0</v>
      </c>
      <c r="Z12" s="22">
        <f t="shared" si="0"/>
        <v>0</v>
      </c>
      <c r="AA12" s="1741">
        <f t="shared" si="0"/>
        <v>0</v>
      </c>
      <c r="AB12" s="22">
        <f t="shared" si="0"/>
        <v>0</v>
      </c>
      <c r="AC12" s="1741">
        <f t="shared" si="0"/>
        <v>0</v>
      </c>
      <c r="AD12" s="22">
        <f t="shared" si="0"/>
        <v>0</v>
      </c>
      <c r="AE12" s="1741">
        <f t="shared" si="0"/>
        <v>0</v>
      </c>
      <c r="AF12" s="22">
        <f t="shared" si="0"/>
        <v>0</v>
      </c>
      <c r="AG12" s="23">
        <f t="shared" si="0"/>
        <v>0</v>
      </c>
      <c r="AH12" s="23">
        <f t="shared" si="0"/>
        <v>0</v>
      </c>
      <c r="AI12" s="23">
        <f t="shared" si="0"/>
        <v>0</v>
      </c>
      <c r="AJ12" s="23">
        <f t="shared" si="0"/>
        <v>0</v>
      </c>
      <c r="AK12" s="23">
        <f t="shared" si="0"/>
        <v>0</v>
      </c>
      <c r="AL12" s="23">
        <f t="shared" si="0"/>
        <v>0</v>
      </c>
      <c r="AM12" s="23">
        <f t="shared" si="0"/>
        <v>0</v>
      </c>
      <c r="AN12" s="23">
        <f t="shared" si="0"/>
        <v>0</v>
      </c>
      <c r="AO12" s="1404">
        <f t="shared" si="0"/>
        <v>0</v>
      </c>
      <c r="AP12" s="25">
        <f>SUM(AP13:AP26)</f>
        <v>0</v>
      </c>
      <c r="AQ12" s="1405">
        <f>SUM(AQ13:AQ26)</f>
        <v>0</v>
      </c>
      <c r="AR12" s="1742">
        <f>SUM(AR13:AR26)</f>
        <v>0</v>
      </c>
      <c r="AS12" s="1742">
        <f>SUM(AS13:AS26)</f>
        <v>0</v>
      </c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W12" s="3"/>
      <c r="BY12" s="4"/>
      <c r="CZ12" s="2"/>
    </row>
    <row r="13" spans="1:104" ht="16.149999999999999" customHeight="1" x14ac:dyDescent="0.2">
      <c r="A13" s="27" t="s">
        <v>33</v>
      </c>
      <c r="B13" s="28">
        <f>SUM(C13:D13)</f>
        <v>0</v>
      </c>
      <c r="C13" s="29">
        <f>SUM(E13+G13+I13+K13+M13+O13+Q13+S13+U13+W13+Y13+AA13+AC13+AE13+AG13+AI13+AK13+AM13)</f>
        <v>0</v>
      </c>
      <c r="D13" s="1746">
        <f>SUM(F13+H13+J13+L13+N13+P13+R13+T13+V13+X13+Z13+AB13+AD13+AF13+AH13+AJ13+AL13+AN13)</f>
        <v>0</v>
      </c>
      <c r="E13" s="31"/>
      <c r="F13" s="1747"/>
      <c r="G13" s="31"/>
      <c r="H13" s="1747"/>
      <c r="I13" s="31"/>
      <c r="J13" s="33"/>
      <c r="K13" s="31"/>
      <c r="L13" s="33"/>
      <c r="M13" s="31"/>
      <c r="N13" s="33"/>
      <c r="O13" s="31"/>
      <c r="P13" s="33"/>
      <c r="Q13" s="31"/>
      <c r="R13" s="33"/>
      <c r="S13" s="31"/>
      <c r="T13" s="33"/>
      <c r="U13" s="31"/>
      <c r="V13" s="33"/>
      <c r="W13" s="31"/>
      <c r="X13" s="33"/>
      <c r="Y13" s="31"/>
      <c r="Z13" s="33"/>
      <c r="AA13" s="31"/>
      <c r="AB13" s="33"/>
      <c r="AC13" s="31"/>
      <c r="AD13" s="33"/>
      <c r="AE13" s="31"/>
      <c r="AF13" s="33"/>
      <c r="AG13" s="31"/>
      <c r="AH13" s="33"/>
      <c r="AI13" s="31"/>
      <c r="AJ13" s="33"/>
      <c r="AK13" s="31"/>
      <c r="AL13" s="33"/>
      <c r="AM13" s="34"/>
      <c r="AN13" s="33"/>
      <c r="AO13" s="35"/>
      <c r="AP13" s="36"/>
      <c r="AQ13" s="36"/>
      <c r="AR13" s="37"/>
      <c r="AS13" s="37"/>
      <c r="AT13" s="38"/>
      <c r="AU13" s="39"/>
      <c r="AV13" s="39"/>
      <c r="AW13" s="39"/>
      <c r="AX13" s="39"/>
      <c r="AY13" s="39"/>
      <c r="AZ13" s="39"/>
      <c r="BA13" s="39"/>
      <c r="BB13" s="39"/>
      <c r="BC13" s="39"/>
      <c r="BD13" s="9"/>
      <c r="BE13" s="9"/>
      <c r="BF13" s="9"/>
      <c r="BW13" s="3"/>
      <c r="BY13" s="4"/>
      <c r="CA13" s="40"/>
      <c r="CF13" s="41">
        <v>0</v>
      </c>
      <c r="CG13" s="41">
        <v>0</v>
      </c>
      <c r="CH13" s="41">
        <v>0</v>
      </c>
      <c r="CI13" s="41">
        <v>0</v>
      </c>
      <c r="CJ13" s="5">
        <v>0</v>
      </c>
      <c r="CZ13" s="2"/>
    </row>
    <row r="14" spans="1:104" ht="16.149999999999999" customHeight="1" x14ac:dyDescent="0.2">
      <c r="A14" s="42" t="s">
        <v>34</v>
      </c>
      <c r="B14" s="43">
        <f t="shared" ref="B14:B26" si="1">SUM(C14:D14)</f>
        <v>0</v>
      </c>
      <c r="C14" s="44">
        <f>SUM(E14+G14+I14)</f>
        <v>0</v>
      </c>
      <c r="D14" s="45">
        <f>SUM(F14+H14+J14)</f>
        <v>0</v>
      </c>
      <c r="E14" s="46"/>
      <c r="F14" s="47"/>
      <c r="G14" s="46"/>
      <c r="H14" s="47"/>
      <c r="I14" s="46"/>
      <c r="J14" s="48"/>
      <c r="K14" s="49"/>
      <c r="L14" s="50"/>
      <c r="M14" s="49"/>
      <c r="N14" s="50"/>
      <c r="O14" s="49"/>
      <c r="P14" s="50"/>
      <c r="Q14" s="49"/>
      <c r="R14" s="50"/>
      <c r="S14" s="49"/>
      <c r="T14" s="50"/>
      <c r="U14" s="49"/>
      <c r="V14" s="50"/>
      <c r="W14" s="49"/>
      <c r="X14" s="50"/>
      <c r="Y14" s="49"/>
      <c r="Z14" s="50"/>
      <c r="AA14" s="49"/>
      <c r="AB14" s="50"/>
      <c r="AC14" s="49"/>
      <c r="AD14" s="50"/>
      <c r="AE14" s="49"/>
      <c r="AF14" s="50"/>
      <c r="AG14" s="49"/>
      <c r="AH14" s="50"/>
      <c r="AI14" s="49"/>
      <c r="AJ14" s="50"/>
      <c r="AK14" s="49"/>
      <c r="AL14" s="50"/>
      <c r="AM14" s="49"/>
      <c r="AN14" s="50"/>
      <c r="AO14" s="51"/>
      <c r="AP14" s="52"/>
      <c r="AQ14" s="52"/>
      <c r="AR14" s="53"/>
      <c r="AS14" s="53"/>
      <c r="AT14" s="38"/>
      <c r="AU14" s="39"/>
      <c r="AV14" s="39"/>
      <c r="AW14" s="39"/>
      <c r="AX14" s="39"/>
      <c r="AY14" s="39"/>
      <c r="AZ14" s="39"/>
      <c r="BA14" s="39"/>
      <c r="BB14" s="39"/>
      <c r="BC14" s="39"/>
      <c r="BD14" s="9"/>
      <c r="BE14" s="9"/>
      <c r="BF14" s="9"/>
      <c r="BW14" s="3"/>
      <c r="BY14" s="4"/>
      <c r="CA14" s="40"/>
      <c r="CF14" s="41">
        <v>0</v>
      </c>
      <c r="CG14" s="41">
        <v>0</v>
      </c>
      <c r="CH14" s="41">
        <v>0</v>
      </c>
      <c r="CI14" s="41">
        <v>0</v>
      </c>
      <c r="CJ14" s="5">
        <v>0</v>
      </c>
      <c r="CZ14" s="2"/>
    </row>
    <row r="15" spans="1:104" ht="16.149999999999999" customHeight="1" x14ac:dyDescent="0.2">
      <c r="A15" s="54" t="s">
        <v>35</v>
      </c>
      <c r="B15" s="43">
        <f t="shared" si="1"/>
        <v>0</v>
      </c>
      <c r="C15" s="44">
        <f>SUM(E15+G15+I15+K15+M15+O15+Q15+S15+U15+W15+Y15+AA15+AC15+AE15+AG15+AI15+AK15+AM15)</f>
        <v>0</v>
      </c>
      <c r="D15" s="45">
        <f>SUM(F15+H15+J15+L15+N15+P15+R15+T15+V15+X15+Z15+AB15+AD15+AF15+AH15+AJ15+AL15+AN15)</f>
        <v>0</v>
      </c>
      <c r="E15" s="46"/>
      <c r="F15" s="47"/>
      <c r="G15" s="46"/>
      <c r="H15" s="47"/>
      <c r="I15" s="46"/>
      <c r="J15" s="48"/>
      <c r="K15" s="46"/>
      <c r="L15" s="48"/>
      <c r="M15" s="46"/>
      <c r="N15" s="48"/>
      <c r="O15" s="46"/>
      <c r="P15" s="48"/>
      <c r="Q15" s="46"/>
      <c r="R15" s="48"/>
      <c r="S15" s="46"/>
      <c r="T15" s="48"/>
      <c r="U15" s="46"/>
      <c r="V15" s="48"/>
      <c r="W15" s="46"/>
      <c r="X15" s="48"/>
      <c r="Y15" s="46"/>
      <c r="Z15" s="48"/>
      <c r="AA15" s="46"/>
      <c r="AB15" s="48"/>
      <c r="AC15" s="46"/>
      <c r="AD15" s="48"/>
      <c r="AE15" s="46"/>
      <c r="AF15" s="48"/>
      <c r="AG15" s="46"/>
      <c r="AH15" s="48"/>
      <c r="AI15" s="46"/>
      <c r="AJ15" s="48"/>
      <c r="AK15" s="46"/>
      <c r="AL15" s="48"/>
      <c r="AM15" s="55"/>
      <c r="AN15" s="48"/>
      <c r="AO15" s="51"/>
      <c r="AP15" s="52"/>
      <c r="AQ15" s="52"/>
      <c r="AR15" s="53"/>
      <c r="AS15" s="53"/>
      <c r="AT15" s="38"/>
      <c r="AU15" s="39"/>
      <c r="AV15" s="39"/>
      <c r="AW15" s="39"/>
      <c r="AX15" s="39"/>
      <c r="AY15" s="39"/>
      <c r="AZ15" s="39"/>
      <c r="BA15" s="39"/>
      <c r="BB15" s="39"/>
      <c r="BC15" s="39"/>
      <c r="BD15" s="9"/>
      <c r="BE15" s="9"/>
      <c r="BF15" s="9"/>
      <c r="BW15" s="3"/>
      <c r="BY15" s="4"/>
      <c r="CA15" s="40"/>
      <c r="CF15" s="41">
        <v>0</v>
      </c>
      <c r="CG15" s="41">
        <v>0</v>
      </c>
      <c r="CH15" s="41">
        <v>0</v>
      </c>
      <c r="CI15" s="41">
        <v>0</v>
      </c>
      <c r="CJ15" s="5">
        <v>0</v>
      </c>
      <c r="CZ15" s="2"/>
    </row>
    <row r="16" spans="1:104" ht="16.149999999999999" customHeight="1" x14ac:dyDescent="0.2">
      <c r="A16" s="56" t="s">
        <v>36</v>
      </c>
      <c r="B16" s="57">
        <f t="shared" si="1"/>
        <v>0</v>
      </c>
      <c r="C16" s="58">
        <f>SUM(I16+K16+M16+O16+Q16+S16+U16+W16+Y16+AA16+AC16+AE16+AG16+AI16+AK16+AM16)</f>
        <v>0</v>
      </c>
      <c r="D16" s="59">
        <f>SUM(J16+L16+N16+P16+R16+T16+V16+X16+Z16+AB16+AD16+AF16+AH16+AJ16+AL16+AN16)</f>
        <v>0</v>
      </c>
      <c r="E16" s="49"/>
      <c r="F16" s="50"/>
      <c r="G16" s="60"/>
      <c r="H16" s="61"/>
      <c r="I16" s="46"/>
      <c r="J16" s="48"/>
      <c r="K16" s="46"/>
      <c r="L16" s="48"/>
      <c r="M16" s="46"/>
      <c r="N16" s="48"/>
      <c r="O16" s="46"/>
      <c r="P16" s="48"/>
      <c r="Q16" s="46"/>
      <c r="R16" s="48"/>
      <c r="S16" s="46"/>
      <c r="T16" s="48"/>
      <c r="U16" s="46"/>
      <c r="V16" s="48"/>
      <c r="W16" s="46"/>
      <c r="X16" s="48"/>
      <c r="Y16" s="46"/>
      <c r="Z16" s="48"/>
      <c r="AA16" s="46"/>
      <c r="AB16" s="48"/>
      <c r="AC16" s="46"/>
      <c r="AD16" s="48"/>
      <c r="AE16" s="46"/>
      <c r="AF16" s="48"/>
      <c r="AG16" s="46"/>
      <c r="AH16" s="48"/>
      <c r="AI16" s="46"/>
      <c r="AJ16" s="48"/>
      <c r="AK16" s="46"/>
      <c r="AL16" s="48"/>
      <c r="AM16" s="55"/>
      <c r="AN16" s="48"/>
      <c r="AO16" s="51"/>
      <c r="AP16" s="52"/>
      <c r="AQ16" s="52"/>
      <c r="AR16" s="53"/>
      <c r="AS16" s="53"/>
      <c r="AT16" s="38"/>
      <c r="AU16" s="39"/>
      <c r="AV16" s="39"/>
      <c r="AW16" s="39"/>
      <c r="AX16" s="39"/>
      <c r="AY16" s="39"/>
      <c r="AZ16" s="39"/>
      <c r="BA16" s="39"/>
      <c r="BB16" s="39"/>
      <c r="BC16" s="39"/>
      <c r="BD16" s="9"/>
      <c r="BE16" s="9"/>
      <c r="BF16" s="9"/>
      <c r="BW16" s="3"/>
      <c r="BY16" s="4"/>
      <c r="CA16" s="40"/>
      <c r="CF16" s="41">
        <v>0</v>
      </c>
      <c r="CG16" s="41">
        <v>0</v>
      </c>
      <c r="CH16" s="41">
        <v>0</v>
      </c>
      <c r="CI16" s="41">
        <v>0</v>
      </c>
      <c r="CJ16" s="5">
        <v>0</v>
      </c>
      <c r="CZ16" s="2"/>
    </row>
    <row r="17" spans="1:104" ht="16.149999999999999" customHeight="1" x14ac:dyDescent="0.2">
      <c r="A17" s="62" t="s">
        <v>37</v>
      </c>
      <c r="B17" s="43">
        <f t="shared" si="1"/>
        <v>0</v>
      </c>
      <c r="C17" s="44">
        <f>SUM(U17+W17+Y17+AA17+AC17+AE17+AG17+AI17+AK17+AM17)</f>
        <v>0</v>
      </c>
      <c r="D17" s="45">
        <f>SUM(V17+X17+Z17+AB17+AD17+AF17+AH17+AJ17+AL17+AN17)</f>
        <v>0</v>
      </c>
      <c r="E17" s="49"/>
      <c r="F17" s="63"/>
      <c r="G17" s="49"/>
      <c r="H17" s="63"/>
      <c r="I17" s="49"/>
      <c r="J17" s="50"/>
      <c r="K17" s="49"/>
      <c r="L17" s="50"/>
      <c r="M17" s="49"/>
      <c r="N17" s="50"/>
      <c r="O17" s="49"/>
      <c r="P17" s="50"/>
      <c r="Q17" s="49"/>
      <c r="R17" s="50"/>
      <c r="S17" s="49"/>
      <c r="T17" s="50"/>
      <c r="U17" s="46"/>
      <c r="V17" s="48"/>
      <c r="W17" s="46"/>
      <c r="X17" s="48"/>
      <c r="Y17" s="46"/>
      <c r="Z17" s="48"/>
      <c r="AA17" s="46"/>
      <c r="AB17" s="48"/>
      <c r="AC17" s="46"/>
      <c r="AD17" s="48"/>
      <c r="AE17" s="46"/>
      <c r="AF17" s="48"/>
      <c r="AG17" s="46"/>
      <c r="AH17" s="48"/>
      <c r="AI17" s="46"/>
      <c r="AJ17" s="48"/>
      <c r="AK17" s="46"/>
      <c r="AL17" s="48"/>
      <c r="AM17" s="55"/>
      <c r="AN17" s="48"/>
      <c r="AO17" s="51"/>
      <c r="AP17" s="52"/>
      <c r="AQ17" s="52"/>
      <c r="AR17" s="53"/>
      <c r="AS17" s="53"/>
      <c r="AT17" s="38"/>
      <c r="AU17" s="39"/>
      <c r="AV17" s="39"/>
      <c r="AW17" s="39"/>
      <c r="AX17" s="39"/>
      <c r="AY17" s="39"/>
      <c r="AZ17" s="39"/>
      <c r="BA17" s="39"/>
      <c r="BB17" s="39"/>
      <c r="BC17" s="39"/>
      <c r="BD17" s="9"/>
      <c r="BE17" s="9"/>
      <c r="BF17" s="9"/>
      <c r="BW17" s="3"/>
      <c r="BY17" s="4"/>
      <c r="CA17" s="40"/>
      <c r="CF17" s="41">
        <v>0</v>
      </c>
      <c r="CG17" s="41">
        <v>0</v>
      </c>
      <c r="CH17" s="41">
        <v>0</v>
      </c>
      <c r="CI17" s="41">
        <v>0</v>
      </c>
      <c r="CJ17" s="5">
        <v>0</v>
      </c>
      <c r="CZ17" s="2"/>
    </row>
    <row r="18" spans="1:104" ht="16.149999999999999" customHeight="1" x14ac:dyDescent="0.2">
      <c r="A18" s="64" t="s">
        <v>38</v>
      </c>
      <c r="B18" s="43">
        <f t="shared" si="1"/>
        <v>0</v>
      </c>
      <c r="C18" s="44">
        <f>SUM(E18+G18+I18+K18+M18+O18+Q18+S18+U18+W18+Y18+AA18+AC18+AE18+AG18+AI18+AK18+AM18)</f>
        <v>0</v>
      </c>
      <c r="D18" s="45">
        <f>SUM(F18+H18+J18+L18+N18+P18+R18+T18+V18+X18+Z18+AB18+AD18+AF18+AH18+AJ18+AL18+AN18)</f>
        <v>0</v>
      </c>
      <c r="E18" s="46"/>
      <c r="F18" s="47"/>
      <c r="G18" s="46"/>
      <c r="H18" s="47"/>
      <c r="I18" s="46"/>
      <c r="J18" s="48"/>
      <c r="K18" s="65"/>
      <c r="L18" s="48"/>
      <c r="M18" s="46"/>
      <c r="N18" s="48"/>
      <c r="O18" s="46"/>
      <c r="P18" s="48"/>
      <c r="Q18" s="46"/>
      <c r="R18" s="48"/>
      <c r="S18" s="46"/>
      <c r="T18" s="48"/>
      <c r="U18" s="46"/>
      <c r="V18" s="48"/>
      <c r="W18" s="46"/>
      <c r="X18" s="48"/>
      <c r="Y18" s="46"/>
      <c r="Z18" s="48"/>
      <c r="AA18" s="46"/>
      <c r="AB18" s="48"/>
      <c r="AC18" s="46"/>
      <c r="AD18" s="48"/>
      <c r="AE18" s="46"/>
      <c r="AF18" s="48"/>
      <c r="AG18" s="46"/>
      <c r="AH18" s="48"/>
      <c r="AI18" s="46"/>
      <c r="AJ18" s="48"/>
      <c r="AK18" s="46"/>
      <c r="AL18" s="48"/>
      <c r="AM18" s="55"/>
      <c r="AN18" s="48"/>
      <c r="AO18" s="51"/>
      <c r="AP18" s="52"/>
      <c r="AQ18" s="52"/>
      <c r="AR18" s="53"/>
      <c r="AS18" s="53"/>
      <c r="AT18" s="38"/>
      <c r="AU18" s="39"/>
      <c r="AV18" s="39"/>
      <c r="AW18" s="39"/>
      <c r="AX18" s="39"/>
      <c r="AY18" s="39"/>
      <c r="AZ18" s="39"/>
      <c r="BA18" s="39"/>
      <c r="BB18" s="39"/>
      <c r="BC18" s="39"/>
      <c r="BD18" s="9"/>
      <c r="BE18" s="9"/>
      <c r="BF18" s="9"/>
      <c r="BW18" s="3"/>
      <c r="BY18" s="4"/>
      <c r="CA18" s="40"/>
      <c r="CF18" s="41">
        <v>0</v>
      </c>
      <c r="CG18" s="41">
        <v>0</v>
      </c>
      <c r="CH18" s="41">
        <v>0</v>
      </c>
      <c r="CI18" s="41">
        <v>0</v>
      </c>
      <c r="CJ18" s="5">
        <v>0</v>
      </c>
      <c r="CZ18" s="2"/>
    </row>
    <row r="19" spans="1:104" ht="16.149999999999999" customHeight="1" x14ac:dyDescent="0.2">
      <c r="A19" s="66" t="s">
        <v>39</v>
      </c>
      <c r="B19" s="43">
        <f>SUM(C19:D19)</f>
        <v>0</v>
      </c>
      <c r="C19" s="68"/>
      <c r="D19" s="69">
        <f>SUM(L19+N19+P19+R19+T19+V19+X19+Z19+AB19+AD19+AF19)</f>
        <v>0</v>
      </c>
      <c r="E19" s="60"/>
      <c r="F19" s="61"/>
      <c r="G19" s="60"/>
      <c r="H19" s="61"/>
      <c r="I19" s="60"/>
      <c r="J19" s="70"/>
      <c r="K19" s="49"/>
      <c r="L19" s="71"/>
      <c r="M19" s="72"/>
      <c r="N19" s="71"/>
      <c r="O19" s="72"/>
      <c r="P19" s="71"/>
      <c r="Q19" s="72"/>
      <c r="R19" s="71"/>
      <c r="S19" s="72"/>
      <c r="T19" s="71"/>
      <c r="U19" s="72"/>
      <c r="V19" s="71"/>
      <c r="W19" s="72"/>
      <c r="X19" s="71"/>
      <c r="Y19" s="72"/>
      <c r="Z19" s="71"/>
      <c r="AA19" s="72"/>
      <c r="AB19" s="71"/>
      <c r="AC19" s="72"/>
      <c r="AD19" s="71"/>
      <c r="AE19" s="72"/>
      <c r="AF19" s="71"/>
      <c r="AG19" s="60"/>
      <c r="AH19" s="70"/>
      <c r="AI19" s="60"/>
      <c r="AJ19" s="70"/>
      <c r="AK19" s="60"/>
      <c r="AL19" s="70"/>
      <c r="AM19" s="73"/>
      <c r="AN19" s="50"/>
      <c r="AO19" s="74"/>
      <c r="AP19" s="75"/>
      <c r="AQ19" s="75"/>
      <c r="AR19" s="76"/>
      <c r="AS19" s="76"/>
      <c r="AT19" s="38"/>
      <c r="AU19" s="39"/>
      <c r="AV19" s="39"/>
      <c r="AW19" s="39"/>
      <c r="AX19" s="39"/>
      <c r="AY19" s="39"/>
      <c r="AZ19" s="39"/>
      <c r="BA19" s="39"/>
      <c r="BB19" s="39"/>
      <c r="BC19" s="39"/>
      <c r="BD19" s="9"/>
      <c r="BE19" s="9"/>
      <c r="BF19" s="9"/>
      <c r="BW19" s="3"/>
      <c r="BY19" s="4"/>
      <c r="CA19" s="40"/>
      <c r="CF19" s="41">
        <v>0</v>
      </c>
      <c r="CG19" s="41">
        <v>0</v>
      </c>
      <c r="CH19" s="41">
        <v>0</v>
      </c>
      <c r="CI19" s="41">
        <v>0</v>
      </c>
      <c r="CJ19" s="5">
        <v>0</v>
      </c>
      <c r="CZ19" s="2"/>
    </row>
    <row r="20" spans="1:104" ht="16.149999999999999" customHeight="1" x14ac:dyDescent="0.2">
      <c r="A20" s="66" t="s">
        <v>40</v>
      </c>
      <c r="B20" s="43">
        <f>SUM(C20:D20)</f>
        <v>0</v>
      </c>
      <c r="C20" s="68"/>
      <c r="D20" s="45">
        <f>SUM(F20+H20+J20+L20+N20+P20+R20+T20+V20+X20+Z20+AB20+AD20+AF20+AH20+AJ20+AL20+AN20)</f>
        <v>0</v>
      </c>
      <c r="E20" s="60"/>
      <c r="F20" s="47"/>
      <c r="G20" s="60"/>
      <c r="H20" s="47"/>
      <c r="I20" s="60"/>
      <c r="J20" s="71"/>
      <c r="K20" s="60"/>
      <c r="L20" s="71"/>
      <c r="M20" s="72"/>
      <c r="N20" s="71"/>
      <c r="O20" s="72"/>
      <c r="P20" s="71"/>
      <c r="Q20" s="72"/>
      <c r="R20" s="71"/>
      <c r="S20" s="72"/>
      <c r="T20" s="71"/>
      <c r="U20" s="72"/>
      <c r="V20" s="71"/>
      <c r="W20" s="72"/>
      <c r="X20" s="71"/>
      <c r="Y20" s="72"/>
      <c r="Z20" s="71"/>
      <c r="AA20" s="72"/>
      <c r="AB20" s="71"/>
      <c r="AC20" s="72"/>
      <c r="AD20" s="71"/>
      <c r="AE20" s="72"/>
      <c r="AF20" s="71"/>
      <c r="AG20" s="72"/>
      <c r="AH20" s="71"/>
      <c r="AI20" s="72"/>
      <c r="AJ20" s="71"/>
      <c r="AK20" s="72"/>
      <c r="AL20" s="71"/>
      <c r="AM20" s="72"/>
      <c r="AN20" s="71"/>
      <c r="AO20" s="74"/>
      <c r="AP20" s="75"/>
      <c r="AQ20" s="75"/>
      <c r="AR20" s="76"/>
      <c r="AS20" s="76"/>
      <c r="AT20" s="38"/>
      <c r="AU20" s="39"/>
      <c r="AV20" s="39"/>
      <c r="AW20" s="39"/>
      <c r="AX20" s="39"/>
      <c r="AY20" s="39"/>
      <c r="AZ20" s="39"/>
      <c r="BA20" s="39"/>
      <c r="BB20" s="39"/>
      <c r="BC20" s="39"/>
      <c r="BD20" s="9"/>
      <c r="BE20" s="9"/>
      <c r="BF20" s="9"/>
      <c r="BW20" s="3"/>
      <c r="BY20" s="4"/>
      <c r="CA20" s="40"/>
      <c r="CF20" s="41">
        <v>0</v>
      </c>
      <c r="CG20" s="41">
        <v>0</v>
      </c>
      <c r="CH20" s="41">
        <v>0</v>
      </c>
      <c r="CI20" s="41">
        <v>0</v>
      </c>
      <c r="CJ20" s="5">
        <v>0</v>
      </c>
      <c r="CZ20" s="2"/>
    </row>
    <row r="21" spans="1:104" ht="16.149999999999999" customHeight="1" x14ac:dyDescent="0.2">
      <c r="A21" s="66" t="s">
        <v>41</v>
      </c>
      <c r="B21" s="77">
        <f t="shared" si="1"/>
        <v>0</v>
      </c>
      <c r="C21" s="78">
        <f>SUM(O21+Q21+S21+U21+W21+Y21+AA21)</f>
        <v>0</v>
      </c>
      <c r="D21" s="45">
        <f>SUM(P21+R21+T21+V21+X21+Z21+AB21)</f>
        <v>0</v>
      </c>
      <c r="E21" s="60"/>
      <c r="F21" s="61"/>
      <c r="G21" s="60"/>
      <c r="H21" s="61"/>
      <c r="I21" s="60"/>
      <c r="J21" s="70"/>
      <c r="K21" s="49"/>
      <c r="L21" s="70"/>
      <c r="M21" s="60"/>
      <c r="N21" s="70"/>
      <c r="O21" s="79"/>
      <c r="P21" s="71"/>
      <c r="Q21" s="79"/>
      <c r="R21" s="71"/>
      <c r="S21" s="79"/>
      <c r="T21" s="71"/>
      <c r="U21" s="79"/>
      <c r="V21" s="71"/>
      <c r="W21" s="79"/>
      <c r="X21" s="71"/>
      <c r="Y21" s="79"/>
      <c r="Z21" s="71"/>
      <c r="AA21" s="79"/>
      <c r="AB21" s="71"/>
      <c r="AC21" s="60"/>
      <c r="AD21" s="70"/>
      <c r="AE21" s="60"/>
      <c r="AF21" s="70"/>
      <c r="AG21" s="72"/>
      <c r="AH21" s="70"/>
      <c r="AI21" s="60"/>
      <c r="AJ21" s="70"/>
      <c r="AK21" s="60"/>
      <c r="AL21" s="70"/>
      <c r="AM21" s="73"/>
      <c r="AN21" s="50"/>
      <c r="AO21" s="74"/>
      <c r="AP21" s="75"/>
      <c r="AQ21" s="75"/>
      <c r="AR21" s="76"/>
      <c r="AS21" s="76"/>
      <c r="AT21" s="38"/>
      <c r="AU21" s="39"/>
      <c r="AV21" s="39"/>
      <c r="AW21" s="39"/>
      <c r="AX21" s="39"/>
      <c r="AY21" s="39"/>
      <c r="AZ21" s="39"/>
      <c r="BA21" s="39"/>
      <c r="BB21" s="39"/>
      <c r="BC21" s="39"/>
      <c r="BD21" s="9"/>
      <c r="BE21" s="9"/>
      <c r="BF21" s="9"/>
      <c r="BW21" s="3"/>
      <c r="BY21" s="4"/>
      <c r="CA21" s="40"/>
      <c r="CF21" s="41">
        <v>0</v>
      </c>
      <c r="CG21" s="41">
        <v>0</v>
      </c>
      <c r="CH21" s="41">
        <v>0</v>
      </c>
      <c r="CI21" s="41">
        <v>0</v>
      </c>
      <c r="CJ21" s="5">
        <v>0</v>
      </c>
      <c r="CZ21" s="2"/>
    </row>
    <row r="22" spans="1:104" ht="16.149999999999999" customHeight="1" x14ac:dyDescent="0.2">
      <c r="A22" s="66" t="s">
        <v>42</v>
      </c>
      <c r="B22" s="77">
        <f t="shared" si="1"/>
        <v>0</v>
      </c>
      <c r="C22" s="78">
        <f>SUM(E22+G22+I22+K22+M22+O22+Q22+S22+U22+W22+Y22+AA22+AC22+AE22+AG22+AI22+AK22+AM22)</f>
        <v>0</v>
      </c>
      <c r="D22" s="69">
        <f>SUM(F22+H22+J22+L22+N22+P22+R22+T22+V22+X22+Z22+AB22+AD22+AF22+AH22+AJ22+AL22+AN22)</f>
        <v>0</v>
      </c>
      <c r="E22" s="79"/>
      <c r="F22" s="80"/>
      <c r="G22" s="79"/>
      <c r="H22" s="80"/>
      <c r="I22" s="79"/>
      <c r="J22" s="71"/>
      <c r="K22" s="65"/>
      <c r="L22" s="71"/>
      <c r="M22" s="79"/>
      <c r="N22" s="71"/>
      <c r="O22" s="79"/>
      <c r="P22" s="71"/>
      <c r="Q22" s="79"/>
      <c r="R22" s="71"/>
      <c r="S22" s="79"/>
      <c r="T22" s="71"/>
      <c r="U22" s="79"/>
      <c r="V22" s="71"/>
      <c r="W22" s="79"/>
      <c r="X22" s="71"/>
      <c r="Y22" s="79"/>
      <c r="Z22" s="71"/>
      <c r="AA22" s="79"/>
      <c r="AB22" s="71"/>
      <c r="AC22" s="79"/>
      <c r="AD22" s="71"/>
      <c r="AE22" s="79"/>
      <c r="AF22" s="71"/>
      <c r="AG22" s="79"/>
      <c r="AH22" s="71"/>
      <c r="AI22" s="79"/>
      <c r="AJ22" s="71"/>
      <c r="AK22" s="79"/>
      <c r="AL22" s="71"/>
      <c r="AM22" s="81"/>
      <c r="AN22" s="71"/>
      <c r="AO22" s="74"/>
      <c r="AP22" s="75"/>
      <c r="AQ22" s="75"/>
      <c r="AR22" s="76"/>
      <c r="AS22" s="76"/>
      <c r="AT22" s="38"/>
      <c r="AU22" s="39"/>
      <c r="AV22" s="39"/>
      <c r="AW22" s="39"/>
      <c r="AX22" s="39"/>
      <c r="AY22" s="39"/>
      <c r="AZ22" s="39"/>
      <c r="BA22" s="39"/>
      <c r="BB22" s="39"/>
      <c r="BC22" s="39"/>
      <c r="BD22" s="9"/>
      <c r="BE22" s="9"/>
      <c r="BF22" s="9"/>
      <c r="BW22" s="3"/>
      <c r="BY22" s="4"/>
      <c r="CF22" s="41">
        <v>0</v>
      </c>
      <c r="CG22" s="41">
        <v>0</v>
      </c>
      <c r="CH22" s="41">
        <v>0</v>
      </c>
      <c r="CI22" s="41">
        <v>0</v>
      </c>
      <c r="CJ22" s="5">
        <v>0</v>
      </c>
      <c r="CZ22" s="2"/>
    </row>
    <row r="23" spans="1:104" ht="16.149999999999999" customHeight="1" x14ac:dyDescent="0.2">
      <c r="A23" s="62" t="s">
        <v>43</v>
      </c>
      <c r="B23" s="77">
        <f t="shared" si="1"/>
        <v>0</v>
      </c>
      <c r="C23" s="78">
        <f>SUM(E23+G23+I23+K23+M23+O23+Q23+S23+U23+W23+Y23+AA23+AC23+AE23+AG23+AI23+AK23+AM23)</f>
        <v>0</v>
      </c>
      <c r="D23" s="69">
        <f>SUM(F23+H23+J23+L23+N23+P23+R23+T23+V23+X23+Z23+AB23+AD23+AF23+AH23+AJ23+AL23+AN23)</f>
        <v>0</v>
      </c>
      <c r="E23" s="79"/>
      <c r="F23" s="80"/>
      <c r="G23" s="79"/>
      <c r="H23" s="80"/>
      <c r="I23" s="79"/>
      <c r="J23" s="71"/>
      <c r="K23" s="65"/>
      <c r="L23" s="71"/>
      <c r="M23" s="79"/>
      <c r="N23" s="71"/>
      <c r="O23" s="79"/>
      <c r="P23" s="71"/>
      <c r="Q23" s="79"/>
      <c r="R23" s="71"/>
      <c r="S23" s="79"/>
      <c r="T23" s="71"/>
      <c r="U23" s="79"/>
      <c r="V23" s="71"/>
      <c r="W23" s="79"/>
      <c r="X23" s="71"/>
      <c r="Y23" s="79"/>
      <c r="Z23" s="71"/>
      <c r="AA23" s="79"/>
      <c r="AB23" s="71"/>
      <c r="AC23" s="79"/>
      <c r="AD23" s="71"/>
      <c r="AE23" s="79"/>
      <c r="AF23" s="71"/>
      <c r="AG23" s="79"/>
      <c r="AH23" s="71"/>
      <c r="AI23" s="79"/>
      <c r="AJ23" s="71"/>
      <c r="AK23" s="79"/>
      <c r="AL23" s="71"/>
      <c r="AM23" s="81"/>
      <c r="AN23" s="71"/>
      <c r="AO23" s="74"/>
      <c r="AP23" s="75"/>
      <c r="AQ23" s="75"/>
      <c r="AR23" s="76"/>
      <c r="AS23" s="76"/>
      <c r="AT23" s="38"/>
      <c r="AU23" s="39"/>
      <c r="AV23" s="39"/>
      <c r="AW23" s="39"/>
      <c r="AX23" s="39"/>
      <c r="AY23" s="39"/>
      <c r="AZ23" s="39"/>
      <c r="BA23" s="39"/>
      <c r="BB23" s="39"/>
      <c r="BC23" s="39"/>
      <c r="BD23" s="9"/>
      <c r="BE23" s="9"/>
      <c r="BF23" s="9"/>
      <c r="BW23" s="3"/>
      <c r="BY23" s="4"/>
      <c r="CF23" s="41">
        <v>0</v>
      </c>
      <c r="CG23" s="41">
        <v>0</v>
      </c>
      <c r="CH23" s="41">
        <v>0</v>
      </c>
      <c r="CI23" s="41">
        <v>0</v>
      </c>
      <c r="CJ23" s="5">
        <v>0</v>
      </c>
      <c r="CZ23" s="2"/>
    </row>
    <row r="24" spans="1:104" ht="16.149999999999999" customHeight="1" x14ac:dyDescent="0.2">
      <c r="A24" s="62" t="s">
        <v>44</v>
      </c>
      <c r="B24" s="43">
        <f t="shared" si="1"/>
        <v>0</v>
      </c>
      <c r="C24" s="44">
        <f>SUM(G24+I24+K24+M24+O24+Q24+S24+U24+W24+Y24+AA24+AC24+AE24+AG24+AI24+AK24+AM24)</f>
        <v>0</v>
      </c>
      <c r="D24" s="45">
        <f>SUM(H24+J24+L24+N24+P24+R24+T24+V24+X24+Z24+AB24+AD24+AF24+AH24+AJ24+AL24+AN24)</f>
        <v>0</v>
      </c>
      <c r="E24" s="49"/>
      <c r="F24" s="50"/>
      <c r="G24" s="79"/>
      <c r="H24" s="80"/>
      <c r="I24" s="79"/>
      <c r="J24" s="71"/>
      <c r="K24" s="65"/>
      <c r="L24" s="71"/>
      <c r="M24" s="79"/>
      <c r="N24" s="71"/>
      <c r="O24" s="79"/>
      <c r="P24" s="71"/>
      <c r="Q24" s="79"/>
      <c r="R24" s="71"/>
      <c r="S24" s="79"/>
      <c r="T24" s="71"/>
      <c r="U24" s="79"/>
      <c r="V24" s="71"/>
      <c r="W24" s="79"/>
      <c r="X24" s="71"/>
      <c r="Y24" s="79"/>
      <c r="Z24" s="71"/>
      <c r="AA24" s="79"/>
      <c r="AB24" s="71"/>
      <c r="AC24" s="79"/>
      <c r="AD24" s="71"/>
      <c r="AE24" s="79"/>
      <c r="AF24" s="71"/>
      <c r="AG24" s="79"/>
      <c r="AH24" s="71"/>
      <c r="AI24" s="79"/>
      <c r="AJ24" s="71"/>
      <c r="AK24" s="79"/>
      <c r="AL24" s="71"/>
      <c r="AM24" s="81"/>
      <c r="AN24" s="71"/>
      <c r="AO24" s="74"/>
      <c r="AP24" s="75"/>
      <c r="AQ24" s="75"/>
      <c r="AR24" s="76"/>
      <c r="AS24" s="76"/>
      <c r="AT24" s="38"/>
      <c r="AU24" s="39"/>
      <c r="AV24" s="39"/>
      <c r="AW24" s="39"/>
      <c r="AX24" s="39"/>
      <c r="AY24" s="39"/>
      <c r="AZ24" s="39"/>
      <c r="BA24" s="39"/>
      <c r="BB24" s="39"/>
      <c r="BC24" s="39"/>
      <c r="BD24" s="9"/>
      <c r="BE24" s="9"/>
      <c r="BF24" s="9"/>
      <c r="BW24" s="3"/>
      <c r="BY24" s="4"/>
      <c r="CF24" s="41">
        <v>0</v>
      </c>
      <c r="CG24" s="41">
        <v>0</v>
      </c>
      <c r="CH24" s="41">
        <v>0</v>
      </c>
      <c r="CI24" s="41">
        <v>0</v>
      </c>
      <c r="CJ24" s="5">
        <v>0</v>
      </c>
      <c r="CZ24" s="2"/>
    </row>
    <row r="25" spans="1:104" ht="16.149999999999999" customHeight="1" x14ac:dyDescent="0.2">
      <c r="A25" s="62" t="s">
        <v>45</v>
      </c>
      <c r="B25" s="43">
        <f t="shared" si="1"/>
        <v>0</v>
      </c>
      <c r="C25" s="44">
        <f>SUM(M25+O25+Q25+S25+U25+W25+Y25+AA25+AC25+AE25+AG25+AI25+AK25+AM25)</f>
        <v>0</v>
      </c>
      <c r="D25" s="45">
        <f>SUM(N25+P25+R25+T25+V25+X25+Z25+AB25+AD25+AF25+AH25+AJ25+AL25+AN25)</f>
        <v>0</v>
      </c>
      <c r="E25" s="82"/>
      <c r="F25" s="70"/>
      <c r="G25" s="60"/>
      <c r="H25" s="61"/>
      <c r="I25" s="60"/>
      <c r="J25" s="61"/>
      <c r="K25" s="60"/>
      <c r="L25" s="61"/>
      <c r="M25" s="79"/>
      <c r="N25" s="71"/>
      <c r="O25" s="79"/>
      <c r="P25" s="71"/>
      <c r="Q25" s="79"/>
      <c r="R25" s="71"/>
      <c r="S25" s="79"/>
      <c r="T25" s="71"/>
      <c r="U25" s="79"/>
      <c r="V25" s="71"/>
      <c r="W25" s="79"/>
      <c r="X25" s="71"/>
      <c r="Y25" s="79"/>
      <c r="Z25" s="71"/>
      <c r="AA25" s="79"/>
      <c r="AB25" s="71"/>
      <c r="AC25" s="79"/>
      <c r="AD25" s="71"/>
      <c r="AE25" s="79"/>
      <c r="AF25" s="71"/>
      <c r="AG25" s="79"/>
      <c r="AH25" s="71"/>
      <c r="AI25" s="79"/>
      <c r="AJ25" s="71"/>
      <c r="AK25" s="79"/>
      <c r="AL25" s="71"/>
      <c r="AM25" s="81"/>
      <c r="AN25" s="71"/>
      <c r="AO25" s="74"/>
      <c r="AP25" s="75"/>
      <c r="AQ25" s="75"/>
      <c r="AR25" s="76"/>
      <c r="AS25" s="76"/>
      <c r="AT25" s="38"/>
      <c r="AU25" s="39"/>
      <c r="AV25" s="39"/>
      <c r="AW25" s="39"/>
      <c r="AX25" s="39"/>
      <c r="AY25" s="39"/>
      <c r="AZ25" s="39"/>
      <c r="BA25" s="39"/>
      <c r="BB25" s="39"/>
      <c r="BC25" s="39"/>
      <c r="BD25" s="9"/>
      <c r="BE25" s="9"/>
      <c r="BF25" s="9"/>
      <c r="BW25" s="3"/>
      <c r="BY25" s="4"/>
      <c r="CF25" s="41">
        <v>0</v>
      </c>
      <c r="CG25" s="41">
        <v>0</v>
      </c>
      <c r="CH25" s="41">
        <v>0</v>
      </c>
      <c r="CI25" s="41">
        <v>0</v>
      </c>
      <c r="CJ25" s="5">
        <v>0</v>
      </c>
      <c r="CZ25" s="2"/>
    </row>
    <row r="26" spans="1:104" ht="16.149999999999999" customHeight="1" x14ac:dyDescent="0.2">
      <c r="A26" s="83" t="s">
        <v>46</v>
      </c>
      <c r="B26" s="1748">
        <f t="shared" si="1"/>
        <v>0</v>
      </c>
      <c r="C26" s="85">
        <f>SUM(E26+G26+I26+K26+M26+O26+Q26+S26+U26+W26+Y26+AA26+AC26+AE26+AG26+AI26+AK26+AM26)</f>
        <v>0</v>
      </c>
      <c r="D26" s="1749">
        <f>SUM(F26+H26+J26+L26+N26+P26+R26+T26+V26+X26+Z26+AB26+AD26+AF26+AH26+AJ26+AL26+AN26)</f>
        <v>0</v>
      </c>
      <c r="E26" s="1750"/>
      <c r="F26" s="88"/>
      <c r="G26" s="89"/>
      <c r="H26" s="90"/>
      <c r="I26" s="89"/>
      <c r="J26" s="88"/>
      <c r="K26" s="1751"/>
      <c r="L26" s="88"/>
      <c r="M26" s="89"/>
      <c r="N26" s="88"/>
      <c r="O26" s="89"/>
      <c r="P26" s="88"/>
      <c r="Q26" s="89"/>
      <c r="R26" s="88"/>
      <c r="S26" s="89"/>
      <c r="T26" s="88"/>
      <c r="U26" s="89"/>
      <c r="V26" s="88"/>
      <c r="W26" s="89"/>
      <c r="X26" s="88"/>
      <c r="Y26" s="89"/>
      <c r="Z26" s="88"/>
      <c r="AA26" s="89"/>
      <c r="AB26" s="88"/>
      <c r="AC26" s="89"/>
      <c r="AD26" s="88"/>
      <c r="AE26" s="89"/>
      <c r="AF26" s="88"/>
      <c r="AG26" s="89"/>
      <c r="AH26" s="88"/>
      <c r="AI26" s="89"/>
      <c r="AJ26" s="88"/>
      <c r="AK26" s="89"/>
      <c r="AL26" s="88"/>
      <c r="AM26" s="92"/>
      <c r="AN26" s="88"/>
      <c r="AO26" s="93"/>
      <c r="AP26" s="94"/>
      <c r="AQ26" s="94"/>
      <c r="AR26" s="95"/>
      <c r="AS26" s="95"/>
      <c r="AT26" s="38"/>
      <c r="AU26" s="39"/>
      <c r="AV26" s="39"/>
      <c r="AW26" s="39"/>
      <c r="AX26" s="39"/>
      <c r="AY26" s="39"/>
      <c r="AZ26" s="39"/>
      <c r="BA26" s="39"/>
      <c r="BB26" s="39"/>
      <c r="BC26" s="39"/>
      <c r="BD26" s="9"/>
      <c r="BE26" s="9"/>
      <c r="BF26" s="9"/>
      <c r="BW26" s="3"/>
      <c r="BY26" s="4"/>
      <c r="CF26" s="41">
        <v>0</v>
      </c>
      <c r="CG26" s="41">
        <v>0</v>
      </c>
      <c r="CH26" s="41">
        <v>0</v>
      </c>
      <c r="CI26" s="41">
        <v>0</v>
      </c>
      <c r="CJ26" s="5">
        <v>0</v>
      </c>
      <c r="CZ26" s="2"/>
    </row>
    <row r="27" spans="1:104" ht="31.15" customHeight="1" x14ac:dyDescent="0.2">
      <c r="A27" s="10" t="s">
        <v>47</v>
      </c>
      <c r="B27" s="11"/>
      <c r="C27" s="11"/>
      <c r="D27" s="11"/>
      <c r="E27" s="11"/>
      <c r="F27" s="1752"/>
      <c r="G27" s="1752" t="s">
        <v>48</v>
      </c>
      <c r="H27" s="1753"/>
      <c r="I27" s="1753"/>
      <c r="J27" s="1752"/>
      <c r="K27" s="1752"/>
      <c r="L27" s="1752"/>
      <c r="M27" s="1752"/>
      <c r="N27" s="1752"/>
      <c r="O27" s="1752"/>
      <c r="P27" s="1752"/>
      <c r="Q27" s="1752"/>
      <c r="R27" s="1752"/>
      <c r="S27" s="1752"/>
      <c r="T27" s="1752"/>
      <c r="U27" s="1752"/>
      <c r="V27" s="1752"/>
      <c r="W27" s="1752"/>
      <c r="X27" s="1752"/>
      <c r="Y27" s="1754"/>
      <c r="Z27" s="1754"/>
      <c r="AA27" s="1754"/>
      <c r="AB27" s="1754"/>
      <c r="AC27" s="1754"/>
      <c r="AD27" s="1754"/>
      <c r="AE27" s="1754"/>
      <c r="AF27" s="1754"/>
      <c r="AG27" s="1754"/>
      <c r="AH27" s="1754"/>
      <c r="AI27" s="1754"/>
      <c r="AJ27" s="1754"/>
      <c r="AK27" s="1754"/>
      <c r="AL27" s="1754"/>
      <c r="AM27" s="1754"/>
      <c r="AN27" s="1754"/>
      <c r="AO27" s="1754"/>
      <c r="AP27" s="1755"/>
      <c r="AQ27" s="1756"/>
      <c r="AR27" s="101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CG27" s="41"/>
      <c r="CH27" s="41"/>
      <c r="CI27" s="41"/>
      <c r="CJ27" s="41"/>
    </row>
    <row r="28" spans="1:104" ht="19.899999999999999" customHeight="1" x14ac:dyDescent="0.2">
      <c r="A28" s="2815" t="s">
        <v>49</v>
      </c>
      <c r="B28" s="2816" t="s">
        <v>4</v>
      </c>
      <c r="C28" s="2817"/>
      <c r="D28" s="2818"/>
      <c r="E28" s="2819" t="s">
        <v>5</v>
      </c>
      <c r="F28" s="2820"/>
      <c r="G28" s="2820"/>
      <c r="H28" s="2820"/>
      <c r="I28" s="2820"/>
      <c r="J28" s="2820"/>
      <c r="K28" s="2820"/>
      <c r="L28" s="2820"/>
      <c r="M28" s="2820"/>
      <c r="N28" s="2820"/>
      <c r="O28" s="2820"/>
      <c r="P28" s="2820"/>
      <c r="Q28" s="2820"/>
      <c r="R28" s="2820"/>
      <c r="S28" s="2820"/>
      <c r="T28" s="2820"/>
      <c r="U28" s="2820"/>
      <c r="V28" s="2820"/>
      <c r="W28" s="2820"/>
      <c r="X28" s="2820"/>
      <c r="Y28" s="2820"/>
      <c r="Z28" s="2820"/>
      <c r="AA28" s="2820"/>
      <c r="AB28" s="2820"/>
      <c r="AC28" s="2820"/>
      <c r="AD28" s="2820"/>
      <c r="AE28" s="2820"/>
      <c r="AF28" s="2820"/>
      <c r="AG28" s="2820"/>
      <c r="AH28" s="2820"/>
      <c r="AI28" s="2820"/>
      <c r="AJ28" s="2820"/>
      <c r="AK28" s="2820"/>
      <c r="AL28" s="2820"/>
      <c r="AM28" s="2820"/>
      <c r="AN28" s="2821"/>
      <c r="AO28" s="2750" t="s">
        <v>6</v>
      </c>
      <c r="AP28" s="2743" t="s">
        <v>7</v>
      </c>
      <c r="AQ28" s="2743" t="s">
        <v>8</v>
      </c>
      <c r="AR28" s="2743" t="s">
        <v>50</v>
      </c>
      <c r="AS28" s="2830" t="s">
        <v>9</v>
      </c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X28" s="2"/>
      <c r="CG28" s="41"/>
      <c r="CH28" s="41"/>
      <c r="CI28" s="41"/>
      <c r="CJ28" s="41"/>
    </row>
    <row r="29" spans="1:104" ht="19.899999999999999" customHeight="1" x14ac:dyDescent="0.2">
      <c r="A29" s="1909"/>
      <c r="B29" s="2779"/>
      <c r="C29" s="2831"/>
      <c r="D29" s="2769"/>
      <c r="E29" s="2819" t="s">
        <v>11</v>
      </c>
      <c r="F29" s="2821"/>
      <c r="G29" s="2819" t="s">
        <v>12</v>
      </c>
      <c r="H29" s="2821"/>
      <c r="I29" s="2819" t="s">
        <v>13</v>
      </c>
      <c r="J29" s="2821"/>
      <c r="K29" s="2819" t="s">
        <v>14</v>
      </c>
      <c r="L29" s="2821"/>
      <c r="M29" s="2819" t="s">
        <v>15</v>
      </c>
      <c r="N29" s="2821"/>
      <c r="O29" s="2819" t="s">
        <v>16</v>
      </c>
      <c r="P29" s="2821"/>
      <c r="Q29" s="2820" t="s">
        <v>17</v>
      </c>
      <c r="R29" s="2821"/>
      <c r="S29" s="2819" t="s">
        <v>18</v>
      </c>
      <c r="T29" s="2821"/>
      <c r="U29" s="2820" t="s">
        <v>19</v>
      </c>
      <c r="V29" s="2833"/>
      <c r="W29" s="2834" t="s">
        <v>20</v>
      </c>
      <c r="X29" s="2833"/>
      <c r="Y29" s="2834" t="s">
        <v>21</v>
      </c>
      <c r="Z29" s="2820"/>
      <c r="AA29" s="2819" t="s">
        <v>22</v>
      </c>
      <c r="AB29" s="2821"/>
      <c r="AC29" s="2820" t="s">
        <v>23</v>
      </c>
      <c r="AD29" s="2820"/>
      <c r="AE29" s="2819" t="s">
        <v>24</v>
      </c>
      <c r="AF29" s="2821"/>
      <c r="AG29" s="2819" t="s">
        <v>25</v>
      </c>
      <c r="AH29" s="2821"/>
      <c r="AI29" s="2819" t="s">
        <v>26</v>
      </c>
      <c r="AJ29" s="2821"/>
      <c r="AK29" s="2819" t="s">
        <v>27</v>
      </c>
      <c r="AL29" s="2821"/>
      <c r="AM29" s="2820" t="s">
        <v>28</v>
      </c>
      <c r="AN29" s="2821"/>
      <c r="AO29" s="1975"/>
      <c r="AP29" s="1972"/>
      <c r="AQ29" s="1972"/>
      <c r="AR29" s="1972"/>
      <c r="AS29" s="1944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X29" s="2"/>
      <c r="CG29" s="41"/>
      <c r="CH29" s="41"/>
      <c r="CI29" s="41"/>
      <c r="CJ29" s="41"/>
    </row>
    <row r="30" spans="1:104" ht="19.899999999999999" customHeight="1" x14ac:dyDescent="0.2">
      <c r="A30" s="2778"/>
      <c r="B30" s="1728" t="s">
        <v>29</v>
      </c>
      <c r="C30" s="1740" t="s">
        <v>30</v>
      </c>
      <c r="D30" s="1757" t="s">
        <v>31</v>
      </c>
      <c r="E30" s="1758" t="s">
        <v>30</v>
      </c>
      <c r="F30" s="1759" t="s">
        <v>31</v>
      </c>
      <c r="G30" s="1758" t="s">
        <v>30</v>
      </c>
      <c r="H30" s="1759" t="s">
        <v>31</v>
      </c>
      <c r="I30" s="1758" t="s">
        <v>30</v>
      </c>
      <c r="J30" s="1759" t="s">
        <v>31</v>
      </c>
      <c r="K30" s="1758" t="s">
        <v>30</v>
      </c>
      <c r="L30" s="1759" t="s">
        <v>31</v>
      </c>
      <c r="M30" s="1758" t="s">
        <v>30</v>
      </c>
      <c r="N30" s="1759" t="s">
        <v>31</v>
      </c>
      <c r="O30" s="1758" t="s">
        <v>30</v>
      </c>
      <c r="P30" s="1759" t="s">
        <v>31</v>
      </c>
      <c r="Q30" s="1760" t="s">
        <v>30</v>
      </c>
      <c r="R30" s="1759" t="s">
        <v>31</v>
      </c>
      <c r="S30" s="1758" t="s">
        <v>30</v>
      </c>
      <c r="T30" s="1759" t="s">
        <v>31</v>
      </c>
      <c r="U30" s="1760" t="s">
        <v>30</v>
      </c>
      <c r="V30" s="1722" t="s">
        <v>31</v>
      </c>
      <c r="W30" s="1758" t="s">
        <v>30</v>
      </c>
      <c r="X30" s="1722" t="s">
        <v>31</v>
      </c>
      <c r="Y30" s="1758" t="s">
        <v>30</v>
      </c>
      <c r="Z30" s="1722" t="s">
        <v>31</v>
      </c>
      <c r="AA30" s="1758" t="s">
        <v>30</v>
      </c>
      <c r="AB30" s="1722" t="s">
        <v>31</v>
      </c>
      <c r="AC30" s="1758" t="s">
        <v>30</v>
      </c>
      <c r="AD30" s="1722" t="s">
        <v>31</v>
      </c>
      <c r="AE30" s="1758" t="s">
        <v>30</v>
      </c>
      <c r="AF30" s="1722" t="s">
        <v>31</v>
      </c>
      <c r="AG30" s="1758" t="s">
        <v>30</v>
      </c>
      <c r="AH30" s="1722" t="s">
        <v>31</v>
      </c>
      <c r="AI30" s="1758" t="s">
        <v>30</v>
      </c>
      <c r="AJ30" s="1722" t="s">
        <v>31</v>
      </c>
      <c r="AK30" s="1758" t="s">
        <v>30</v>
      </c>
      <c r="AL30" s="1722" t="s">
        <v>31</v>
      </c>
      <c r="AM30" s="1758" t="s">
        <v>30</v>
      </c>
      <c r="AN30" s="1759" t="s">
        <v>31</v>
      </c>
      <c r="AO30" s="2832"/>
      <c r="AP30" s="2829"/>
      <c r="AQ30" s="2829"/>
      <c r="AR30" s="2829"/>
      <c r="AS30" s="2802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X30" s="2"/>
      <c r="CG30" s="41"/>
      <c r="CH30" s="41"/>
      <c r="CI30" s="41"/>
      <c r="CJ30" s="41"/>
    </row>
    <row r="31" spans="1:104" ht="16.149999999999999" customHeight="1" x14ac:dyDescent="0.2">
      <c r="A31" s="1761" t="s">
        <v>51</v>
      </c>
      <c r="B31" s="108">
        <f t="shared" ref="B31:B44" si="2">SUM(C31:D31)</f>
        <v>0</v>
      </c>
      <c r="C31" s="29">
        <f t="shared" ref="C31:D33" si="3">SUM(E31+G31+I31+K31+M31+O31+Q31+S31+U31+W31+Y31+AA31+AC31+AE31+AG31+AI31+AK31+AM31)</f>
        <v>0</v>
      </c>
      <c r="D31" s="30">
        <f t="shared" si="3"/>
        <v>0</v>
      </c>
      <c r="E31" s="31"/>
      <c r="F31" s="32"/>
      <c r="G31" s="31"/>
      <c r="H31" s="33"/>
      <c r="I31" s="31"/>
      <c r="J31" s="33"/>
      <c r="K31" s="31"/>
      <c r="L31" s="33"/>
      <c r="M31" s="31"/>
      <c r="N31" s="33"/>
      <c r="O31" s="31"/>
      <c r="P31" s="33"/>
      <c r="Q31" s="109"/>
      <c r="R31" s="33"/>
      <c r="S31" s="31"/>
      <c r="T31" s="33"/>
      <c r="U31" s="109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1"/>
      <c r="AM31" s="111"/>
      <c r="AN31" s="33"/>
      <c r="AO31" s="112"/>
      <c r="AP31" s="36"/>
      <c r="AQ31" s="36"/>
      <c r="AR31" s="36"/>
      <c r="AS31" s="37"/>
      <c r="AT31" s="38"/>
      <c r="AU31" s="39"/>
      <c r="AV31" s="39"/>
      <c r="AW31" s="39"/>
      <c r="AX31" s="39"/>
      <c r="AY31" s="39"/>
      <c r="AZ31" s="39"/>
      <c r="BA31" s="39"/>
      <c r="BB31" s="39"/>
      <c r="BC31" s="9"/>
      <c r="BD31" s="9"/>
      <c r="BE31" s="9"/>
      <c r="BF31" s="9"/>
      <c r="BG31" s="9"/>
      <c r="BX31" s="2"/>
      <c r="CA31" s="40"/>
      <c r="CB31" s="40"/>
      <c r="CG31" s="41">
        <v>0</v>
      </c>
      <c r="CH31" s="41">
        <v>0</v>
      </c>
      <c r="CI31" s="41"/>
      <c r="CJ31" s="41"/>
    </row>
    <row r="32" spans="1:104" ht="16.149999999999999" customHeight="1" x14ac:dyDescent="0.2">
      <c r="A32" s="113" t="s">
        <v>52</v>
      </c>
      <c r="B32" s="43">
        <f t="shared" si="2"/>
        <v>0</v>
      </c>
      <c r="C32" s="44">
        <f t="shared" si="3"/>
        <v>0</v>
      </c>
      <c r="D32" s="45">
        <f t="shared" si="3"/>
        <v>0</v>
      </c>
      <c r="E32" s="46"/>
      <c r="F32" s="47"/>
      <c r="G32" s="46"/>
      <c r="H32" s="48"/>
      <c r="I32" s="46"/>
      <c r="J32" s="48"/>
      <c r="K32" s="46"/>
      <c r="L32" s="48"/>
      <c r="M32" s="46"/>
      <c r="N32" s="48"/>
      <c r="O32" s="46"/>
      <c r="P32" s="48"/>
      <c r="Q32" s="114"/>
      <c r="R32" s="48"/>
      <c r="S32" s="46"/>
      <c r="T32" s="48"/>
      <c r="U32" s="114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6"/>
      <c r="AM32" s="116"/>
      <c r="AN32" s="48"/>
      <c r="AO32" s="117"/>
      <c r="AP32" s="118"/>
      <c r="AQ32" s="118"/>
      <c r="AR32" s="118"/>
      <c r="AS32" s="119"/>
      <c r="AT32" s="38"/>
      <c r="AU32" s="39"/>
      <c r="AV32" s="39"/>
      <c r="AW32" s="39"/>
      <c r="AX32" s="39"/>
      <c r="AY32" s="39"/>
      <c r="AZ32" s="39"/>
      <c r="BA32" s="39"/>
      <c r="BB32" s="39"/>
      <c r="BC32" s="9"/>
      <c r="BD32" s="9"/>
      <c r="BE32" s="9"/>
      <c r="BF32" s="9"/>
      <c r="BG32" s="9"/>
      <c r="BX32" s="2"/>
      <c r="CB32" s="40"/>
      <c r="CG32" s="41">
        <v>0</v>
      </c>
      <c r="CH32" s="41">
        <v>0</v>
      </c>
      <c r="CI32" s="41"/>
      <c r="CJ32" s="41"/>
    </row>
    <row r="33" spans="1:88" ht="16.149999999999999" customHeight="1" x14ac:dyDescent="0.2">
      <c r="A33" s="120" t="s">
        <v>53</v>
      </c>
      <c r="B33" s="43">
        <f t="shared" si="2"/>
        <v>0</v>
      </c>
      <c r="C33" s="44">
        <f t="shared" si="3"/>
        <v>0</v>
      </c>
      <c r="D33" s="69">
        <f t="shared" si="3"/>
        <v>0</v>
      </c>
      <c r="E33" s="46"/>
      <c r="F33" s="47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114"/>
      <c r="R33" s="48"/>
      <c r="S33" s="46"/>
      <c r="T33" s="48"/>
      <c r="U33" s="114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6"/>
      <c r="AM33" s="116"/>
      <c r="AN33" s="48"/>
      <c r="AO33" s="121"/>
      <c r="AP33" s="52"/>
      <c r="AQ33" s="52"/>
      <c r="AR33" s="52"/>
      <c r="AS33" s="53"/>
      <c r="AT33" s="38"/>
      <c r="AU33" s="39"/>
      <c r="AV33" s="39"/>
      <c r="AW33" s="39"/>
      <c r="AX33" s="39"/>
      <c r="AY33" s="39"/>
      <c r="AZ33" s="39"/>
      <c r="BA33" s="39"/>
      <c r="BB33" s="39"/>
      <c r="BC33" s="9"/>
      <c r="BD33" s="9"/>
      <c r="BE33" s="9"/>
      <c r="BF33" s="9"/>
      <c r="BG33" s="9"/>
      <c r="BX33" s="2"/>
      <c r="CB33" s="40"/>
      <c r="CG33" s="41">
        <v>0</v>
      </c>
      <c r="CH33" s="41">
        <v>0</v>
      </c>
      <c r="CI33" s="41"/>
      <c r="CJ33" s="41"/>
    </row>
    <row r="34" spans="1:88" ht="16.149999999999999" customHeight="1" x14ac:dyDescent="0.2">
      <c r="A34" s="120" t="s">
        <v>54</v>
      </c>
      <c r="B34" s="43">
        <f t="shared" si="2"/>
        <v>0</v>
      </c>
      <c r="C34" s="44">
        <f>SUM(O34+Q34+S34+U34+W34+Y34+AA34)</f>
        <v>0</v>
      </c>
      <c r="D34" s="69">
        <f>SUM(P34+R34+T34+V34+X34+Z34+AB34)</f>
        <v>0</v>
      </c>
      <c r="E34" s="60"/>
      <c r="F34" s="61"/>
      <c r="G34" s="60"/>
      <c r="H34" s="70"/>
      <c r="I34" s="60"/>
      <c r="J34" s="70"/>
      <c r="K34" s="60"/>
      <c r="L34" s="70"/>
      <c r="M34" s="60"/>
      <c r="N34" s="70"/>
      <c r="O34" s="46"/>
      <c r="P34" s="48"/>
      <c r="Q34" s="114"/>
      <c r="R34" s="48"/>
      <c r="S34" s="46"/>
      <c r="T34" s="48"/>
      <c r="U34" s="114"/>
      <c r="V34" s="115"/>
      <c r="W34" s="115"/>
      <c r="X34" s="115"/>
      <c r="Y34" s="115"/>
      <c r="Z34" s="115"/>
      <c r="AA34" s="115"/>
      <c r="AB34" s="122"/>
      <c r="AC34" s="72"/>
      <c r="AD34" s="72"/>
      <c r="AE34" s="72"/>
      <c r="AF34" s="72"/>
      <c r="AG34" s="72"/>
      <c r="AH34" s="72"/>
      <c r="AI34" s="72"/>
      <c r="AJ34" s="72"/>
      <c r="AK34" s="72"/>
      <c r="AL34" s="123"/>
      <c r="AM34" s="123"/>
      <c r="AN34" s="50"/>
      <c r="AO34" s="121"/>
      <c r="AP34" s="52"/>
      <c r="AQ34" s="52"/>
      <c r="AR34" s="52"/>
      <c r="AS34" s="53"/>
      <c r="AT34" s="38"/>
      <c r="AU34" s="39"/>
      <c r="AV34" s="39"/>
      <c r="AW34" s="39"/>
      <c r="AX34" s="39"/>
      <c r="AY34" s="39"/>
      <c r="AZ34" s="39"/>
      <c r="BA34" s="39"/>
      <c r="BB34" s="39"/>
      <c r="BC34" s="9"/>
      <c r="BD34" s="9"/>
      <c r="BE34" s="9"/>
      <c r="BF34" s="9"/>
      <c r="BG34" s="9"/>
      <c r="BX34" s="2"/>
      <c r="CB34" s="40"/>
      <c r="CG34" s="41">
        <v>0</v>
      </c>
      <c r="CH34" s="41">
        <v>0</v>
      </c>
      <c r="CI34" s="41"/>
      <c r="CJ34" s="41"/>
    </row>
    <row r="35" spans="1:88" ht="16.149999999999999" customHeight="1" x14ac:dyDescent="0.2">
      <c r="A35" s="120" t="s">
        <v>55</v>
      </c>
      <c r="B35" s="124">
        <f>SUM(C35:D35)</f>
        <v>0</v>
      </c>
      <c r="C35" s="125">
        <f>SUM(E35+G35+I35+K35+M35+O35+Q35+S35+U35+W35+Y35+AA35+AC35+AE35+AG35+AI35+AK35+AM35)</f>
        <v>0</v>
      </c>
      <c r="D35" s="69">
        <f t="shared" ref="C35:D44" si="4">SUM(F35+H35+J35+L35+N35+P35+R35+T35+V35+X35+Z35+AB35+AD35+AF35+AH35+AJ35+AL35+AN35)</f>
        <v>0</v>
      </c>
      <c r="E35" s="46"/>
      <c r="F35" s="47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114"/>
      <c r="R35" s="48"/>
      <c r="S35" s="46"/>
      <c r="T35" s="48"/>
      <c r="U35" s="114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6"/>
      <c r="AM35" s="116"/>
      <c r="AN35" s="48"/>
      <c r="AO35" s="117"/>
      <c r="AP35" s="118"/>
      <c r="AQ35" s="118"/>
      <c r="AR35" s="118"/>
      <c r="AS35" s="119"/>
      <c r="AT35" s="38"/>
      <c r="AU35" s="39"/>
      <c r="AV35" s="39"/>
      <c r="AW35" s="39"/>
      <c r="AX35" s="39"/>
      <c r="AY35" s="39"/>
      <c r="AZ35" s="39"/>
      <c r="BA35" s="39"/>
      <c r="BB35" s="39"/>
      <c r="BC35" s="9"/>
      <c r="BD35" s="9"/>
      <c r="BE35" s="9"/>
      <c r="BF35" s="9"/>
      <c r="BG35" s="9"/>
      <c r="BX35" s="2"/>
      <c r="CB35" s="40"/>
      <c r="CG35" s="41">
        <v>0</v>
      </c>
      <c r="CH35" s="41">
        <v>0</v>
      </c>
      <c r="CI35" s="41"/>
      <c r="CJ35" s="41"/>
    </row>
    <row r="36" spans="1:88" ht="16.149999999999999" customHeight="1" x14ac:dyDescent="0.2">
      <c r="A36" s="126" t="s">
        <v>56</v>
      </c>
      <c r="B36" s="124">
        <f>SUM(C36:D36)</f>
        <v>0</v>
      </c>
      <c r="C36" s="125">
        <f>SUM(K36+M36+O36+Q36+S36+U36+W36+Y36+AA36+AC36+AE36+AG36+AI36+AK36+AM36)</f>
        <v>0</v>
      </c>
      <c r="D36" s="69">
        <f>SUM(L36+N36+P36+R36+T36+V36+X36+Z36+AB36+AD36+AF36+AH36+AJ36+AL36+AN36)</f>
        <v>0</v>
      </c>
      <c r="E36" s="127"/>
      <c r="F36" s="128"/>
      <c r="G36" s="127"/>
      <c r="H36" s="129"/>
      <c r="I36" s="127"/>
      <c r="J36" s="129"/>
      <c r="K36" s="46"/>
      <c r="L36" s="48"/>
      <c r="M36" s="46"/>
      <c r="N36" s="48"/>
      <c r="O36" s="46"/>
      <c r="P36" s="48"/>
      <c r="Q36" s="114"/>
      <c r="R36" s="48"/>
      <c r="S36" s="46"/>
      <c r="T36" s="48"/>
      <c r="U36" s="114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6"/>
      <c r="AM36" s="116"/>
      <c r="AN36" s="48"/>
      <c r="AO36" s="117"/>
      <c r="AP36" s="118"/>
      <c r="AQ36" s="118"/>
      <c r="AR36" s="118"/>
      <c r="AS36" s="119"/>
      <c r="AT36" s="38"/>
      <c r="AU36" s="39"/>
      <c r="AV36" s="39"/>
      <c r="AW36" s="39"/>
      <c r="AX36" s="39"/>
      <c r="AY36" s="39"/>
      <c r="AZ36" s="39"/>
      <c r="BA36" s="39"/>
      <c r="BB36" s="39"/>
      <c r="BC36" s="9"/>
      <c r="BD36" s="9"/>
      <c r="BE36" s="9"/>
      <c r="BF36" s="9"/>
      <c r="BG36" s="9"/>
      <c r="BX36" s="2"/>
      <c r="CB36" s="40"/>
      <c r="CG36" s="41">
        <v>0</v>
      </c>
      <c r="CH36" s="41">
        <v>0</v>
      </c>
      <c r="CI36" s="41"/>
      <c r="CJ36" s="41"/>
    </row>
    <row r="37" spans="1:88" ht="16.149999999999999" customHeight="1" x14ac:dyDescent="0.2">
      <c r="A37" s="130" t="s">
        <v>57</v>
      </c>
      <c r="B37" s="43">
        <f t="shared" si="2"/>
        <v>0</v>
      </c>
      <c r="C37" s="44">
        <f t="shared" si="4"/>
        <v>0</v>
      </c>
      <c r="D37" s="45">
        <f t="shared" si="4"/>
        <v>0</v>
      </c>
      <c r="E37" s="46"/>
      <c r="F37" s="47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114"/>
      <c r="R37" s="48"/>
      <c r="S37" s="46"/>
      <c r="T37" s="48"/>
      <c r="U37" s="114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6"/>
      <c r="AM37" s="116"/>
      <c r="AN37" s="48"/>
      <c r="AO37" s="121"/>
      <c r="AP37" s="52"/>
      <c r="AQ37" s="52"/>
      <c r="AR37" s="52"/>
      <c r="AS37" s="53"/>
      <c r="AT37" s="38"/>
      <c r="AU37" s="39"/>
      <c r="AV37" s="39"/>
      <c r="AW37" s="39"/>
      <c r="AX37" s="39"/>
      <c r="AY37" s="39"/>
      <c r="AZ37" s="39"/>
      <c r="BA37" s="39"/>
      <c r="BB37" s="39"/>
      <c r="BC37" s="9"/>
      <c r="BD37" s="9"/>
      <c r="BE37" s="9"/>
      <c r="BF37" s="9"/>
      <c r="BG37" s="9"/>
      <c r="BX37" s="2"/>
      <c r="CG37" s="41">
        <v>0</v>
      </c>
      <c r="CH37" s="41">
        <v>0</v>
      </c>
      <c r="CI37" s="41"/>
      <c r="CJ37" s="41"/>
    </row>
    <row r="38" spans="1:88" ht="16.149999999999999" customHeight="1" x14ac:dyDescent="0.2">
      <c r="A38" s="130" t="s">
        <v>58</v>
      </c>
      <c r="B38" s="43">
        <f>SUM(C38:D38)</f>
        <v>0</v>
      </c>
      <c r="C38" s="44">
        <f>SUM(E38+G38+I38+K38+M38+O38+Q38+S38+U38+W38+Y38+AA38+AC38+AE38+AG38+AI38+AK38+AM38)</f>
        <v>0</v>
      </c>
      <c r="D38" s="45">
        <f>SUM(F38+H38+J38+L38+N38+P38+R38+T38+V38+X38+Z38+AB38+AD38+AF38+AH38+AJ38+AL38+AN38)</f>
        <v>0</v>
      </c>
      <c r="E38" s="46"/>
      <c r="F38" s="47"/>
      <c r="G38" s="46"/>
      <c r="H38" s="48"/>
      <c r="I38" s="46"/>
      <c r="J38" s="48"/>
      <c r="K38" s="46"/>
      <c r="L38" s="48"/>
      <c r="M38" s="46"/>
      <c r="N38" s="48"/>
      <c r="O38" s="46"/>
      <c r="P38" s="48"/>
      <c r="Q38" s="114"/>
      <c r="R38" s="48"/>
      <c r="S38" s="46"/>
      <c r="T38" s="48"/>
      <c r="U38" s="114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6"/>
      <c r="AM38" s="116"/>
      <c r="AN38" s="48"/>
      <c r="AO38" s="121"/>
      <c r="AP38" s="52"/>
      <c r="AQ38" s="52"/>
      <c r="AR38" s="52"/>
      <c r="AS38" s="53"/>
      <c r="AT38" s="38"/>
      <c r="AU38" s="39"/>
      <c r="AV38" s="39"/>
      <c r="AW38" s="39"/>
      <c r="AX38" s="39"/>
      <c r="AY38" s="39"/>
      <c r="AZ38" s="39"/>
      <c r="BA38" s="39"/>
      <c r="BB38" s="39"/>
      <c r="BC38" s="9"/>
      <c r="BD38" s="9"/>
      <c r="BE38" s="9"/>
      <c r="BF38" s="9"/>
      <c r="BG38" s="9"/>
      <c r="BX38" s="2"/>
      <c r="CG38" s="41">
        <v>0</v>
      </c>
      <c r="CH38" s="41">
        <v>0</v>
      </c>
      <c r="CI38" s="41"/>
      <c r="CJ38" s="41"/>
    </row>
    <row r="39" spans="1:88" ht="16.149999999999999" customHeight="1" x14ac:dyDescent="0.2">
      <c r="A39" s="130" t="s">
        <v>59</v>
      </c>
      <c r="B39" s="43">
        <f>SUM(C39:D39)</f>
        <v>0</v>
      </c>
      <c r="C39" s="44">
        <f>SUM(E39+G39+I39+K39+M39+O39+Q39+S39+U39+W39+Y39+AA39+AC39+AE39+AG39+AI39+AK39+AM39)</f>
        <v>0</v>
      </c>
      <c r="D39" s="45">
        <f>SUM(F39+H39+J39+L39+N39+P39+R39+T39+V39+X39+Z39+AB39+AD39+AF39+AH39+AJ39+AL39+AN39)</f>
        <v>0</v>
      </c>
      <c r="E39" s="46"/>
      <c r="F39" s="47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114"/>
      <c r="R39" s="48"/>
      <c r="S39" s="46"/>
      <c r="T39" s="48"/>
      <c r="U39" s="114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6"/>
      <c r="AM39" s="116"/>
      <c r="AN39" s="48"/>
      <c r="AO39" s="121"/>
      <c r="AP39" s="52"/>
      <c r="AQ39" s="52"/>
      <c r="AR39" s="52"/>
      <c r="AS39" s="53"/>
      <c r="AT39" s="38"/>
      <c r="AU39" s="39"/>
      <c r="AV39" s="39"/>
      <c r="AW39" s="39"/>
      <c r="AX39" s="39"/>
      <c r="AY39" s="39"/>
      <c r="AZ39" s="39"/>
      <c r="BA39" s="39"/>
      <c r="BB39" s="39"/>
      <c r="BC39" s="9"/>
      <c r="BD39" s="9"/>
      <c r="BE39" s="9"/>
      <c r="BF39" s="9"/>
      <c r="BG39" s="9"/>
      <c r="BX39" s="2"/>
      <c r="CG39" s="41">
        <v>0</v>
      </c>
      <c r="CH39" s="41">
        <v>0</v>
      </c>
      <c r="CI39" s="41"/>
      <c r="CJ39" s="41"/>
    </row>
    <row r="40" spans="1:88" ht="16.149999999999999" customHeight="1" x14ac:dyDescent="0.2">
      <c r="A40" s="62" t="s">
        <v>60</v>
      </c>
      <c r="B40" s="43">
        <f t="shared" si="2"/>
        <v>0</v>
      </c>
      <c r="C40" s="44">
        <f t="shared" si="4"/>
        <v>0</v>
      </c>
      <c r="D40" s="45">
        <f t="shared" si="4"/>
        <v>0</v>
      </c>
      <c r="E40" s="46"/>
      <c r="F40" s="47"/>
      <c r="G40" s="46"/>
      <c r="H40" s="48"/>
      <c r="I40" s="46"/>
      <c r="J40" s="48"/>
      <c r="K40" s="46"/>
      <c r="L40" s="48"/>
      <c r="M40" s="46"/>
      <c r="N40" s="48"/>
      <c r="O40" s="46"/>
      <c r="P40" s="48"/>
      <c r="Q40" s="114"/>
      <c r="R40" s="48"/>
      <c r="S40" s="46"/>
      <c r="T40" s="48"/>
      <c r="U40" s="114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6"/>
      <c r="AM40" s="116"/>
      <c r="AN40" s="48"/>
      <c r="AO40" s="121"/>
      <c r="AP40" s="52"/>
      <c r="AQ40" s="52"/>
      <c r="AR40" s="52"/>
      <c r="AS40" s="53"/>
      <c r="AT40" s="38"/>
      <c r="AU40" s="39"/>
      <c r="AV40" s="39"/>
      <c r="AW40" s="39"/>
      <c r="AX40" s="39"/>
      <c r="AY40" s="39"/>
      <c r="AZ40" s="39"/>
      <c r="BA40" s="39"/>
      <c r="BB40" s="39"/>
      <c r="BC40" s="9"/>
      <c r="BD40" s="9"/>
      <c r="BE40" s="9"/>
      <c r="BF40" s="9"/>
      <c r="BG40" s="9"/>
      <c r="BX40" s="2"/>
      <c r="CG40" s="41">
        <v>0</v>
      </c>
      <c r="CH40" s="41">
        <v>0</v>
      </c>
      <c r="CI40" s="41"/>
      <c r="CJ40" s="41"/>
    </row>
    <row r="41" spans="1:88" ht="16.149999999999999" customHeight="1" x14ac:dyDescent="0.2">
      <c r="A41" s="62" t="s">
        <v>61</v>
      </c>
      <c r="B41" s="43">
        <f t="shared" si="2"/>
        <v>0</v>
      </c>
      <c r="C41" s="44">
        <f t="shared" si="4"/>
        <v>0</v>
      </c>
      <c r="D41" s="45">
        <f t="shared" si="4"/>
        <v>0</v>
      </c>
      <c r="E41" s="46"/>
      <c r="F41" s="47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114"/>
      <c r="R41" s="48"/>
      <c r="S41" s="46"/>
      <c r="T41" s="48"/>
      <c r="U41" s="114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6"/>
      <c r="AM41" s="116"/>
      <c r="AN41" s="48"/>
      <c r="AO41" s="131"/>
      <c r="AP41" s="75"/>
      <c r="AQ41" s="75"/>
      <c r="AR41" s="75"/>
      <c r="AS41" s="76"/>
      <c r="AT41" s="38"/>
      <c r="AU41" s="39"/>
      <c r="AV41" s="39"/>
      <c r="AW41" s="39"/>
      <c r="AX41" s="39"/>
      <c r="AY41" s="39"/>
      <c r="AZ41" s="39"/>
      <c r="BA41" s="39"/>
      <c r="BB41" s="39"/>
      <c r="BC41" s="9"/>
      <c r="BD41" s="9"/>
      <c r="BE41" s="9"/>
      <c r="BF41" s="9"/>
      <c r="BG41" s="9"/>
      <c r="BX41" s="2"/>
      <c r="CG41" s="41">
        <v>0</v>
      </c>
      <c r="CH41" s="41">
        <v>0</v>
      </c>
      <c r="CI41" s="41"/>
      <c r="CJ41" s="41"/>
    </row>
    <row r="42" spans="1:88" ht="16.149999999999999" customHeight="1" x14ac:dyDescent="0.2">
      <c r="A42" s="62" t="s">
        <v>62</v>
      </c>
      <c r="B42" s="43">
        <f t="shared" si="2"/>
        <v>0</v>
      </c>
      <c r="C42" s="44">
        <f t="shared" si="4"/>
        <v>0</v>
      </c>
      <c r="D42" s="45">
        <f t="shared" si="4"/>
        <v>0</v>
      </c>
      <c r="E42" s="46"/>
      <c r="F42" s="47"/>
      <c r="G42" s="46"/>
      <c r="H42" s="48"/>
      <c r="I42" s="46"/>
      <c r="J42" s="48"/>
      <c r="K42" s="46"/>
      <c r="L42" s="48"/>
      <c r="M42" s="46"/>
      <c r="N42" s="48"/>
      <c r="O42" s="46"/>
      <c r="P42" s="48"/>
      <c r="Q42" s="114"/>
      <c r="R42" s="48"/>
      <c r="S42" s="46"/>
      <c r="T42" s="48"/>
      <c r="U42" s="114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6"/>
      <c r="AM42" s="116"/>
      <c r="AN42" s="48"/>
      <c r="AO42" s="131"/>
      <c r="AP42" s="75"/>
      <c r="AQ42" s="75"/>
      <c r="AR42" s="75"/>
      <c r="AS42" s="76"/>
      <c r="AT42" s="38"/>
      <c r="AU42" s="39"/>
      <c r="AV42" s="39"/>
      <c r="AW42" s="39"/>
      <c r="AX42" s="39"/>
      <c r="AY42" s="39"/>
      <c r="AZ42" s="39"/>
      <c r="BA42" s="39"/>
      <c r="BB42" s="39"/>
      <c r="BC42" s="9"/>
      <c r="BD42" s="9"/>
      <c r="BE42" s="9"/>
      <c r="BF42" s="9"/>
      <c r="BG42" s="9"/>
      <c r="BX42" s="2"/>
      <c r="CG42" s="41">
        <v>0</v>
      </c>
      <c r="CH42" s="41">
        <v>0</v>
      </c>
      <c r="CI42" s="41"/>
      <c r="CJ42" s="41"/>
    </row>
    <row r="43" spans="1:88" ht="16.149999999999999" customHeight="1" x14ac:dyDescent="0.2">
      <c r="A43" s="62" t="s">
        <v>63</v>
      </c>
      <c r="B43" s="43">
        <f t="shared" si="2"/>
        <v>0</v>
      </c>
      <c r="C43" s="44">
        <f t="shared" si="4"/>
        <v>0</v>
      </c>
      <c r="D43" s="45">
        <f t="shared" si="4"/>
        <v>0</v>
      </c>
      <c r="E43" s="46"/>
      <c r="F43" s="47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114"/>
      <c r="R43" s="48"/>
      <c r="S43" s="46"/>
      <c r="T43" s="48"/>
      <c r="U43" s="114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6"/>
      <c r="AM43" s="116"/>
      <c r="AN43" s="48"/>
      <c r="AO43" s="131"/>
      <c r="AP43" s="75"/>
      <c r="AQ43" s="75"/>
      <c r="AR43" s="75"/>
      <c r="AS43" s="76"/>
      <c r="AT43" s="38"/>
      <c r="AU43" s="39"/>
      <c r="AV43" s="39"/>
      <c r="AW43" s="39"/>
      <c r="AX43" s="39"/>
      <c r="AY43" s="39"/>
      <c r="AZ43" s="39"/>
      <c r="BA43" s="39"/>
      <c r="BB43" s="39"/>
      <c r="BC43" s="9"/>
      <c r="BD43" s="9"/>
      <c r="BE43" s="9"/>
      <c r="BF43" s="9"/>
      <c r="BG43" s="9"/>
      <c r="BX43" s="2"/>
      <c r="CG43" s="41">
        <v>0</v>
      </c>
      <c r="CH43" s="41">
        <v>0</v>
      </c>
      <c r="CI43" s="41"/>
      <c r="CJ43" s="41"/>
    </row>
    <row r="44" spans="1:88" ht="16.149999999999999" customHeight="1" x14ac:dyDescent="0.2">
      <c r="A44" s="132" t="s">
        <v>64</v>
      </c>
      <c r="B44" s="133">
        <f t="shared" si="2"/>
        <v>0</v>
      </c>
      <c r="C44" s="134">
        <f t="shared" si="4"/>
        <v>0</v>
      </c>
      <c r="D44" s="135">
        <f t="shared" si="4"/>
        <v>0</v>
      </c>
      <c r="E44" s="89"/>
      <c r="F44" s="90"/>
      <c r="G44" s="89"/>
      <c r="H44" s="88"/>
      <c r="I44" s="89"/>
      <c r="J44" s="88"/>
      <c r="K44" s="89"/>
      <c r="L44" s="88"/>
      <c r="M44" s="89"/>
      <c r="N44" s="88"/>
      <c r="O44" s="89"/>
      <c r="P44" s="88"/>
      <c r="Q44" s="136"/>
      <c r="R44" s="88"/>
      <c r="S44" s="89"/>
      <c r="T44" s="88"/>
      <c r="U44" s="136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8"/>
      <c r="AM44" s="138"/>
      <c r="AN44" s="88"/>
      <c r="AO44" s="139"/>
      <c r="AP44" s="94"/>
      <c r="AQ44" s="94"/>
      <c r="AR44" s="94"/>
      <c r="AS44" s="95"/>
      <c r="AT44" s="38"/>
      <c r="AU44" s="39"/>
      <c r="AV44" s="39"/>
      <c r="AW44" s="39"/>
      <c r="AX44" s="39"/>
      <c r="AY44" s="39"/>
      <c r="AZ44" s="39"/>
      <c r="BA44" s="39"/>
      <c r="BB44" s="39"/>
      <c r="BC44" s="9"/>
      <c r="BD44" s="9"/>
      <c r="BE44" s="9"/>
      <c r="BF44" s="9"/>
      <c r="BG44" s="9"/>
      <c r="BX44" s="2"/>
      <c r="CG44" s="41">
        <v>0</v>
      </c>
      <c r="CH44" s="41">
        <v>0</v>
      </c>
      <c r="CI44" s="41"/>
      <c r="CJ44" s="41"/>
    </row>
    <row r="45" spans="1:88" ht="31.15" customHeight="1" x14ac:dyDescent="0.2">
      <c r="A45" s="140" t="s">
        <v>65</v>
      </c>
      <c r="B45" s="140"/>
      <c r="C45" s="140"/>
      <c r="D45" s="140"/>
      <c r="E45" s="140"/>
      <c r="F45" s="140"/>
      <c r="G45" s="140"/>
      <c r="H45" s="140"/>
      <c r="I45" s="11"/>
      <c r="J45" s="11"/>
      <c r="K45" s="11"/>
      <c r="L45" s="11"/>
      <c r="M45" s="11"/>
      <c r="N45" s="7"/>
      <c r="O45" s="7"/>
      <c r="P45" s="7"/>
      <c r="Q45" s="7"/>
      <c r="R45" s="7"/>
      <c r="S45" s="7"/>
      <c r="T45" s="7"/>
      <c r="U45" s="7"/>
      <c r="V45" s="7"/>
      <c r="W45" s="7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41"/>
      <c r="AP45" s="142"/>
      <c r="AQ45" s="1008"/>
      <c r="AR45" s="867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CG45" s="41"/>
      <c r="CH45" s="41"/>
      <c r="CI45" s="41"/>
      <c r="CJ45" s="41"/>
    </row>
    <row r="46" spans="1:88" ht="16.149999999999999" customHeight="1" x14ac:dyDescent="0.25">
      <c r="A46" s="2815" t="s">
        <v>49</v>
      </c>
      <c r="B46" s="2814" t="s">
        <v>4</v>
      </c>
      <c r="C46" s="2826" t="s">
        <v>66</v>
      </c>
      <c r="D46" s="2827"/>
      <c r="E46" s="2827"/>
      <c r="F46" s="2828"/>
      <c r="G46" s="2826" t="s">
        <v>67</v>
      </c>
      <c r="H46" s="2827"/>
      <c r="I46" s="2827"/>
      <c r="J46" s="2828"/>
      <c r="K46" s="7"/>
      <c r="L46" s="1970"/>
      <c r="M46" s="1970"/>
      <c r="N46" s="1970"/>
      <c r="O46" s="1970"/>
      <c r="P46" s="1970"/>
      <c r="Q46" s="1970"/>
      <c r="R46" s="1970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868"/>
      <c r="AR46" s="146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CG46" s="41"/>
      <c r="CH46" s="41"/>
      <c r="CI46" s="41"/>
      <c r="CJ46" s="41"/>
    </row>
    <row r="47" spans="1:88" ht="27.75" customHeight="1" x14ac:dyDescent="0.2">
      <c r="A47" s="2778"/>
      <c r="B47" s="2770"/>
      <c r="C47" s="1762" t="s">
        <v>68</v>
      </c>
      <c r="D47" s="1762" t="s">
        <v>69</v>
      </c>
      <c r="E47" s="1740" t="s">
        <v>70</v>
      </c>
      <c r="F47" s="1729" t="s">
        <v>71</v>
      </c>
      <c r="G47" s="1762" t="s">
        <v>68</v>
      </c>
      <c r="H47" s="1762" t="s">
        <v>69</v>
      </c>
      <c r="I47" s="1740" t="s">
        <v>70</v>
      </c>
      <c r="J47" s="1729" t="s">
        <v>71</v>
      </c>
      <c r="K47" s="7"/>
      <c r="L47" s="1736"/>
      <c r="M47" s="1736"/>
      <c r="N47" s="1763"/>
      <c r="O47" s="1736"/>
      <c r="P47" s="1736"/>
      <c r="Q47" s="1736"/>
      <c r="R47" s="1736"/>
      <c r="S47" s="1736"/>
      <c r="T47" s="1736"/>
      <c r="U47" s="1736"/>
      <c r="V47" s="1736"/>
      <c r="W47" s="1736"/>
      <c r="X47" s="1736"/>
      <c r="Y47" s="1736"/>
      <c r="Z47" s="1736"/>
      <c r="AA47" s="1736"/>
      <c r="AB47" s="1736"/>
      <c r="AC47" s="1736"/>
      <c r="AD47" s="1736"/>
      <c r="AE47" s="1736"/>
      <c r="AF47" s="1736"/>
      <c r="AG47" s="1736"/>
      <c r="AH47" s="1736"/>
      <c r="AI47" s="1736"/>
      <c r="AJ47" s="1736"/>
      <c r="AK47" s="1736"/>
      <c r="AL47" s="1736"/>
      <c r="AM47" s="1736"/>
      <c r="AN47" s="1736"/>
      <c r="AO47" s="1736"/>
      <c r="AP47" s="1736"/>
      <c r="AQ47" s="1739"/>
      <c r="AR47" s="173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CG47" s="41"/>
      <c r="CH47" s="41"/>
      <c r="CI47" s="41"/>
      <c r="CJ47" s="41"/>
    </row>
    <row r="48" spans="1:88" ht="16.149999999999999" customHeight="1" x14ac:dyDescent="0.2">
      <c r="A48" s="151" t="s">
        <v>72</v>
      </c>
      <c r="B48" s="152">
        <f>SUM(C48:J48)</f>
        <v>0</v>
      </c>
      <c r="C48" s="31"/>
      <c r="D48" s="110"/>
      <c r="E48" s="110"/>
      <c r="F48" s="32"/>
      <c r="G48" s="31"/>
      <c r="H48" s="110"/>
      <c r="I48" s="110"/>
      <c r="J48" s="33"/>
      <c r="K48" s="153"/>
      <c r="L48" s="1736"/>
      <c r="M48" s="1736"/>
      <c r="N48" s="1764"/>
      <c r="O48" s="1736"/>
      <c r="P48" s="1736"/>
      <c r="Q48" s="1736"/>
      <c r="R48" s="1736"/>
      <c r="S48" s="1736"/>
      <c r="T48" s="1736"/>
      <c r="U48" s="1736"/>
      <c r="V48" s="1736"/>
      <c r="W48" s="1736"/>
      <c r="X48" s="1765"/>
      <c r="Y48" s="1735"/>
      <c r="Z48" s="1735"/>
      <c r="AA48" s="1735"/>
      <c r="AB48" s="1735"/>
      <c r="AC48" s="1735"/>
      <c r="AD48" s="1735"/>
      <c r="AE48" s="1735"/>
      <c r="AF48" s="1735"/>
      <c r="AG48" s="1735"/>
      <c r="AH48" s="1735"/>
      <c r="AI48" s="1735"/>
      <c r="AJ48" s="1735"/>
      <c r="AK48" s="1735"/>
      <c r="AL48" s="1735"/>
      <c r="AM48" s="1735"/>
      <c r="AN48" s="1735"/>
      <c r="AO48" s="1735"/>
      <c r="AP48" s="1735"/>
      <c r="AQ48" s="1739"/>
      <c r="AR48" s="173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CG48" s="41"/>
      <c r="CH48" s="41"/>
      <c r="CI48" s="41"/>
      <c r="CJ48" s="41"/>
    </row>
    <row r="49" spans="1:88" ht="16.149999999999999" customHeight="1" x14ac:dyDescent="0.2">
      <c r="A49" s="83" t="s">
        <v>73</v>
      </c>
      <c r="B49" s="157">
        <f>SUM(C49:J49)</f>
        <v>0</v>
      </c>
      <c r="C49" s="89"/>
      <c r="D49" s="137"/>
      <c r="E49" s="137"/>
      <c r="F49" s="90"/>
      <c r="G49" s="89"/>
      <c r="H49" s="137"/>
      <c r="I49" s="137"/>
      <c r="J49" s="88"/>
      <c r="K49" s="153"/>
      <c r="L49" s="1736"/>
      <c r="M49" s="1736"/>
      <c r="N49" s="1766"/>
      <c r="O49" s="1736"/>
      <c r="P49" s="1736"/>
      <c r="Q49" s="1736"/>
      <c r="R49" s="1736"/>
      <c r="S49" s="1736"/>
      <c r="T49" s="1736"/>
      <c r="U49" s="1736"/>
      <c r="V49" s="1736"/>
      <c r="W49" s="1736"/>
      <c r="X49" s="1765"/>
      <c r="Y49" s="1735"/>
      <c r="Z49" s="1735"/>
      <c r="AA49" s="1735"/>
      <c r="AB49" s="1735"/>
      <c r="AC49" s="1735"/>
      <c r="AD49" s="1735"/>
      <c r="AE49" s="1735"/>
      <c r="AF49" s="1735"/>
      <c r="AG49" s="1735"/>
      <c r="AH49" s="1735"/>
      <c r="AI49" s="1735"/>
      <c r="AJ49" s="1735"/>
      <c r="AK49" s="1735"/>
      <c r="AL49" s="1735"/>
      <c r="AM49" s="1735"/>
      <c r="AN49" s="1735"/>
      <c r="AO49" s="1735"/>
      <c r="AP49" s="1735"/>
      <c r="AQ49" s="1739"/>
      <c r="AR49" s="173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CG49" s="41"/>
      <c r="CH49" s="41"/>
      <c r="CI49" s="41"/>
      <c r="CJ49" s="41"/>
    </row>
    <row r="50" spans="1:88" ht="31.15" customHeight="1" x14ac:dyDescent="0.2">
      <c r="A50" s="1649" t="s">
        <v>74</v>
      </c>
      <c r="B50" s="1649"/>
      <c r="C50" s="1649"/>
      <c r="D50" s="1649"/>
      <c r="E50" s="1649"/>
      <c r="F50" s="1649"/>
      <c r="G50" s="1767"/>
      <c r="H50" s="1767"/>
      <c r="I50" s="1767"/>
      <c r="J50" s="1767"/>
      <c r="K50" s="1767"/>
      <c r="L50" s="1767"/>
      <c r="M50" s="1767"/>
      <c r="N50" s="1767"/>
      <c r="O50" s="1768"/>
      <c r="P50" s="1649"/>
      <c r="Q50" s="1767"/>
      <c r="R50" s="1767"/>
      <c r="S50" s="1768"/>
      <c r="T50" s="1649"/>
      <c r="U50" s="1767"/>
      <c r="V50" s="1768"/>
      <c r="W50" s="1649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1735"/>
      <c r="AM50" s="1737"/>
      <c r="AN50" s="1737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CG50" s="41"/>
      <c r="CH50" s="41"/>
      <c r="CI50" s="41"/>
      <c r="CJ50" s="41"/>
    </row>
    <row r="51" spans="1:88" ht="16.149999999999999" customHeight="1" x14ac:dyDescent="0.2">
      <c r="A51" s="2815" t="s">
        <v>75</v>
      </c>
      <c r="B51" s="2816" t="s">
        <v>32</v>
      </c>
      <c r="C51" s="2817"/>
      <c r="D51" s="2818"/>
      <c r="E51" s="2819" t="s">
        <v>5</v>
      </c>
      <c r="F51" s="2820"/>
      <c r="G51" s="2820"/>
      <c r="H51" s="2820"/>
      <c r="I51" s="2820"/>
      <c r="J51" s="2820"/>
      <c r="K51" s="2820"/>
      <c r="L51" s="2820"/>
      <c r="M51" s="2820"/>
      <c r="N51" s="2820"/>
      <c r="O51" s="2820"/>
      <c r="P51" s="2820"/>
      <c r="Q51" s="2820"/>
      <c r="R51" s="2820"/>
      <c r="S51" s="2820"/>
      <c r="T51" s="2820"/>
      <c r="U51" s="2820"/>
      <c r="V51" s="2821"/>
      <c r="W51" s="2814" t="s">
        <v>6</v>
      </c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CG51" s="41"/>
      <c r="CH51" s="41"/>
      <c r="CI51" s="41"/>
      <c r="CJ51" s="41"/>
    </row>
    <row r="52" spans="1:88" ht="16.149999999999999" customHeight="1" x14ac:dyDescent="0.2">
      <c r="A52" s="1909"/>
      <c r="B52" s="2779"/>
      <c r="C52" s="2701"/>
      <c r="D52" s="2769"/>
      <c r="E52" s="2814" t="s">
        <v>11</v>
      </c>
      <c r="F52" s="2817" t="s">
        <v>12</v>
      </c>
      <c r="G52" s="2814" t="s">
        <v>13</v>
      </c>
      <c r="H52" s="2817" t="s">
        <v>14</v>
      </c>
      <c r="I52" s="2814" t="s">
        <v>15</v>
      </c>
      <c r="J52" s="2817" t="s">
        <v>16</v>
      </c>
      <c r="K52" s="2814" t="s">
        <v>17</v>
      </c>
      <c r="L52" s="2817" t="s">
        <v>18</v>
      </c>
      <c r="M52" s="2814" t="s">
        <v>19</v>
      </c>
      <c r="N52" s="2817" t="s">
        <v>20</v>
      </c>
      <c r="O52" s="2814" t="s">
        <v>21</v>
      </c>
      <c r="P52" s="2817" t="s">
        <v>22</v>
      </c>
      <c r="Q52" s="2814" t="s">
        <v>23</v>
      </c>
      <c r="R52" s="2817" t="s">
        <v>24</v>
      </c>
      <c r="S52" s="2814" t="s">
        <v>25</v>
      </c>
      <c r="T52" s="2817" t="s">
        <v>26</v>
      </c>
      <c r="U52" s="2814" t="s">
        <v>27</v>
      </c>
      <c r="V52" s="2818" t="s">
        <v>28</v>
      </c>
      <c r="W52" s="1900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CG52" s="41"/>
      <c r="CH52" s="41"/>
      <c r="CI52" s="41"/>
      <c r="CJ52" s="41"/>
    </row>
    <row r="53" spans="1:88" ht="16.149999999999999" customHeight="1" x14ac:dyDescent="0.2">
      <c r="A53" s="2778"/>
      <c r="B53" s="1769" t="s">
        <v>29</v>
      </c>
      <c r="C53" s="1721" t="s">
        <v>30</v>
      </c>
      <c r="D53" s="1769" t="s">
        <v>31</v>
      </c>
      <c r="E53" s="2770"/>
      <c r="F53" s="2701"/>
      <c r="G53" s="2770"/>
      <c r="H53" s="2701"/>
      <c r="I53" s="2770"/>
      <c r="J53" s="2701"/>
      <c r="K53" s="2770"/>
      <c r="L53" s="2701"/>
      <c r="M53" s="2770"/>
      <c r="N53" s="2701"/>
      <c r="O53" s="2770"/>
      <c r="P53" s="2701"/>
      <c r="Q53" s="2770"/>
      <c r="R53" s="2701"/>
      <c r="S53" s="2770"/>
      <c r="T53" s="2701"/>
      <c r="U53" s="2770"/>
      <c r="V53" s="2769"/>
      <c r="W53" s="2770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CG53" s="41"/>
      <c r="CH53" s="41"/>
      <c r="CI53" s="41"/>
      <c r="CJ53" s="41"/>
    </row>
    <row r="54" spans="1:88" ht="16.149999999999999" customHeight="1" x14ac:dyDescent="0.2">
      <c r="A54" s="165" t="s">
        <v>76</v>
      </c>
      <c r="B54" s="166">
        <f>SUM(B55:B56)</f>
        <v>0</v>
      </c>
      <c r="C54" s="1770">
        <f>SUM(C55:C56)</f>
        <v>0</v>
      </c>
      <c r="D54" s="168">
        <f t="shared" ref="D54:W54" si="5">SUM(D55:D56)</f>
        <v>0</v>
      </c>
      <c r="E54" s="1761">
        <f t="shared" si="5"/>
        <v>0</v>
      </c>
      <c r="F54" s="169">
        <f t="shared" si="5"/>
        <v>0</v>
      </c>
      <c r="G54" s="1761">
        <f t="shared" si="5"/>
        <v>0</v>
      </c>
      <c r="H54" s="169">
        <f t="shared" si="5"/>
        <v>0</v>
      </c>
      <c r="I54" s="1761">
        <f t="shared" si="5"/>
        <v>0</v>
      </c>
      <c r="J54" s="169">
        <f t="shared" si="5"/>
        <v>0</v>
      </c>
      <c r="K54" s="1761">
        <f t="shared" si="5"/>
        <v>0</v>
      </c>
      <c r="L54" s="169">
        <f t="shared" si="5"/>
        <v>0</v>
      </c>
      <c r="M54" s="1761">
        <f t="shared" si="5"/>
        <v>0</v>
      </c>
      <c r="N54" s="169">
        <f t="shared" si="5"/>
        <v>0</v>
      </c>
      <c r="O54" s="1761">
        <f t="shared" si="5"/>
        <v>0</v>
      </c>
      <c r="P54" s="169">
        <f t="shared" si="5"/>
        <v>0</v>
      </c>
      <c r="Q54" s="1761">
        <f t="shared" si="5"/>
        <v>0</v>
      </c>
      <c r="R54" s="169">
        <f t="shared" si="5"/>
        <v>0</v>
      </c>
      <c r="S54" s="1761">
        <f t="shared" si="5"/>
        <v>0</v>
      </c>
      <c r="T54" s="169">
        <f t="shared" si="5"/>
        <v>0</v>
      </c>
      <c r="U54" s="1761">
        <f t="shared" si="5"/>
        <v>0</v>
      </c>
      <c r="V54" s="169">
        <f t="shared" si="5"/>
        <v>0</v>
      </c>
      <c r="W54" s="1761">
        <f t="shared" si="5"/>
        <v>0</v>
      </c>
      <c r="X54" s="170" t="s">
        <v>77</v>
      </c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CG54" s="41"/>
      <c r="CH54" s="41"/>
      <c r="CI54" s="41"/>
      <c r="CJ54" s="41"/>
    </row>
    <row r="55" spans="1:88" ht="16.149999999999999" customHeight="1" x14ac:dyDescent="0.2">
      <c r="A55" s="54" t="s">
        <v>72</v>
      </c>
      <c r="B55" s="171">
        <f>SUM(E55:V55)</f>
        <v>0</v>
      </c>
      <c r="C55" s="1771"/>
      <c r="D55" s="1772"/>
      <c r="E55" s="174"/>
      <c r="F55" s="175"/>
      <c r="G55" s="174"/>
      <c r="H55" s="175"/>
      <c r="I55" s="174"/>
      <c r="J55" s="175"/>
      <c r="K55" s="174"/>
      <c r="L55" s="175"/>
      <c r="M55" s="174"/>
      <c r="N55" s="175"/>
      <c r="O55" s="174"/>
      <c r="P55" s="175"/>
      <c r="Q55" s="174"/>
      <c r="R55" s="175"/>
      <c r="S55" s="174"/>
      <c r="T55" s="175"/>
      <c r="U55" s="174"/>
      <c r="V55" s="175"/>
      <c r="W55" s="174"/>
      <c r="X55" s="176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9"/>
      <c r="AK55" s="9"/>
      <c r="CA55" s="40"/>
      <c r="CC55" s="40"/>
      <c r="CG55" s="41">
        <v>0</v>
      </c>
      <c r="CH55" s="41">
        <v>0</v>
      </c>
      <c r="CI55" s="41">
        <v>0</v>
      </c>
      <c r="CJ55" s="41"/>
    </row>
    <row r="56" spans="1:88" ht="16.149999999999999" customHeight="1" x14ac:dyDescent="0.2">
      <c r="A56" s="177" t="s">
        <v>78</v>
      </c>
      <c r="B56" s="178">
        <f>SUM(E56:V56)</f>
        <v>0</v>
      </c>
      <c r="C56" s="1773"/>
      <c r="D56" s="1774"/>
      <c r="E56" s="181"/>
      <c r="F56" s="182"/>
      <c r="G56" s="181"/>
      <c r="H56" s="182"/>
      <c r="I56" s="181"/>
      <c r="J56" s="182"/>
      <c r="K56" s="181"/>
      <c r="L56" s="182"/>
      <c r="M56" s="181"/>
      <c r="N56" s="182"/>
      <c r="O56" s="181"/>
      <c r="P56" s="182"/>
      <c r="Q56" s="181"/>
      <c r="R56" s="182"/>
      <c r="S56" s="181"/>
      <c r="T56" s="182"/>
      <c r="U56" s="181"/>
      <c r="V56" s="182"/>
      <c r="W56" s="181"/>
      <c r="X56" s="176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9"/>
      <c r="AK56" s="9"/>
      <c r="CG56" s="41">
        <v>0</v>
      </c>
      <c r="CH56" s="41">
        <v>0</v>
      </c>
      <c r="CI56" s="41">
        <v>0</v>
      </c>
      <c r="CJ56" s="41"/>
    </row>
    <row r="57" spans="1:88" ht="16.149999999999999" customHeight="1" x14ac:dyDescent="0.2">
      <c r="A57" s="183" t="s">
        <v>79</v>
      </c>
      <c r="B57" s="184">
        <f t="shared" ref="B57:W57" si="6">SUM(B58:B59)</f>
        <v>0</v>
      </c>
      <c r="C57" s="185">
        <f t="shared" si="6"/>
        <v>0</v>
      </c>
      <c r="D57" s="186">
        <f t="shared" si="6"/>
        <v>0</v>
      </c>
      <c r="E57" s="120">
        <f t="shared" si="6"/>
        <v>0</v>
      </c>
      <c r="F57" s="187">
        <f t="shared" si="6"/>
        <v>0</v>
      </c>
      <c r="G57" s="120">
        <f t="shared" si="6"/>
        <v>0</v>
      </c>
      <c r="H57" s="187">
        <f t="shared" si="6"/>
        <v>0</v>
      </c>
      <c r="I57" s="120">
        <f t="shared" si="6"/>
        <v>0</v>
      </c>
      <c r="J57" s="187">
        <f t="shared" si="6"/>
        <v>0</v>
      </c>
      <c r="K57" s="120">
        <f t="shared" si="6"/>
        <v>0</v>
      </c>
      <c r="L57" s="187">
        <f t="shared" si="6"/>
        <v>0</v>
      </c>
      <c r="M57" s="120">
        <f t="shared" si="6"/>
        <v>0</v>
      </c>
      <c r="N57" s="187">
        <f t="shared" si="6"/>
        <v>0</v>
      </c>
      <c r="O57" s="120">
        <f t="shared" si="6"/>
        <v>0</v>
      </c>
      <c r="P57" s="187">
        <f t="shared" si="6"/>
        <v>0</v>
      </c>
      <c r="Q57" s="120">
        <f t="shared" si="6"/>
        <v>0</v>
      </c>
      <c r="R57" s="187">
        <f t="shared" si="6"/>
        <v>0</v>
      </c>
      <c r="S57" s="120">
        <f t="shared" si="6"/>
        <v>0</v>
      </c>
      <c r="T57" s="187">
        <f t="shared" si="6"/>
        <v>0</v>
      </c>
      <c r="U57" s="120">
        <f t="shared" si="6"/>
        <v>0</v>
      </c>
      <c r="V57" s="187">
        <f t="shared" si="6"/>
        <v>0</v>
      </c>
      <c r="W57" s="1775">
        <f t="shared" si="6"/>
        <v>0</v>
      </c>
      <c r="X57" s="170" t="s">
        <v>77</v>
      </c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CG57" s="41"/>
      <c r="CH57" s="41"/>
      <c r="CI57" s="41"/>
      <c r="CJ57" s="41"/>
    </row>
    <row r="58" spans="1:88" ht="16.149999999999999" customHeight="1" x14ac:dyDescent="0.2">
      <c r="A58" s="54" t="s">
        <v>72</v>
      </c>
      <c r="B58" s="171">
        <f>SUM(E58:V58)</f>
        <v>0</v>
      </c>
      <c r="C58" s="1723"/>
      <c r="D58" s="1724"/>
      <c r="E58" s="174"/>
      <c r="F58" s="175"/>
      <c r="G58" s="174"/>
      <c r="H58" s="175"/>
      <c r="I58" s="174"/>
      <c r="J58" s="175"/>
      <c r="K58" s="174"/>
      <c r="L58" s="175"/>
      <c r="M58" s="174"/>
      <c r="N58" s="175"/>
      <c r="O58" s="174"/>
      <c r="P58" s="175"/>
      <c r="Q58" s="174"/>
      <c r="R58" s="175"/>
      <c r="S58" s="174"/>
      <c r="T58" s="175"/>
      <c r="U58" s="174"/>
      <c r="V58" s="175"/>
      <c r="W58" s="174"/>
      <c r="X58" s="176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9"/>
      <c r="AK58" s="9"/>
      <c r="CG58" s="41">
        <v>0</v>
      </c>
      <c r="CH58" s="41">
        <v>0</v>
      </c>
      <c r="CI58" s="41">
        <v>0</v>
      </c>
      <c r="CJ58" s="41"/>
    </row>
    <row r="59" spans="1:88" ht="16.149999999999999" customHeight="1" x14ac:dyDescent="0.2">
      <c r="A59" s="177" t="s">
        <v>78</v>
      </c>
      <c r="B59" s="178">
        <f>SUM(E59:V59)</f>
        <v>0</v>
      </c>
      <c r="C59" s="1773"/>
      <c r="D59" s="1773"/>
      <c r="E59" s="181"/>
      <c r="F59" s="182"/>
      <c r="G59" s="181"/>
      <c r="H59" s="182"/>
      <c r="I59" s="181"/>
      <c r="J59" s="182"/>
      <c r="K59" s="181"/>
      <c r="L59" s="182"/>
      <c r="M59" s="181"/>
      <c r="N59" s="182"/>
      <c r="O59" s="181"/>
      <c r="P59" s="182"/>
      <c r="Q59" s="181"/>
      <c r="R59" s="182"/>
      <c r="S59" s="181"/>
      <c r="T59" s="182"/>
      <c r="U59" s="181"/>
      <c r="V59" s="182"/>
      <c r="W59" s="181"/>
      <c r="X59" s="176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9"/>
      <c r="AK59" s="9"/>
      <c r="CG59" s="41">
        <v>0</v>
      </c>
      <c r="CH59" s="41">
        <v>0</v>
      </c>
      <c r="CI59" s="41">
        <v>0</v>
      </c>
      <c r="CJ59" s="41"/>
    </row>
    <row r="60" spans="1:88" ht="31.15" customHeight="1" x14ac:dyDescent="0.2">
      <c r="A60" s="1649" t="s">
        <v>80</v>
      </c>
      <c r="B60" s="1649"/>
      <c r="C60" s="1649"/>
      <c r="D60" s="1649"/>
      <c r="E60" s="1649"/>
      <c r="F60" s="140"/>
      <c r="G60" s="140"/>
      <c r="H60" s="188"/>
      <c r="I60" s="188"/>
      <c r="J60" s="1776"/>
      <c r="K60" s="1777"/>
      <c r="L60" s="1778"/>
      <c r="M60" s="1777"/>
      <c r="N60" s="7"/>
      <c r="O60" s="7"/>
      <c r="P60" s="7"/>
      <c r="Q60" s="7"/>
      <c r="R60" s="7"/>
      <c r="S60" s="7"/>
      <c r="T60" s="7"/>
      <c r="U60" s="7"/>
      <c r="V60" s="7"/>
      <c r="W60" s="7"/>
      <c r="X60" s="192"/>
      <c r="Y60" s="192"/>
      <c r="Z60" s="192"/>
      <c r="AA60" s="894"/>
      <c r="AB60" s="1028"/>
      <c r="AC60" s="894"/>
      <c r="AD60" s="192"/>
      <c r="AE60" s="1028"/>
      <c r="AF60" s="894"/>
      <c r="AG60" s="894"/>
      <c r="AH60" s="894"/>
      <c r="AI60" s="1028"/>
      <c r="AJ60" s="101"/>
      <c r="AK60" s="195"/>
      <c r="AL60" s="1735"/>
      <c r="AM60" s="1737"/>
      <c r="AN60" s="1737"/>
      <c r="CG60" s="41"/>
      <c r="CH60" s="41"/>
      <c r="CI60" s="41"/>
      <c r="CJ60" s="41"/>
    </row>
    <row r="61" spans="1:88" ht="16.149999999999999" customHeight="1" x14ac:dyDescent="0.2">
      <c r="A61" s="2809" t="s">
        <v>75</v>
      </c>
      <c r="B61" s="2822" t="s">
        <v>81</v>
      </c>
      <c r="C61" s="2823"/>
      <c r="D61" s="2822" t="s">
        <v>82</v>
      </c>
      <c r="E61" s="2824"/>
      <c r="F61" s="2825" t="s">
        <v>83</v>
      </c>
      <c r="G61" s="2825"/>
      <c r="H61" s="101"/>
      <c r="I61" s="101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141"/>
      <c r="V61" s="1031"/>
      <c r="W61" s="141"/>
      <c r="X61" s="1725"/>
      <c r="Y61" s="1725"/>
      <c r="Z61" s="1725"/>
      <c r="AA61" s="894"/>
      <c r="AB61" s="1725"/>
      <c r="AC61" s="894"/>
      <c r="AD61" s="1725"/>
      <c r="AE61" s="894"/>
      <c r="AF61" s="894"/>
      <c r="AG61" s="1738"/>
      <c r="AH61" s="894"/>
      <c r="AI61" s="1738"/>
      <c r="AJ61" s="1725"/>
      <c r="AK61" s="1738"/>
      <c r="AL61" s="1726"/>
      <c r="AM61" s="1727"/>
      <c r="AN61" s="1727"/>
      <c r="CG61" s="41"/>
      <c r="CH61" s="41"/>
      <c r="CI61" s="41"/>
      <c r="CJ61" s="41"/>
    </row>
    <row r="62" spans="1:88" ht="36" customHeight="1" x14ac:dyDescent="0.2">
      <c r="A62" s="2770"/>
      <c r="B62" s="1779" t="s">
        <v>84</v>
      </c>
      <c r="C62" s="1780" t="s">
        <v>85</v>
      </c>
      <c r="D62" s="1779" t="s">
        <v>84</v>
      </c>
      <c r="E62" s="1781" t="s">
        <v>85</v>
      </c>
      <c r="F62" s="1782" t="s">
        <v>84</v>
      </c>
      <c r="G62" s="1783" t="s">
        <v>85</v>
      </c>
      <c r="H62" s="7" t="s">
        <v>77</v>
      </c>
      <c r="I62" s="7"/>
      <c r="J62" s="1730"/>
      <c r="K62" s="1736"/>
      <c r="L62" s="1736"/>
      <c r="M62" s="1736"/>
      <c r="N62" s="1736"/>
      <c r="O62" s="1736"/>
      <c r="P62" s="1736"/>
      <c r="Q62" s="1735"/>
      <c r="R62" s="1735"/>
      <c r="S62" s="1735"/>
      <c r="T62" s="1735"/>
      <c r="U62" s="1735"/>
      <c r="V62" s="1735"/>
      <c r="W62" s="1735"/>
      <c r="X62" s="1765"/>
      <c r="Y62" s="1735"/>
      <c r="Z62" s="1735"/>
      <c r="AA62" s="1735"/>
      <c r="AB62" s="1735"/>
      <c r="AC62" s="1735"/>
      <c r="AD62" s="1735"/>
      <c r="AE62" s="1735"/>
      <c r="AF62" s="1735"/>
      <c r="AG62" s="1735"/>
      <c r="AH62" s="1735"/>
      <c r="AI62" s="1735"/>
      <c r="AJ62" s="1735"/>
      <c r="AK62" s="1735"/>
      <c r="AL62" s="1735"/>
      <c r="AM62" s="1735"/>
      <c r="AN62" s="1735"/>
      <c r="AO62" s="1735"/>
      <c r="AP62" s="1736"/>
      <c r="AQ62" s="1737"/>
      <c r="AR62" s="1737"/>
      <c r="CG62" s="41"/>
      <c r="CH62" s="41"/>
      <c r="CI62" s="41"/>
      <c r="CJ62" s="41"/>
    </row>
    <row r="63" spans="1:88" ht="16.149999999999999" customHeight="1" x14ac:dyDescent="0.2">
      <c r="A63" s="1784" t="s">
        <v>86</v>
      </c>
      <c r="B63" s="31"/>
      <c r="C63" s="33"/>
      <c r="D63" s="31"/>
      <c r="E63" s="33"/>
      <c r="F63" s="65"/>
      <c r="G63" s="206"/>
      <c r="H63" s="176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1738"/>
      <c r="U63" s="1738"/>
      <c r="V63" s="1735"/>
      <c r="W63" s="1735"/>
      <c r="X63" s="1765"/>
      <c r="Y63" s="1735"/>
      <c r="Z63" s="1735"/>
      <c r="AA63" s="1735"/>
      <c r="AB63" s="1735"/>
      <c r="AC63" s="1735"/>
      <c r="AD63" s="1735"/>
      <c r="AE63" s="1735"/>
      <c r="AF63" s="1735"/>
      <c r="AG63" s="1735"/>
      <c r="AH63" s="1735"/>
      <c r="AI63" s="1735"/>
      <c r="AJ63" s="1735"/>
      <c r="AK63" s="1735"/>
      <c r="AL63" s="1735"/>
      <c r="AM63" s="1735"/>
      <c r="AN63" s="1735"/>
      <c r="AO63" s="1735"/>
      <c r="AP63" s="1737"/>
      <c r="AQ63" s="1737"/>
      <c r="AR63" s="1737"/>
      <c r="CA63" s="40"/>
      <c r="CB63" s="40"/>
      <c r="CC63" s="40"/>
      <c r="CG63" s="41">
        <f>IF(B63&lt;C63,1,0)</f>
        <v>0</v>
      </c>
      <c r="CH63" s="41">
        <f>IF(D63&lt;E63,1,0)</f>
        <v>0</v>
      </c>
      <c r="CI63" s="41">
        <f>IF(F63&lt;G63,1,0)</f>
        <v>0</v>
      </c>
      <c r="CJ63" s="41"/>
    </row>
    <row r="64" spans="1:88" ht="25.15" customHeight="1" x14ac:dyDescent="0.2">
      <c r="A64" s="1785" t="s">
        <v>87</v>
      </c>
      <c r="B64" s="1751"/>
      <c r="C64" s="1786"/>
      <c r="D64" s="1751"/>
      <c r="E64" s="1786"/>
      <c r="F64" s="1751"/>
      <c r="G64" s="1787"/>
      <c r="H64" s="176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1738"/>
      <c r="U64" s="1738"/>
      <c r="V64" s="1735"/>
      <c r="W64" s="1735"/>
      <c r="X64" s="1765"/>
      <c r="Y64" s="1735"/>
      <c r="Z64" s="1735"/>
      <c r="AA64" s="1735"/>
      <c r="AB64" s="1735"/>
      <c r="AC64" s="1735"/>
      <c r="AD64" s="1735"/>
      <c r="AE64" s="1735"/>
      <c r="AF64" s="1735"/>
      <c r="AG64" s="1735"/>
      <c r="AH64" s="1735"/>
      <c r="AI64" s="1735"/>
      <c r="AJ64" s="1735"/>
      <c r="AK64" s="1735"/>
      <c r="AL64" s="1735"/>
      <c r="AM64" s="1735"/>
      <c r="AN64" s="1735"/>
      <c r="AO64" s="1735"/>
      <c r="AP64" s="1737"/>
      <c r="AQ64" s="1737"/>
      <c r="AR64" s="1737"/>
      <c r="CA64" s="40"/>
      <c r="CB64" s="40"/>
      <c r="CC64" s="40"/>
      <c r="CG64" s="41">
        <f>IF(B64&lt;C64,1,0)</f>
        <v>0</v>
      </c>
      <c r="CH64" s="41">
        <f>IF(D64&lt;E64,1,0)</f>
        <v>0</v>
      </c>
      <c r="CI64" s="41">
        <f>IF(F64&lt;G64,1,0)</f>
        <v>0</v>
      </c>
      <c r="CJ64" s="41"/>
    </row>
    <row r="65" spans="1:90" ht="31.15" customHeight="1" x14ac:dyDescent="0.2">
      <c r="A65" s="1649" t="s">
        <v>88</v>
      </c>
      <c r="B65" s="1788"/>
      <c r="C65" s="1788"/>
      <c r="D65" s="1788"/>
      <c r="E65" s="211"/>
      <c r="F65" s="211"/>
      <c r="G65" s="211"/>
      <c r="H65" s="101"/>
      <c r="I65" s="101"/>
      <c r="J65" s="1738"/>
      <c r="K65" s="1738"/>
      <c r="L65" s="1738"/>
      <c r="M65" s="1738"/>
      <c r="N65" s="1738"/>
      <c r="O65" s="1738"/>
      <c r="P65" s="1738"/>
      <c r="Q65" s="1738"/>
      <c r="R65" s="1738"/>
      <c r="S65" s="1738"/>
      <c r="T65" s="1738"/>
      <c r="U65" s="1738"/>
      <c r="V65" s="1736"/>
      <c r="W65" s="1736"/>
      <c r="X65" s="1765"/>
      <c r="Y65" s="1735"/>
      <c r="Z65" s="1735"/>
      <c r="AA65" s="1735"/>
      <c r="AB65" s="1735"/>
      <c r="AC65" s="1735"/>
      <c r="AD65" s="1735"/>
      <c r="AE65" s="1735"/>
      <c r="AF65" s="1735"/>
      <c r="AG65" s="1735"/>
      <c r="AH65" s="1735"/>
      <c r="AI65" s="1735"/>
      <c r="AJ65" s="1735"/>
      <c r="AK65" s="1735"/>
      <c r="AL65" s="1735"/>
      <c r="AM65" s="1735"/>
      <c r="AN65" s="1735"/>
      <c r="AO65" s="1735"/>
      <c r="AP65" s="1737"/>
      <c r="AQ65" s="1737"/>
      <c r="AR65" s="1737"/>
      <c r="CG65" s="41"/>
      <c r="CH65" s="41"/>
      <c r="CI65" s="41"/>
      <c r="CJ65" s="41"/>
    </row>
    <row r="66" spans="1:90" ht="16.149999999999999" customHeight="1" x14ac:dyDescent="0.2">
      <c r="A66" s="1789" t="s">
        <v>49</v>
      </c>
      <c r="B66" s="1789" t="s">
        <v>32</v>
      </c>
      <c r="C66" s="213"/>
      <c r="D66" s="214"/>
      <c r="E66" s="214"/>
      <c r="F66" s="214"/>
      <c r="G66" s="214"/>
      <c r="H66" s="101"/>
      <c r="I66" s="101"/>
      <c r="J66" s="1738"/>
      <c r="K66" s="1738"/>
      <c r="L66" s="1790"/>
      <c r="M66" s="1790"/>
      <c r="N66" s="1738"/>
      <c r="O66" s="1738"/>
      <c r="P66" s="1738"/>
      <c r="Q66" s="1738"/>
      <c r="R66" s="1738"/>
      <c r="S66" s="1738"/>
      <c r="T66" s="1738"/>
      <c r="U66" s="1738"/>
      <c r="V66" s="1736"/>
      <c r="W66" s="1736"/>
      <c r="X66" s="1765"/>
      <c r="Y66" s="1735"/>
      <c r="Z66" s="1735"/>
      <c r="AA66" s="1735"/>
      <c r="AB66" s="1735"/>
      <c r="AC66" s="1735"/>
      <c r="AD66" s="1735"/>
      <c r="AE66" s="1735"/>
      <c r="AF66" s="1735"/>
      <c r="AG66" s="1735"/>
      <c r="AH66" s="1735"/>
      <c r="AI66" s="1735"/>
      <c r="AJ66" s="1735"/>
      <c r="AK66" s="1735"/>
      <c r="AL66" s="1735"/>
      <c r="AM66" s="1735"/>
      <c r="AN66" s="1735"/>
      <c r="AO66" s="1735"/>
      <c r="AP66" s="1737"/>
      <c r="AQ66" s="1737"/>
      <c r="AR66" s="1737"/>
      <c r="CG66" s="41"/>
      <c r="CH66" s="41"/>
      <c r="CI66" s="41"/>
      <c r="CJ66" s="41"/>
    </row>
    <row r="67" spans="1:90" ht="16.149999999999999" customHeight="1" x14ac:dyDescent="0.2">
      <c r="A67" s="1791" t="s">
        <v>72</v>
      </c>
      <c r="B67" s="1792"/>
      <c r="C67" s="213"/>
      <c r="D67" s="214"/>
      <c r="E67" s="214"/>
      <c r="F67" s="214"/>
      <c r="G67" s="214"/>
      <c r="H67" s="7"/>
      <c r="I67" s="141"/>
      <c r="J67" s="1736"/>
      <c r="K67" s="1736"/>
      <c r="L67" s="1793"/>
      <c r="M67" s="1793"/>
      <c r="N67" s="1736"/>
      <c r="O67" s="1736"/>
      <c r="P67" s="1736"/>
      <c r="Q67" s="1736"/>
      <c r="R67" s="1736"/>
      <c r="S67" s="1736"/>
      <c r="T67" s="1736"/>
      <c r="U67" s="1736"/>
      <c r="V67" s="1736"/>
      <c r="W67" s="1736"/>
      <c r="X67" s="1765"/>
      <c r="Y67" s="1735"/>
      <c r="Z67" s="1735"/>
      <c r="AA67" s="1735"/>
      <c r="AB67" s="1735"/>
      <c r="AC67" s="1735"/>
      <c r="AD67" s="1735"/>
      <c r="AE67" s="1735"/>
      <c r="AF67" s="1735"/>
      <c r="AG67" s="1735"/>
      <c r="AH67" s="1735"/>
      <c r="AI67" s="1735"/>
      <c r="AJ67" s="1735"/>
      <c r="AK67" s="1735"/>
      <c r="AL67" s="1735"/>
      <c r="AM67" s="1735"/>
      <c r="AN67" s="1735"/>
      <c r="AO67" s="1735"/>
      <c r="AP67" s="1737"/>
      <c r="AQ67" s="1737"/>
      <c r="AR67" s="1737"/>
      <c r="CG67" s="41"/>
      <c r="CH67" s="41"/>
      <c r="CI67" s="41"/>
      <c r="CJ67" s="41"/>
    </row>
    <row r="68" spans="1:90" ht="16.149999999999999" customHeight="1" x14ac:dyDescent="0.2">
      <c r="A68" s="83" t="s">
        <v>89</v>
      </c>
      <c r="B68" s="219"/>
      <c r="C68" s="140"/>
      <c r="D68" s="220"/>
      <c r="E68" s="140"/>
      <c r="F68" s="1051"/>
      <c r="G68" s="222"/>
      <c r="H68" s="7"/>
      <c r="I68" s="7"/>
      <c r="J68" s="1736"/>
      <c r="K68" s="1736"/>
      <c r="L68" s="1736"/>
      <c r="M68" s="1736"/>
      <c r="N68" s="1736"/>
      <c r="O68" s="1736"/>
      <c r="P68" s="1736"/>
      <c r="Q68" s="1736"/>
      <c r="R68" s="1736"/>
      <c r="S68" s="1736"/>
      <c r="T68" s="1736"/>
      <c r="U68" s="1736"/>
      <c r="V68" s="1736"/>
      <c r="W68" s="1736"/>
      <c r="X68" s="1765"/>
      <c r="Y68" s="1735"/>
      <c r="Z68" s="1735"/>
      <c r="AA68" s="1735"/>
      <c r="AB68" s="1735"/>
      <c r="AC68" s="1735"/>
      <c r="AD68" s="1735"/>
      <c r="AE68" s="1735"/>
      <c r="AF68" s="1735"/>
      <c r="AG68" s="1735"/>
      <c r="AH68" s="1735"/>
      <c r="AI68" s="1735"/>
      <c r="AJ68" s="1735"/>
      <c r="AK68" s="1735"/>
      <c r="AL68" s="1735"/>
      <c r="AM68" s="1735"/>
      <c r="AN68" s="1735"/>
      <c r="AO68" s="1735"/>
      <c r="AP68" s="1737"/>
      <c r="AQ68" s="1737"/>
      <c r="AR68" s="1737"/>
      <c r="CG68" s="41"/>
      <c r="CH68" s="41"/>
      <c r="CI68" s="41"/>
      <c r="CJ68" s="41"/>
    </row>
    <row r="69" spans="1:90" ht="31.15" customHeight="1" x14ac:dyDescent="0.2">
      <c r="A69" s="140" t="s">
        <v>90</v>
      </c>
      <c r="B69" s="140"/>
      <c r="C69" s="1794"/>
      <c r="D69" s="1794"/>
      <c r="E69" s="7"/>
      <c r="F69" s="7"/>
      <c r="G69" s="7"/>
      <c r="H69" s="7"/>
      <c r="I69" s="7"/>
      <c r="J69" s="1736"/>
      <c r="K69" s="1736"/>
      <c r="L69" s="1736"/>
      <c r="M69" s="1736"/>
      <c r="N69" s="1736"/>
      <c r="O69" s="1736"/>
      <c r="P69" s="1736"/>
      <c r="Q69" s="1736"/>
      <c r="R69" s="1736"/>
      <c r="S69" s="1736"/>
      <c r="T69" s="1736"/>
      <c r="U69" s="1736"/>
      <c r="V69" s="1736"/>
      <c r="W69" s="1731"/>
      <c r="X69" s="1765"/>
      <c r="Y69" s="1735"/>
      <c r="Z69" s="1735"/>
      <c r="AA69" s="1735"/>
      <c r="AB69" s="1735"/>
      <c r="AC69" s="1735"/>
      <c r="AD69" s="1735"/>
      <c r="AE69" s="1735"/>
      <c r="AF69" s="1726"/>
      <c r="AG69" s="1735"/>
      <c r="AH69" s="1732"/>
      <c r="AI69" s="1735"/>
      <c r="AJ69" s="1735"/>
      <c r="AK69" s="1735"/>
      <c r="AL69" s="1735"/>
      <c r="AM69" s="1735"/>
      <c r="AN69" s="1735"/>
      <c r="AO69" s="1735"/>
      <c r="AP69" s="1737"/>
      <c r="AQ69" s="1737"/>
      <c r="AR69" s="1737"/>
      <c r="CG69" s="41"/>
      <c r="CH69" s="41"/>
      <c r="CI69" s="41"/>
      <c r="CJ69" s="41"/>
    </row>
    <row r="70" spans="1:90" ht="16.149999999999999" customHeight="1" x14ac:dyDescent="0.2">
      <c r="A70" s="2808" t="s">
        <v>91</v>
      </c>
      <c r="B70" s="2809" t="s">
        <v>32</v>
      </c>
      <c r="C70" s="2810" t="s">
        <v>92</v>
      </c>
      <c r="D70" s="2812" t="s">
        <v>93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1765"/>
      <c r="Y70" s="1735"/>
      <c r="Z70" s="1735"/>
      <c r="AA70" s="1735"/>
      <c r="AB70" s="1735"/>
      <c r="AC70" s="1735"/>
      <c r="AD70" s="1735"/>
      <c r="AE70" s="1735"/>
      <c r="AF70" s="1726"/>
      <c r="AG70" s="1735"/>
      <c r="AH70" s="1735"/>
      <c r="AI70" s="1735"/>
      <c r="AJ70" s="1735"/>
      <c r="AK70" s="1735"/>
      <c r="AL70" s="1735"/>
      <c r="AM70" s="1735"/>
      <c r="AN70" s="1735"/>
      <c r="AO70" s="1735"/>
      <c r="AP70" s="1737"/>
      <c r="AQ70" s="1737"/>
      <c r="AR70" s="1737"/>
      <c r="CG70" s="41"/>
      <c r="CH70" s="41"/>
      <c r="CI70" s="41"/>
      <c r="CJ70" s="41"/>
    </row>
    <row r="71" spans="1:90" ht="16.149999999999999" customHeight="1" x14ac:dyDescent="0.2">
      <c r="A71" s="2778"/>
      <c r="B71" s="2770"/>
      <c r="C71" s="2811"/>
      <c r="D71" s="2813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1765"/>
      <c r="Y71" s="1735"/>
      <c r="Z71" s="1735"/>
      <c r="AA71" s="1735"/>
      <c r="AB71" s="1735"/>
      <c r="AC71" s="1735"/>
      <c r="AD71" s="1735"/>
      <c r="AE71" s="1735"/>
      <c r="AF71" s="1733"/>
      <c r="AG71" s="1734"/>
      <c r="AH71" s="1734"/>
      <c r="AI71" s="1735"/>
      <c r="AJ71" s="1735"/>
      <c r="AK71" s="1735"/>
      <c r="AL71" s="1735"/>
      <c r="AM71" s="1735"/>
      <c r="AN71" s="1735"/>
      <c r="AO71" s="1735"/>
      <c r="AP71" s="1737"/>
      <c r="AQ71" s="1737"/>
      <c r="AR71" s="1737"/>
      <c r="CG71" s="41"/>
      <c r="CH71" s="41"/>
      <c r="CI71" s="41"/>
      <c r="CJ71" s="41"/>
    </row>
    <row r="72" spans="1:90" ht="25.5" customHeight="1" x14ac:dyDescent="0.2">
      <c r="A72" s="1795" t="s">
        <v>94</v>
      </c>
      <c r="B72" s="229">
        <f>SUM(C72:D72)</f>
        <v>0</v>
      </c>
      <c r="C72" s="1796"/>
      <c r="D72" s="179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6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1736"/>
      <c r="AJ72" s="1736"/>
      <c r="AK72" s="1736"/>
      <c r="AL72" s="1736"/>
      <c r="AM72" s="1736"/>
      <c r="AN72" s="1736"/>
      <c r="AO72" s="1736"/>
      <c r="AP72" s="1737"/>
      <c r="AQ72" s="1737"/>
      <c r="AR72" s="1737"/>
      <c r="CG72" s="41"/>
      <c r="CH72" s="41"/>
      <c r="CI72" s="41"/>
      <c r="CJ72" s="41"/>
    </row>
    <row r="73" spans="1:90" ht="31.15" customHeight="1" x14ac:dyDescent="0.2">
      <c r="A73" s="1962" t="s">
        <v>95</v>
      </c>
      <c r="B73" s="1962"/>
      <c r="C73" s="1962"/>
      <c r="D73" s="1962"/>
      <c r="E73" s="1962"/>
      <c r="F73" s="1962"/>
      <c r="G73" s="1962"/>
      <c r="H73" s="232"/>
      <c r="I73" s="232"/>
      <c r="J73" s="232"/>
      <c r="K73" s="232"/>
      <c r="L73" s="232"/>
      <c r="M73" s="232"/>
      <c r="N73" s="233"/>
      <c r="O73" s="233"/>
      <c r="P73" s="233"/>
      <c r="Q73" s="234"/>
      <c r="R73" s="234"/>
      <c r="S73" s="234"/>
      <c r="T73" s="234"/>
      <c r="U73" s="234"/>
      <c r="V73" s="234"/>
      <c r="W73" s="233"/>
      <c r="X73" s="234"/>
      <c r="Y73" s="234"/>
      <c r="Z73" s="235"/>
      <c r="AA73" s="1798"/>
      <c r="AB73" s="1798"/>
      <c r="AC73" s="1798"/>
      <c r="AD73" s="1798"/>
      <c r="AE73" s="1799"/>
      <c r="AF73" s="1799"/>
      <c r="AG73" s="1799"/>
      <c r="AH73" s="1060"/>
      <c r="AI73" s="1800"/>
      <c r="AJ73" s="1737"/>
      <c r="AK73" s="1737"/>
      <c r="AL73" s="1737"/>
      <c r="AM73" s="1737"/>
      <c r="AN73" s="1737"/>
      <c r="AO73" s="1737"/>
      <c r="AP73" s="1737"/>
      <c r="AQ73" s="1737"/>
      <c r="AR73" s="1737"/>
      <c r="CG73" s="41"/>
      <c r="CH73" s="41"/>
      <c r="CI73" s="41"/>
      <c r="CJ73" s="41"/>
    </row>
    <row r="74" spans="1:90" ht="16.149999999999999" customHeight="1" x14ac:dyDescent="0.2">
      <c r="A74" s="2796" t="s">
        <v>49</v>
      </c>
      <c r="B74" s="2798" t="s">
        <v>96</v>
      </c>
      <c r="C74" s="2798" t="s">
        <v>32</v>
      </c>
      <c r="D74" s="2800"/>
      <c r="E74" s="2801"/>
      <c r="F74" s="2803" t="s">
        <v>5</v>
      </c>
      <c r="G74" s="2804"/>
      <c r="H74" s="2804"/>
      <c r="I74" s="2804"/>
      <c r="J74" s="2804"/>
      <c r="K74" s="2804"/>
      <c r="L74" s="2804"/>
      <c r="M74" s="2804"/>
      <c r="N74" s="2804"/>
      <c r="O74" s="2804"/>
      <c r="P74" s="2804"/>
      <c r="Q74" s="2804"/>
      <c r="R74" s="2804"/>
      <c r="S74" s="2804"/>
      <c r="T74" s="2804"/>
      <c r="U74" s="2804"/>
      <c r="V74" s="2804"/>
      <c r="W74" s="2804"/>
      <c r="X74" s="2804"/>
      <c r="Y74" s="2804"/>
      <c r="Z74" s="2804"/>
      <c r="AA74" s="2804"/>
      <c r="AB74" s="2804"/>
      <c r="AC74" s="2804"/>
      <c r="AD74" s="2804"/>
      <c r="AE74" s="2804"/>
      <c r="AF74" s="2804"/>
      <c r="AG74" s="2804"/>
      <c r="AH74" s="2804"/>
      <c r="AI74" s="2805"/>
      <c r="AJ74" s="2806" t="s">
        <v>97</v>
      </c>
      <c r="AK74" s="2801" t="s">
        <v>98</v>
      </c>
      <c r="AL74" s="1735"/>
      <c r="AM74" s="1735"/>
      <c r="AN74" s="1735"/>
      <c r="AO74" s="1735"/>
      <c r="AP74" s="1735"/>
      <c r="AQ74" s="1735"/>
      <c r="AR74" s="1735"/>
      <c r="AS74" s="1737"/>
      <c r="AT74" s="1737"/>
      <c r="BX74" s="2"/>
      <c r="BY74" s="2"/>
      <c r="BZ74" s="3"/>
      <c r="CA74" s="3"/>
      <c r="CB74" s="4"/>
      <c r="CI74" s="41"/>
      <c r="CJ74" s="41"/>
      <c r="CK74" s="41"/>
      <c r="CL74" s="41"/>
    </row>
    <row r="75" spans="1:90" ht="16.149999999999999" customHeight="1" x14ac:dyDescent="0.2">
      <c r="A75" s="1935"/>
      <c r="B75" s="1938"/>
      <c r="C75" s="2799"/>
      <c r="D75" s="2717"/>
      <c r="E75" s="2802"/>
      <c r="F75" s="2791" t="s">
        <v>99</v>
      </c>
      <c r="G75" s="2792"/>
      <c r="H75" s="2791" t="s">
        <v>100</v>
      </c>
      <c r="I75" s="2792"/>
      <c r="J75" s="2791" t="s">
        <v>13</v>
      </c>
      <c r="K75" s="2792"/>
      <c r="L75" s="2791" t="s">
        <v>14</v>
      </c>
      <c r="M75" s="2792"/>
      <c r="N75" s="2791" t="s">
        <v>101</v>
      </c>
      <c r="O75" s="2792"/>
      <c r="P75" s="2791">
        <v>19</v>
      </c>
      <c r="Q75" s="2792"/>
      <c r="R75" s="2791" t="s">
        <v>16</v>
      </c>
      <c r="S75" s="2792"/>
      <c r="T75" s="2791" t="s">
        <v>17</v>
      </c>
      <c r="U75" s="2792"/>
      <c r="V75" s="2791" t="s">
        <v>18</v>
      </c>
      <c r="W75" s="2792"/>
      <c r="X75" s="2791" t="s">
        <v>19</v>
      </c>
      <c r="Y75" s="2792"/>
      <c r="Z75" s="2791" t="s">
        <v>20</v>
      </c>
      <c r="AA75" s="2792"/>
      <c r="AB75" s="2791" t="s">
        <v>21</v>
      </c>
      <c r="AC75" s="2792"/>
      <c r="AD75" s="2791" t="s">
        <v>22</v>
      </c>
      <c r="AE75" s="2792"/>
      <c r="AF75" s="2791" t="s">
        <v>23</v>
      </c>
      <c r="AG75" s="2792"/>
      <c r="AH75" s="2791" t="s">
        <v>24</v>
      </c>
      <c r="AI75" s="2793"/>
      <c r="AJ75" s="1949"/>
      <c r="AK75" s="1944"/>
      <c r="AL75" s="1801"/>
      <c r="AM75" s="1802"/>
      <c r="AN75" s="1801"/>
      <c r="AO75" s="1801"/>
      <c r="AP75" s="1801"/>
      <c r="AQ75" s="1801"/>
      <c r="AR75" s="1801"/>
      <c r="AS75" s="1803"/>
      <c r="AT75" s="1803"/>
      <c r="BX75" s="2"/>
      <c r="BY75" s="2"/>
      <c r="BZ75" s="3"/>
      <c r="CA75" s="3"/>
      <c r="CB75" s="4"/>
      <c r="CI75" s="41"/>
      <c r="CJ75" s="41"/>
      <c r="CK75" s="41"/>
      <c r="CL75" s="41"/>
    </row>
    <row r="76" spans="1:90" ht="16.149999999999999" customHeight="1" x14ac:dyDescent="0.2">
      <c r="A76" s="2797"/>
      <c r="B76" s="2799"/>
      <c r="C76" s="1804" t="s">
        <v>29</v>
      </c>
      <c r="D76" s="1805" t="s">
        <v>30</v>
      </c>
      <c r="E76" s="1806" t="s">
        <v>31</v>
      </c>
      <c r="F76" s="1804" t="s">
        <v>30</v>
      </c>
      <c r="G76" s="1806" t="s">
        <v>31</v>
      </c>
      <c r="H76" s="1807" t="s">
        <v>30</v>
      </c>
      <c r="I76" s="1806" t="s">
        <v>31</v>
      </c>
      <c r="J76" s="1804" t="s">
        <v>30</v>
      </c>
      <c r="K76" s="1806" t="s">
        <v>31</v>
      </c>
      <c r="L76" s="1804" t="s">
        <v>30</v>
      </c>
      <c r="M76" s="1806" t="s">
        <v>31</v>
      </c>
      <c r="N76" s="1804" t="s">
        <v>30</v>
      </c>
      <c r="O76" s="1806" t="s">
        <v>31</v>
      </c>
      <c r="P76" s="1804" t="s">
        <v>30</v>
      </c>
      <c r="Q76" s="1806" t="s">
        <v>31</v>
      </c>
      <c r="R76" s="1804" t="s">
        <v>30</v>
      </c>
      <c r="S76" s="1806" t="s">
        <v>31</v>
      </c>
      <c r="T76" s="1804" t="s">
        <v>30</v>
      </c>
      <c r="U76" s="1806" t="s">
        <v>31</v>
      </c>
      <c r="V76" s="1804" t="s">
        <v>30</v>
      </c>
      <c r="W76" s="1806" t="s">
        <v>31</v>
      </c>
      <c r="X76" s="1804" t="s">
        <v>30</v>
      </c>
      <c r="Y76" s="1806" t="s">
        <v>31</v>
      </c>
      <c r="Z76" s="1804" t="s">
        <v>30</v>
      </c>
      <c r="AA76" s="1806" t="s">
        <v>31</v>
      </c>
      <c r="AB76" s="1804" t="s">
        <v>30</v>
      </c>
      <c r="AC76" s="1806" t="s">
        <v>31</v>
      </c>
      <c r="AD76" s="1804" t="s">
        <v>30</v>
      </c>
      <c r="AE76" s="1806" t="s">
        <v>31</v>
      </c>
      <c r="AF76" s="1804" t="s">
        <v>30</v>
      </c>
      <c r="AG76" s="1806" t="s">
        <v>31</v>
      </c>
      <c r="AH76" s="1804" t="s">
        <v>30</v>
      </c>
      <c r="AI76" s="1808" t="s">
        <v>31</v>
      </c>
      <c r="AJ76" s="2807"/>
      <c r="AK76" s="2802"/>
      <c r="AL76" s="1801"/>
      <c r="AM76" s="1802"/>
      <c r="AN76" s="1801"/>
      <c r="AO76" s="1801"/>
      <c r="AP76" s="1801"/>
      <c r="AQ76" s="1801"/>
      <c r="AR76" s="1801"/>
      <c r="AS76" s="1803"/>
      <c r="AT76" s="1803"/>
      <c r="BX76" s="2"/>
      <c r="BY76" s="2"/>
      <c r="BZ76" s="3"/>
      <c r="CA76" s="3"/>
      <c r="CB76" s="4"/>
      <c r="CI76" s="41"/>
      <c r="CJ76" s="41"/>
      <c r="CK76" s="41"/>
      <c r="CL76" s="41"/>
    </row>
    <row r="77" spans="1:90" ht="16.149999999999999" customHeight="1" x14ac:dyDescent="0.2">
      <c r="A77" s="1809" t="s">
        <v>102</v>
      </c>
      <c r="B77" s="1688" t="s">
        <v>103</v>
      </c>
      <c r="C77" s="1810">
        <f>SUM(D77:E77)</f>
        <v>0</v>
      </c>
      <c r="D77" s="1811">
        <f t="shared" ref="D77:E80" si="7">SUM(F77,H77,J77,L77,N77,P77,R77,T77,V77,X77,Z77,AB77,AD77,AF77,AH77)</f>
        <v>0</v>
      </c>
      <c r="E77" s="1812">
        <f t="shared" si="7"/>
        <v>0</v>
      </c>
      <c r="F77" s="1813"/>
      <c r="G77" s="1814"/>
      <c r="H77" s="1815"/>
      <c r="I77" s="1814"/>
      <c r="J77" s="1813"/>
      <c r="K77" s="1816"/>
      <c r="L77" s="1813"/>
      <c r="M77" s="1816"/>
      <c r="N77" s="1813"/>
      <c r="O77" s="1816"/>
      <c r="P77" s="1813"/>
      <c r="Q77" s="1816"/>
      <c r="R77" s="1813"/>
      <c r="S77" s="1816"/>
      <c r="T77" s="1813"/>
      <c r="U77" s="1816"/>
      <c r="V77" s="1813"/>
      <c r="W77" s="1816"/>
      <c r="X77" s="1813"/>
      <c r="Y77" s="1816"/>
      <c r="Z77" s="1813"/>
      <c r="AA77" s="1816"/>
      <c r="AB77" s="1813"/>
      <c r="AC77" s="1816"/>
      <c r="AD77" s="1813"/>
      <c r="AE77" s="1816"/>
      <c r="AF77" s="1813"/>
      <c r="AG77" s="1816"/>
      <c r="AH77" s="1813"/>
      <c r="AI77" s="1817"/>
      <c r="AJ77" s="1818"/>
      <c r="AK77" s="1819"/>
      <c r="AL77" s="1820"/>
      <c r="AM77" s="1802"/>
      <c r="AN77" s="1801"/>
      <c r="AO77" s="1801"/>
      <c r="AP77" s="1801"/>
      <c r="AQ77" s="1801"/>
      <c r="AR77" s="1801"/>
      <c r="AS77" s="1803"/>
      <c r="AT77" s="1803"/>
      <c r="BX77" s="2"/>
      <c r="BY77" s="2"/>
      <c r="BZ77" s="3"/>
      <c r="CA77" s="3"/>
      <c r="CB77" s="4"/>
      <c r="CG77" s="5">
        <v>0</v>
      </c>
      <c r="CH77" s="5">
        <v>0</v>
      </c>
      <c r="CI77" s="41"/>
      <c r="CJ77" s="41"/>
      <c r="CK77" s="41"/>
      <c r="CL77" s="41"/>
    </row>
    <row r="78" spans="1:90" ht="16.149999999999999" customHeight="1" x14ac:dyDescent="0.2">
      <c r="A78" s="2794" t="s">
        <v>104</v>
      </c>
      <c r="B78" s="1821" t="s">
        <v>105</v>
      </c>
      <c r="C78" s="262">
        <f>SUM(D78:E78)</f>
        <v>0</v>
      </c>
      <c r="D78" s="263">
        <f t="shared" si="7"/>
        <v>0</v>
      </c>
      <c r="E78" s="263">
        <f t="shared" si="7"/>
        <v>0</v>
      </c>
      <c r="F78" s="264"/>
      <c r="G78" s="265"/>
      <c r="H78" s="266"/>
      <c r="I78" s="265"/>
      <c r="J78" s="264"/>
      <c r="K78" s="267"/>
      <c r="L78" s="264"/>
      <c r="M78" s="267"/>
      <c r="N78" s="264"/>
      <c r="O78" s="267"/>
      <c r="P78" s="264"/>
      <c r="Q78" s="267"/>
      <c r="R78" s="264"/>
      <c r="S78" s="267"/>
      <c r="T78" s="264"/>
      <c r="U78" s="267"/>
      <c r="V78" s="264"/>
      <c r="W78" s="267"/>
      <c r="X78" s="264"/>
      <c r="Y78" s="267"/>
      <c r="Z78" s="264"/>
      <c r="AA78" s="267"/>
      <c r="AB78" s="264"/>
      <c r="AC78" s="267"/>
      <c r="AD78" s="264"/>
      <c r="AE78" s="267"/>
      <c r="AF78" s="264"/>
      <c r="AG78" s="267"/>
      <c r="AH78" s="264"/>
      <c r="AI78" s="268"/>
      <c r="AJ78" s="269"/>
      <c r="AK78" s="270"/>
      <c r="AL78" s="1820"/>
      <c r="AM78" s="1802"/>
      <c r="AN78" s="1801"/>
      <c r="AO78" s="1801"/>
      <c r="AP78" s="1801"/>
      <c r="AQ78" s="1801"/>
      <c r="AR78" s="1801"/>
      <c r="AS78" s="1803"/>
      <c r="AT78" s="1803"/>
      <c r="BX78" s="2"/>
      <c r="BY78" s="2"/>
      <c r="BZ78" s="3"/>
      <c r="CA78" s="3"/>
      <c r="CB78" s="4"/>
      <c r="CG78" s="5">
        <v>0</v>
      </c>
      <c r="CH78" s="5">
        <v>0</v>
      </c>
      <c r="CI78" s="41"/>
      <c r="CJ78" s="41"/>
      <c r="CK78" s="41"/>
      <c r="CL78" s="41"/>
    </row>
    <row r="79" spans="1:90" ht="25.15" customHeight="1" x14ac:dyDescent="0.2">
      <c r="A79" s="2794"/>
      <c r="B79" s="271" t="s">
        <v>106</v>
      </c>
      <c r="C79" s="272">
        <f>SUM(D79:E79)</f>
        <v>0</v>
      </c>
      <c r="D79" s="263">
        <f t="shared" si="7"/>
        <v>0</v>
      </c>
      <c r="E79" s="263">
        <f t="shared" si="7"/>
        <v>0</v>
      </c>
      <c r="F79" s="273"/>
      <c r="G79" s="274"/>
      <c r="H79" s="275"/>
      <c r="I79" s="274"/>
      <c r="J79" s="273"/>
      <c r="K79" s="276"/>
      <c r="L79" s="273"/>
      <c r="M79" s="276"/>
      <c r="N79" s="273"/>
      <c r="O79" s="276"/>
      <c r="P79" s="273"/>
      <c r="Q79" s="276"/>
      <c r="R79" s="273"/>
      <c r="S79" s="276"/>
      <c r="T79" s="273"/>
      <c r="U79" s="276"/>
      <c r="V79" s="273"/>
      <c r="W79" s="276"/>
      <c r="X79" s="273"/>
      <c r="Y79" s="276"/>
      <c r="Z79" s="273"/>
      <c r="AA79" s="276"/>
      <c r="AB79" s="273"/>
      <c r="AC79" s="276"/>
      <c r="AD79" s="273"/>
      <c r="AE79" s="276"/>
      <c r="AF79" s="273"/>
      <c r="AG79" s="276"/>
      <c r="AH79" s="273"/>
      <c r="AI79" s="277"/>
      <c r="AJ79" s="278"/>
      <c r="AK79" s="279"/>
      <c r="AL79" s="1820"/>
      <c r="AM79" s="1802"/>
      <c r="AN79" s="1801"/>
      <c r="AO79" s="1801"/>
      <c r="AP79" s="1801"/>
      <c r="AQ79" s="1801"/>
      <c r="AR79" s="1801"/>
      <c r="AS79" s="1803"/>
      <c r="AT79" s="1803"/>
      <c r="BX79" s="2"/>
      <c r="BY79" s="2"/>
      <c r="BZ79" s="3"/>
      <c r="CA79" s="3"/>
      <c r="CB79" s="4"/>
      <c r="CG79" s="5">
        <v>0</v>
      </c>
      <c r="CH79" s="5">
        <v>0</v>
      </c>
      <c r="CI79" s="41"/>
      <c r="CJ79" s="41"/>
      <c r="CK79" s="41"/>
      <c r="CL79" s="41"/>
    </row>
    <row r="80" spans="1:90" ht="16.149999999999999" customHeight="1" x14ac:dyDescent="0.2">
      <c r="A80" s="1822" t="s">
        <v>60</v>
      </c>
      <c r="B80" s="1823" t="s">
        <v>107</v>
      </c>
      <c r="C80" s="1810">
        <f>SUM(D80:E80)</f>
        <v>0</v>
      </c>
      <c r="D80" s="1811">
        <f t="shared" si="7"/>
        <v>0</v>
      </c>
      <c r="E80" s="1812">
        <f t="shared" si="7"/>
        <v>0</v>
      </c>
      <c r="F80" s="1824"/>
      <c r="G80" s="1825"/>
      <c r="H80" s="1826"/>
      <c r="I80" s="1825"/>
      <c r="J80" s="1824"/>
      <c r="K80" s="1827"/>
      <c r="L80" s="1824"/>
      <c r="M80" s="1827"/>
      <c r="N80" s="1824"/>
      <c r="O80" s="1827"/>
      <c r="P80" s="1824"/>
      <c r="Q80" s="1827"/>
      <c r="R80" s="1824"/>
      <c r="S80" s="1827"/>
      <c r="T80" s="1824"/>
      <c r="U80" s="1827"/>
      <c r="V80" s="1824"/>
      <c r="W80" s="1827"/>
      <c r="X80" s="1824"/>
      <c r="Y80" s="1827"/>
      <c r="Z80" s="1824"/>
      <c r="AA80" s="1827"/>
      <c r="AB80" s="1824"/>
      <c r="AC80" s="1827"/>
      <c r="AD80" s="1824"/>
      <c r="AE80" s="1827"/>
      <c r="AF80" s="1824"/>
      <c r="AG80" s="1827"/>
      <c r="AH80" s="1824"/>
      <c r="AI80" s="1828"/>
      <c r="AJ80" s="1829"/>
      <c r="AK80" s="1830"/>
      <c r="AL80" s="1820"/>
      <c r="AM80" s="1802"/>
      <c r="AN80" s="1801"/>
      <c r="AO80" s="1801"/>
      <c r="AP80" s="1801"/>
      <c r="AQ80" s="1801"/>
      <c r="AR80" s="1801"/>
      <c r="AS80" s="1803"/>
      <c r="AT80" s="1803"/>
      <c r="BX80" s="2"/>
      <c r="BY80" s="2"/>
      <c r="BZ80" s="3"/>
      <c r="CA80" s="3"/>
      <c r="CB80" s="4"/>
      <c r="CG80" s="5">
        <v>0</v>
      </c>
      <c r="CH80" s="5">
        <v>0</v>
      </c>
      <c r="CI80" s="41"/>
      <c r="CJ80" s="41"/>
      <c r="CK80" s="41"/>
      <c r="CL80" s="41"/>
    </row>
    <row r="81" spans="1:104" ht="31.15" customHeight="1" x14ac:dyDescent="0.2">
      <c r="A81" s="10" t="s">
        <v>108</v>
      </c>
      <c r="B81" s="233"/>
      <c r="C81" s="289"/>
      <c r="D81" s="233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290"/>
      <c r="R81" s="290"/>
      <c r="S81" s="290"/>
      <c r="T81" s="290"/>
      <c r="U81" s="290"/>
      <c r="V81" s="290"/>
      <c r="W81" s="7"/>
      <c r="X81" s="291"/>
      <c r="Y81" s="290"/>
      <c r="Z81" s="402"/>
      <c r="AA81" s="293"/>
      <c r="AB81" s="403"/>
      <c r="AC81" s="403"/>
      <c r="AD81" s="403"/>
      <c r="AE81" s="403"/>
      <c r="AF81" s="403"/>
      <c r="AG81" s="1803"/>
      <c r="AH81" s="141"/>
      <c r="AI81" s="1801"/>
      <c r="AJ81" s="1801"/>
      <c r="AK81" s="1801"/>
      <c r="AL81" s="1801"/>
      <c r="AM81" s="1801"/>
      <c r="AN81" s="1801"/>
      <c r="AO81" s="1801"/>
      <c r="AP81" s="1801"/>
      <c r="AQ81" s="1803"/>
      <c r="AR81" s="1803"/>
      <c r="CG81" s="41"/>
      <c r="CH81" s="41"/>
      <c r="CI81" s="41"/>
      <c r="CJ81" s="41"/>
    </row>
    <row r="82" spans="1:104" ht="16.149999999999999" customHeight="1" x14ac:dyDescent="0.2">
      <c r="A82" s="2794" t="s">
        <v>91</v>
      </c>
      <c r="B82" s="2795" t="s">
        <v>32</v>
      </c>
      <c r="C82" s="2795" t="s">
        <v>109</v>
      </c>
      <c r="D82" s="2795" t="s">
        <v>110</v>
      </c>
      <c r="E82" s="7"/>
      <c r="F82" s="7"/>
      <c r="G82" s="7"/>
      <c r="H82" s="1802"/>
      <c r="I82" s="1802"/>
      <c r="J82" s="1802"/>
      <c r="K82" s="1802"/>
      <c r="L82" s="1802"/>
      <c r="M82" s="1802"/>
      <c r="N82" s="1802"/>
      <c r="O82" s="1802"/>
      <c r="P82" s="1831"/>
      <c r="Q82" s="1831"/>
      <c r="R82" s="1831"/>
      <c r="S82" s="1831"/>
      <c r="T82" s="1831"/>
      <c r="U82" s="1831"/>
      <c r="V82" s="1831"/>
      <c r="W82" s="1802"/>
      <c r="X82" s="1831"/>
      <c r="Y82" s="1803"/>
      <c r="Z82" s="1803"/>
      <c r="AA82" s="1803"/>
      <c r="AB82" s="1803"/>
      <c r="AC82" s="1803"/>
      <c r="AD82" s="1803"/>
      <c r="AE82" s="1803"/>
      <c r="AF82" s="1803"/>
      <c r="AG82" s="1803"/>
      <c r="AH82" s="1801"/>
      <c r="AI82" s="1801"/>
      <c r="AJ82" s="1801"/>
      <c r="AK82" s="1801"/>
      <c r="AL82" s="1801"/>
      <c r="AM82" s="1801"/>
      <c r="AN82" s="1801"/>
      <c r="AO82" s="1801"/>
      <c r="AP82" s="1801"/>
      <c r="AQ82" s="1803"/>
      <c r="AR82" s="1803"/>
      <c r="CG82" s="41"/>
      <c r="CH82" s="41"/>
      <c r="CI82" s="41"/>
      <c r="CJ82" s="41"/>
    </row>
    <row r="83" spans="1:104" ht="16.149999999999999" customHeight="1" x14ac:dyDescent="0.2">
      <c r="A83" s="2794"/>
      <c r="B83" s="2795"/>
      <c r="C83" s="2795"/>
      <c r="D83" s="2795"/>
      <c r="E83" s="7"/>
      <c r="F83" s="7"/>
      <c r="G83" s="7"/>
      <c r="H83" s="1802"/>
      <c r="I83" s="1802"/>
      <c r="J83" s="1802"/>
      <c r="K83" s="1802"/>
      <c r="L83" s="1802"/>
      <c r="M83" s="1802"/>
      <c r="N83" s="1802"/>
      <c r="O83" s="1802"/>
      <c r="P83" s="1831"/>
      <c r="Q83" s="1831"/>
      <c r="R83" s="1831"/>
      <c r="S83" s="1831"/>
      <c r="T83" s="1831"/>
      <c r="U83" s="1831"/>
      <c r="V83" s="1831"/>
      <c r="W83" s="1802"/>
      <c r="X83" s="1831"/>
      <c r="Y83" s="1803"/>
      <c r="Z83" s="1803"/>
      <c r="AA83" s="1803"/>
      <c r="AB83" s="1803"/>
      <c r="AC83" s="1803"/>
      <c r="AD83" s="1803"/>
      <c r="AE83" s="1803"/>
      <c r="AF83" s="1803"/>
      <c r="AG83" s="1803"/>
      <c r="AH83" s="1801"/>
      <c r="AI83" s="1801"/>
      <c r="AJ83" s="1801"/>
      <c r="AK83" s="1801"/>
      <c r="AL83" s="1801"/>
      <c r="AM83" s="1801"/>
      <c r="AN83" s="1801"/>
      <c r="AO83" s="1801"/>
      <c r="AP83" s="1801"/>
      <c r="AQ83" s="1803"/>
      <c r="AR83" s="1803"/>
      <c r="CG83" s="41"/>
      <c r="CH83" s="41"/>
      <c r="CI83" s="41"/>
      <c r="CJ83" s="41"/>
    </row>
    <row r="84" spans="1:104" ht="16.149999999999999" customHeight="1" x14ac:dyDescent="0.2">
      <c r="A84" s="2780" t="s">
        <v>111</v>
      </c>
      <c r="B84" s="2781"/>
      <c r="C84" s="2781"/>
      <c r="D84" s="2782"/>
      <c r="E84" s="7"/>
      <c r="F84" s="7"/>
      <c r="G84" s="7"/>
      <c r="H84" s="1802"/>
      <c r="I84" s="1802"/>
      <c r="J84" s="1802"/>
      <c r="K84" s="1802"/>
      <c r="L84" s="1802"/>
      <c r="M84" s="1802"/>
      <c r="N84" s="1802"/>
      <c r="O84" s="1802"/>
      <c r="P84" s="1831"/>
      <c r="Q84" s="1831"/>
      <c r="R84" s="1831"/>
      <c r="S84" s="1831"/>
      <c r="T84" s="1831"/>
      <c r="U84" s="1831"/>
      <c r="V84" s="1831"/>
      <c r="W84" s="1802"/>
      <c r="X84" s="1831"/>
      <c r="Y84" s="1803"/>
      <c r="Z84" s="1803"/>
      <c r="AA84" s="1803"/>
      <c r="AB84" s="1803"/>
      <c r="AC84" s="1803"/>
      <c r="AD84" s="1803"/>
      <c r="AE84" s="1803"/>
      <c r="AF84" s="1803"/>
      <c r="AG84" s="1803"/>
      <c r="AH84" s="1801"/>
      <c r="AI84" s="1801"/>
      <c r="AJ84" s="1801"/>
      <c r="AK84" s="1801"/>
      <c r="AL84" s="1801"/>
      <c r="AM84" s="1801"/>
      <c r="AN84" s="1801"/>
      <c r="AO84" s="1801"/>
      <c r="AP84" s="1801"/>
      <c r="AQ84" s="1803"/>
      <c r="AR84" s="1803"/>
      <c r="CG84" s="41"/>
      <c r="CH84" s="41"/>
      <c r="CI84" s="41"/>
      <c r="CJ84" s="41"/>
    </row>
    <row r="85" spans="1:104" ht="16.149999999999999" customHeight="1" x14ac:dyDescent="0.2">
      <c r="A85" s="1832" t="s">
        <v>112</v>
      </c>
      <c r="B85" s="1833">
        <f>SUM(C85:D85)</f>
        <v>53</v>
      </c>
      <c r="C85" s="1834">
        <v>53</v>
      </c>
      <c r="D85" s="1834"/>
      <c r="E85" s="7"/>
      <c r="F85" s="7"/>
      <c r="G85" s="7"/>
      <c r="H85" s="1802"/>
      <c r="I85" s="1802"/>
      <c r="J85" s="1802"/>
      <c r="K85" s="1802"/>
      <c r="L85" s="1802"/>
      <c r="M85" s="1802"/>
      <c r="N85" s="1802"/>
      <c r="O85" s="1802"/>
      <c r="P85" s="1831"/>
      <c r="Q85" s="1831"/>
      <c r="R85" s="1831"/>
      <c r="S85" s="1831"/>
      <c r="T85" s="1831"/>
      <c r="U85" s="1831"/>
      <c r="V85" s="1831"/>
      <c r="W85" s="1802"/>
      <c r="X85" s="1831"/>
      <c r="Y85" s="1803"/>
      <c r="Z85" s="1803"/>
      <c r="AA85" s="1803"/>
      <c r="AB85" s="1803"/>
      <c r="AC85" s="1803"/>
      <c r="AD85" s="1803"/>
      <c r="AE85" s="1803"/>
      <c r="AF85" s="1803"/>
      <c r="AG85" s="1803"/>
      <c r="AH85" s="1801"/>
      <c r="AI85" s="1801"/>
      <c r="AJ85" s="1801"/>
      <c r="AK85" s="1801"/>
      <c r="AL85" s="1801"/>
      <c r="AM85" s="1801"/>
      <c r="AN85" s="1801"/>
      <c r="AO85" s="1801"/>
      <c r="AP85" s="1801"/>
      <c r="AQ85" s="1803"/>
      <c r="AR85" s="1803"/>
      <c r="CG85" s="41"/>
      <c r="CH85" s="41"/>
      <c r="CI85" s="41"/>
      <c r="CJ85" s="41"/>
    </row>
    <row r="86" spans="1:104" ht="16.149999999999999" customHeight="1" x14ac:dyDescent="0.2">
      <c r="A86" s="298" t="s">
        <v>113</v>
      </c>
      <c r="B86" s="271">
        <f t="shared" ref="B86:B89" si="8">SUM(C86:D86)</f>
        <v>0</v>
      </c>
      <c r="C86" s="299"/>
      <c r="D86" s="299"/>
      <c r="E86" s="7"/>
      <c r="F86" s="7"/>
      <c r="G86" s="7"/>
      <c r="H86" s="1802"/>
      <c r="I86" s="1802"/>
      <c r="J86" s="1802"/>
      <c r="K86" s="1802"/>
      <c r="L86" s="1802"/>
      <c r="M86" s="1802"/>
      <c r="N86" s="1802"/>
      <c r="O86" s="1802"/>
      <c r="P86" s="1831"/>
      <c r="Q86" s="1831"/>
      <c r="R86" s="1831"/>
      <c r="S86" s="1831"/>
      <c r="T86" s="1831"/>
      <c r="U86" s="1831"/>
      <c r="V86" s="1831"/>
      <c r="W86" s="1802"/>
      <c r="X86" s="1831"/>
      <c r="Y86" s="1803"/>
      <c r="Z86" s="1803"/>
      <c r="AA86" s="1803"/>
      <c r="AB86" s="1803"/>
      <c r="AC86" s="1803"/>
      <c r="AD86" s="1803"/>
      <c r="AE86" s="1803"/>
      <c r="AF86" s="1803"/>
      <c r="AG86" s="1803"/>
      <c r="AH86" s="1801"/>
      <c r="AI86" s="1801"/>
      <c r="AJ86" s="1801"/>
      <c r="AK86" s="1801"/>
      <c r="AL86" s="1801"/>
      <c r="AM86" s="1801"/>
      <c r="AN86" s="1801"/>
      <c r="AO86" s="1801"/>
      <c r="AP86" s="1801"/>
      <c r="AQ86" s="1803"/>
      <c r="AR86" s="1803"/>
      <c r="CG86" s="41"/>
      <c r="CH86" s="41"/>
      <c r="CI86" s="41"/>
      <c r="CJ86" s="41"/>
    </row>
    <row r="87" spans="1:104" ht="16.149999999999999" customHeight="1" x14ac:dyDescent="0.2">
      <c r="A87" s="298" t="s">
        <v>114</v>
      </c>
      <c r="B87" s="271">
        <f t="shared" si="8"/>
        <v>0</v>
      </c>
      <c r="C87" s="299"/>
      <c r="D87" s="299"/>
      <c r="E87" s="7"/>
      <c r="F87" s="7"/>
      <c r="G87" s="7"/>
      <c r="H87" s="1802"/>
      <c r="I87" s="1802"/>
      <c r="J87" s="1802"/>
      <c r="K87" s="1802"/>
      <c r="L87" s="1802"/>
      <c r="M87" s="1802"/>
      <c r="N87" s="1802"/>
      <c r="O87" s="1802"/>
      <c r="P87" s="1831"/>
      <c r="Q87" s="1831"/>
      <c r="R87" s="1831"/>
      <c r="S87" s="1831"/>
      <c r="T87" s="1831"/>
      <c r="U87" s="1831"/>
      <c r="V87" s="1831"/>
      <c r="W87" s="1802"/>
      <c r="X87" s="1831"/>
      <c r="Y87" s="1803"/>
      <c r="Z87" s="1803"/>
      <c r="AA87" s="1803"/>
      <c r="AB87" s="1803"/>
      <c r="AC87" s="1803"/>
      <c r="AD87" s="1803"/>
      <c r="AE87" s="1803"/>
      <c r="AF87" s="1803"/>
      <c r="AG87" s="1803"/>
      <c r="AH87" s="1801"/>
      <c r="AI87" s="1801"/>
      <c r="AJ87" s="1801"/>
      <c r="AK87" s="1801"/>
      <c r="AL87" s="1801"/>
      <c r="AM87" s="1801"/>
      <c r="AN87" s="1801"/>
      <c r="AO87" s="1801"/>
      <c r="AP87" s="1801"/>
      <c r="AQ87" s="1803"/>
      <c r="AR87" s="1803"/>
      <c r="CG87" s="41"/>
      <c r="CH87" s="41"/>
      <c r="CI87" s="41"/>
      <c r="CJ87" s="41"/>
    </row>
    <row r="88" spans="1:104" ht="16.149999999999999" customHeight="1" x14ac:dyDescent="0.2">
      <c r="A88" s="298" t="s">
        <v>115</v>
      </c>
      <c r="B88" s="271">
        <f t="shared" si="8"/>
        <v>0</v>
      </c>
      <c r="C88" s="299"/>
      <c r="D88" s="299"/>
      <c r="E88" s="7"/>
      <c r="F88" s="7"/>
      <c r="G88" s="7"/>
      <c r="H88" s="1802"/>
      <c r="I88" s="1802"/>
      <c r="J88" s="1802"/>
      <c r="K88" s="1802"/>
      <c r="L88" s="1802"/>
      <c r="M88" s="1802"/>
      <c r="N88" s="1802"/>
      <c r="O88" s="1802"/>
      <c r="P88" s="1831"/>
      <c r="Q88" s="1831"/>
      <c r="R88" s="1831"/>
      <c r="S88" s="1831"/>
      <c r="T88" s="1831"/>
      <c r="U88" s="1831"/>
      <c r="V88" s="1831"/>
      <c r="W88" s="1802"/>
      <c r="X88" s="1831"/>
      <c r="Y88" s="1803"/>
      <c r="Z88" s="1803"/>
      <c r="AA88" s="1803"/>
      <c r="AB88" s="1803"/>
      <c r="AC88" s="1803"/>
      <c r="AD88" s="1803"/>
      <c r="AE88" s="1803"/>
      <c r="AF88" s="1803"/>
      <c r="AG88" s="1803"/>
      <c r="AH88" s="1801"/>
      <c r="AI88" s="1801"/>
      <c r="AJ88" s="1801"/>
      <c r="AK88" s="1801"/>
      <c r="AL88" s="1801"/>
      <c r="AM88" s="1801"/>
      <c r="AN88" s="1801"/>
      <c r="AO88" s="1801"/>
      <c r="AP88" s="1801"/>
      <c r="AQ88" s="1803"/>
      <c r="AR88" s="1803"/>
      <c r="CG88" s="41"/>
      <c r="CH88" s="41"/>
      <c r="CI88" s="41"/>
      <c r="CJ88" s="41"/>
    </row>
    <row r="89" spans="1:104" ht="16.149999999999999" customHeight="1" x14ac:dyDescent="0.2">
      <c r="A89" s="300" t="s">
        <v>116</v>
      </c>
      <c r="B89" s="301">
        <f t="shared" si="8"/>
        <v>0</v>
      </c>
      <c r="C89" s="302"/>
      <c r="D89" s="302"/>
      <c r="E89" s="7"/>
      <c r="F89" s="7"/>
      <c r="G89" s="7"/>
      <c r="H89" s="1802"/>
      <c r="I89" s="1802"/>
      <c r="J89" s="1802"/>
      <c r="K89" s="1802"/>
      <c r="L89" s="1802"/>
      <c r="M89" s="1802"/>
      <c r="N89" s="1802"/>
      <c r="O89" s="1802"/>
      <c r="P89" s="1831"/>
      <c r="Q89" s="1831"/>
      <c r="R89" s="1831"/>
      <c r="S89" s="1831"/>
      <c r="T89" s="1831"/>
      <c r="U89" s="1831"/>
      <c r="V89" s="1831"/>
      <c r="W89" s="1802"/>
      <c r="X89" s="1831"/>
      <c r="Y89" s="1803"/>
      <c r="Z89" s="1803"/>
      <c r="AA89" s="1803"/>
      <c r="AB89" s="1803"/>
      <c r="AC89" s="1803"/>
      <c r="AD89" s="1803"/>
      <c r="AE89" s="1803"/>
      <c r="AF89" s="1803"/>
      <c r="AG89" s="1803"/>
      <c r="AH89" s="1801"/>
      <c r="AI89" s="1801"/>
      <c r="AJ89" s="1801"/>
      <c r="AK89" s="1801"/>
      <c r="AL89" s="1801"/>
      <c r="AM89" s="1801"/>
      <c r="AN89" s="1801"/>
      <c r="AO89" s="1801"/>
      <c r="AP89" s="1801"/>
      <c r="AQ89" s="1803"/>
      <c r="AR89" s="1803"/>
      <c r="CG89" s="41"/>
      <c r="CH89" s="41"/>
      <c r="CI89" s="41"/>
      <c r="CJ89" s="41"/>
    </row>
    <row r="90" spans="1:104" ht="16.149999999999999" customHeight="1" x14ac:dyDescent="0.2">
      <c r="A90" s="2780" t="s">
        <v>117</v>
      </c>
      <c r="B90" s="2781"/>
      <c r="C90" s="2781"/>
      <c r="D90" s="2782"/>
      <c r="E90" s="7"/>
      <c r="F90" s="7"/>
      <c r="G90" s="7"/>
      <c r="H90" s="1802"/>
      <c r="I90" s="1802"/>
      <c r="J90" s="1802"/>
      <c r="K90" s="1802"/>
      <c r="L90" s="1802"/>
      <c r="M90" s="1802"/>
      <c r="N90" s="1802"/>
      <c r="O90" s="1802"/>
      <c r="P90" s="1831"/>
      <c r="Q90" s="1831"/>
      <c r="R90" s="1831"/>
      <c r="S90" s="1831"/>
      <c r="T90" s="1831"/>
      <c r="U90" s="1831"/>
      <c r="V90" s="1831"/>
      <c r="W90" s="1802"/>
      <c r="X90" s="1831"/>
      <c r="Y90" s="1803"/>
      <c r="Z90" s="1803"/>
      <c r="AA90" s="1803"/>
      <c r="AB90" s="1803"/>
      <c r="AC90" s="1803"/>
      <c r="AD90" s="1803"/>
      <c r="AE90" s="1803"/>
      <c r="AF90" s="1803"/>
      <c r="AG90" s="1803"/>
      <c r="AH90" s="1801"/>
      <c r="AI90" s="1801"/>
      <c r="AJ90" s="1801"/>
      <c r="AK90" s="1801"/>
      <c r="AL90" s="1801"/>
      <c r="AM90" s="1801"/>
      <c r="AN90" s="1801"/>
      <c r="AO90" s="1801"/>
      <c r="AP90" s="1801"/>
      <c r="AQ90" s="1803"/>
      <c r="AR90" s="1803"/>
      <c r="CG90" s="41"/>
      <c r="CH90" s="41"/>
      <c r="CI90" s="41"/>
      <c r="CJ90" s="41"/>
    </row>
    <row r="91" spans="1:104" ht="16.149999999999999" customHeight="1" x14ac:dyDescent="0.2">
      <c r="A91" s="1835" t="s">
        <v>118</v>
      </c>
      <c r="B91" s="1836">
        <f>SUM(C91:D91)</f>
        <v>0</v>
      </c>
      <c r="C91" s="1837"/>
      <c r="D91" s="1837"/>
      <c r="E91" s="7"/>
      <c r="F91" s="7"/>
      <c r="G91" s="7"/>
      <c r="H91" s="1802"/>
      <c r="I91" s="1802"/>
      <c r="J91" s="1802"/>
      <c r="K91" s="1802"/>
      <c r="L91" s="1802"/>
      <c r="M91" s="1802"/>
      <c r="N91" s="1802"/>
      <c r="O91" s="1802"/>
      <c r="P91" s="1831"/>
      <c r="Q91" s="1831"/>
      <c r="R91" s="1831"/>
      <c r="S91" s="1831"/>
      <c r="T91" s="1831"/>
      <c r="U91" s="1831"/>
      <c r="V91" s="1831"/>
      <c r="W91" s="1802"/>
      <c r="X91" s="1831"/>
      <c r="Y91" s="1803"/>
      <c r="Z91" s="1803"/>
      <c r="AA91" s="1803"/>
      <c r="AB91" s="1803"/>
      <c r="AC91" s="1803"/>
      <c r="AD91" s="1803"/>
      <c r="AE91" s="1803"/>
      <c r="AF91" s="1803"/>
      <c r="AG91" s="1803"/>
      <c r="AH91" s="1803"/>
      <c r="AI91" s="1803"/>
      <c r="AJ91" s="1803"/>
      <c r="AK91" s="1803"/>
      <c r="AL91" s="1803"/>
      <c r="AM91" s="1803"/>
      <c r="AN91" s="1803"/>
      <c r="AO91" s="1803"/>
      <c r="AP91" s="1803"/>
      <c r="AQ91" s="1803"/>
      <c r="AR91" s="1803"/>
      <c r="CG91" s="41"/>
      <c r="CH91" s="41"/>
      <c r="CI91" s="41"/>
      <c r="CJ91" s="41"/>
    </row>
    <row r="92" spans="1:104" ht="16.149999999999999" customHeight="1" x14ac:dyDescent="0.2">
      <c r="A92" s="305" t="s">
        <v>119</v>
      </c>
      <c r="B92" s="306">
        <f t="shared" ref="B92:B93" si="9">SUM(C92:D92)</f>
        <v>0</v>
      </c>
      <c r="C92" s="299"/>
      <c r="D92" s="299"/>
      <c r="E92" s="7"/>
      <c r="F92" s="7"/>
      <c r="G92" s="7"/>
      <c r="H92" s="1802"/>
      <c r="I92" s="1802"/>
      <c r="J92" s="1802"/>
      <c r="K92" s="1802"/>
      <c r="L92" s="1802"/>
      <c r="M92" s="1802"/>
      <c r="N92" s="1802"/>
      <c r="O92" s="1802"/>
      <c r="P92" s="1831"/>
      <c r="Q92" s="1831"/>
      <c r="R92" s="1831"/>
      <c r="S92" s="1831"/>
      <c r="T92" s="1831"/>
      <c r="U92" s="1831"/>
      <c r="V92" s="1831"/>
      <c r="W92" s="1802"/>
      <c r="X92" s="1831"/>
      <c r="Y92" s="1803"/>
      <c r="Z92" s="1803"/>
      <c r="AA92" s="1803"/>
      <c r="AB92" s="1803"/>
      <c r="AC92" s="1803"/>
      <c r="AD92" s="1803"/>
      <c r="AE92" s="1803"/>
      <c r="AF92" s="1803"/>
      <c r="AG92" s="1803"/>
      <c r="AH92" s="1803"/>
      <c r="AI92" s="1803"/>
      <c r="AJ92" s="1803"/>
      <c r="AK92" s="1803"/>
      <c r="AL92" s="1803"/>
      <c r="AM92" s="1803"/>
      <c r="AN92" s="1803"/>
      <c r="AO92" s="1803"/>
      <c r="AP92" s="1803"/>
      <c r="AQ92" s="1803"/>
      <c r="AR92" s="1803"/>
      <c r="CG92" s="41"/>
      <c r="CH92" s="41"/>
      <c r="CI92" s="41"/>
      <c r="CJ92" s="41"/>
    </row>
    <row r="93" spans="1:104" ht="24.75" customHeight="1" x14ac:dyDescent="0.2">
      <c r="A93" s="1838" t="s">
        <v>120</v>
      </c>
      <c r="B93" s="1839">
        <f t="shared" si="9"/>
        <v>0</v>
      </c>
      <c r="C93" s="1840"/>
      <c r="D93" s="1840"/>
      <c r="E93" s="7"/>
      <c r="F93" s="7"/>
      <c r="G93" s="7"/>
      <c r="H93" s="1802"/>
      <c r="I93" s="1802"/>
      <c r="J93" s="1802"/>
      <c r="K93" s="1802"/>
      <c r="L93" s="1802"/>
      <c r="M93" s="1802"/>
      <c r="N93" s="1802"/>
      <c r="O93" s="1802"/>
      <c r="P93" s="1831"/>
      <c r="Q93" s="1831"/>
      <c r="R93" s="1831"/>
      <c r="S93" s="1831"/>
      <c r="T93" s="1831"/>
      <c r="U93" s="1831"/>
      <c r="V93" s="1831"/>
      <c r="W93" s="1802"/>
      <c r="X93" s="1831"/>
      <c r="Y93" s="1803"/>
      <c r="Z93" s="1803"/>
      <c r="AA93" s="1803"/>
      <c r="AB93" s="1803"/>
      <c r="AC93" s="1803"/>
      <c r="AD93" s="1803"/>
      <c r="AE93" s="1803"/>
      <c r="AF93" s="1803"/>
      <c r="AG93" s="1803"/>
      <c r="AH93" s="1803"/>
      <c r="AI93" s="1803"/>
      <c r="AJ93" s="1803"/>
      <c r="AK93" s="1803"/>
      <c r="AL93" s="1803"/>
      <c r="AM93" s="1803"/>
      <c r="AN93" s="1803"/>
      <c r="AO93" s="1803"/>
      <c r="AP93" s="1803"/>
      <c r="AQ93" s="1803"/>
      <c r="AR93" s="1803"/>
      <c r="CG93" s="41"/>
      <c r="CH93" s="41"/>
      <c r="CI93" s="41"/>
      <c r="CJ93" s="41"/>
    </row>
    <row r="94" spans="1:104" s="9" customFormat="1" ht="31.15" customHeight="1" x14ac:dyDescent="0.2">
      <c r="A94" s="2702" t="s">
        <v>121</v>
      </c>
      <c r="B94" s="2702"/>
      <c r="C94" s="2702"/>
      <c r="D94" s="2702"/>
      <c r="E94" s="2702"/>
      <c r="F94" s="2702"/>
      <c r="G94" s="1841"/>
      <c r="H94" s="1841"/>
      <c r="I94" s="1841"/>
      <c r="J94" s="1841"/>
      <c r="K94" s="1841"/>
      <c r="L94" s="1841"/>
      <c r="M94" s="1841"/>
      <c r="N94" s="1841"/>
      <c r="O94" s="1841"/>
      <c r="P94" s="1841"/>
      <c r="Q94" s="1842"/>
      <c r="R94" s="1842"/>
      <c r="S94" s="1842"/>
      <c r="T94" s="1842"/>
      <c r="U94" s="1842"/>
      <c r="V94" s="1842"/>
      <c r="W94" s="1841"/>
      <c r="X94" s="1843"/>
      <c r="Y94" s="1842"/>
      <c r="Z94" s="1842"/>
      <c r="AA94" s="1842"/>
      <c r="AB94" s="1842"/>
      <c r="AC94" s="1842"/>
      <c r="AD94" s="1842"/>
      <c r="AE94" s="1842"/>
      <c r="AF94" s="1842"/>
      <c r="AG94" s="1842"/>
      <c r="AH94" s="1842"/>
      <c r="AI94" s="1842"/>
      <c r="AJ94" s="1842"/>
      <c r="AK94" s="1842"/>
      <c r="AL94" s="1842"/>
      <c r="AM94" s="1842"/>
      <c r="AN94" s="1842"/>
      <c r="AO94" s="1842"/>
      <c r="AP94" s="1842"/>
      <c r="AQ94" s="1842"/>
      <c r="AR94" s="1842"/>
      <c r="BX94" s="4"/>
      <c r="BY94" s="4"/>
      <c r="BZ94" s="4"/>
      <c r="CA94" s="4"/>
      <c r="CB94" s="4"/>
      <c r="CC94" s="4"/>
      <c r="CD94" s="4"/>
      <c r="CE94" s="4"/>
      <c r="CF94" s="4"/>
      <c r="CG94" s="41"/>
      <c r="CH94" s="41"/>
      <c r="CI94" s="41"/>
      <c r="CJ94" s="41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</row>
    <row r="95" spans="1:104" ht="16.149999999999999" customHeight="1" x14ac:dyDescent="0.2">
      <c r="A95" s="2783" t="s">
        <v>122</v>
      </c>
      <c r="B95" s="2785" t="s">
        <v>123</v>
      </c>
      <c r="C95" s="2786"/>
      <c r="D95" s="2785" t="s">
        <v>124</v>
      </c>
      <c r="E95" s="2786"/>
      <c r="F95" s="2789" t="s">
        <v>125</v>
      </c>
      <c r="G95" s="312"/>
      <c r="H95" s="313"/>
      <c r="I95" s="313"/>
      <c r="J95" s="7"/>
      <c r="K95" s="7"/>
      <c r="L95" s="7"/>
      <c r="M95" s="7"/>
      <c r="N95" s="7"/>
      <c r="O95" s="7"/>
      <c r="P95" s="290"/>
      <c r="Q95" s="290"/>
      <c r="R95" s="290"/>
      <c r="S95" s="290"/>
      <c r="T95" s="290"/>
      <c r="U95" s="290"/>
      <c r="V95" s="7"/>
      <c r="W95" s="291"/>
      <c r="X95" s="1092"/>
      <c r="Y95" s="1093"/>
      <c r="Z95" s="1093"/>
      <c r="AA95" s="1093"/>
      <c r="AB95" s="1093"/>
      <c r="AC95" s="1093"/>
      <c r="AD95" s="1093"/>
      <c r="AE95" s="1093"/>
      <c r="AF95" s="1093"/>
      <c r="AG95" s="1093"/>
      <c r="AH95" s="1093"/>
      <c r="AI95" s="1803"/>
      <c r="AJ95" s="1803"/>
      <c r="AK95" s="1803"/>
      <c r="AL95" s="1803"/>
      <c r="AM95" s="1803"/>
      <c r="AN95" s="1803"/>
      <c r="AO95" s="1803"/>
      <c r="AP95" s="1803"/>
      <c r="AQ95" s="1803"/>
      <c r="AR95" s="1803"/>
      <c r="CG95" s="41"/>
      <c r="CH95" s="41"/>
      <c r="CI95" s="41"/>
      <c r="CJ95" s="41"/>
    </row>
    <row r="96" spans="1:104" ht="16.149999999999999" customHeight="1" x14ac:dyDescent="0.2">
      <c r="A96" s="1920"/>
      <c r="B96" s="2787"/>
      <c r="C96" s="2788"/>
      <c r="D96" s="2787"/>
      <c r="E96" s="2788"/>
      <c r="F96" s="1927"/>
      <c r="G96" s="312"/>
      <c r="H96" s="313"/>
      <c r="I96" s="313"/>
      <c r="J96" s="7"/>
      <c r="K96" s="7"/>
      <c r="L96" s="7"/>
      <c r="M96" s="7"/>
      <c r="N96" s="7"/>
      <c r="O96" s="7"/>
      <c r="P96" s="290"/>
      <c r="Q96" s="290"/>
      <c r="R96" s="290"/>
      <c r="S96" s="290"/>
      <c r="T96" s="290"/>
      <c r="U96" s="290"/>
      <c r="V96" s="7"/>
      <c r="W96" s="291"/>
      <c r="X96" s="1831"/>
      <c r="Y96" s="1803"/>
      <c r="Z96" s="1803"/>
      <c r="AA96" s="1803"/>
      <c r="AB96" s="1803"/>
      <c r="AC96" s="1803"/>
      <c r="AD96" s="1803"/>
      <c r="AE96" s="1803"/>
      <c r="AF96" s="1803"/>
      <c r="AG96" s="1803"/>
      <c r="AH96" s="1803"/>
      <c r="AI96" s="1803"/>
      <c r="AJ96" s="1803"/>
      <c r="AK96" s="1803"/>
      <c r="AL96" s="1803"/>
      <c r="AM96" s="1803"/>
      <c r="AN96" s="1803"/>
      <c r="AO96" s="1803"/>
      <c r="AP96" s="1803"/>
      <c r="AQ96" s="1803"/>
      <c r="AR96" s="1803"/>
      <c r="CG96" s="41"/>
      <c r="CH96" s="41"/>
      <c r="CI96" s="41"/>
      <c r="CJ96" s="41"/>
    </row>
    <row r="97" spans="1:88" ht="40.5" customHeight="1" x14ac:dyDescent="0.2">
      <c r="A97" s="2784"/>
      <c r="B97" s="1844" t="s">
        <v>126</v>
      </c>
      <c r="C97" s="1845" t="s">
        <v>127</v>
      </c>
      <c r="D97" s="1844" t="s">
        <v>128</v>
      </c>
      <c r="E97" s="1845" t="s">
        <v>129</v>
      </c>
      <c r="F97" s="2790"/>
      <c r="G97" s="312"/>
      <c r="H97" s="313"/>
      <c r="I97" s="313"/>
      <c r="J97" s="7"/>
      <c r="K97" s="7"/>
      <c r="L97" s="7"/>
      <c r="M97" s="7"/>
      <c r="N97" s="7"/>
      <c r="O97" s="7"/>
      <c r="P97" s="290"/>
      <c r="Q97" s="290"/>
      <c r="R97" s="290"/>
      <c r="S97" s="290"/>
      <c r="T97" s="290"/>
      <c r="U97" s="290"/>
      <c r="V97" s="7"/>
      <c r="W97" s="291"/>
      <c r="X97" s="1831"/>
      <c r="Y97" s="1803"/>
      <c r="Z97" s="1803"/>
      <c r="AA97" s="1803"/>
      <c r="AB97" s="1803"/>
      <c r="AC97" s="1803"/>
      <c r="AD97" s="1803"/>
      <c r="AE97" s="1803"/>
      <c r="AF97" s="1803"/>
      <c r="AG97" s="1803"/>
      <c r="AH97" s="1803"/>
      <c r="AI97" s="1803"/>
      <c r="AJ97" s="1803"/>
      <c r="AK97" s="1803"/>
      <c r="AL97" s="1803"/>
      <c r="AM97" s="1803"/>
      <c r="AN97" s="1803"/>
      <c r="AO97" s="1803"/>
      <c r="AP97" s="1803"/>
      <c r="AQ97" s="1803"/>
      <c r="AR97" s="1803"/>
      <c r="CG97" s="41"/>
      <c r="CH97" s="41"/>
      <c r="CI97" s="41"/>
      <c r="CJ97" s="41"/>
    </row>
    <row r="98" spans="1:88" ht="16.149999999999999" customHeight="1" x14ac:dyDescent="0.2">
      <c r="A98" s="1846" t="s">
        <v>130</v>
      </c>
      <c r="B98" s="319">
        <v>5144</v>
      </c>
      <c r="C98" s="320">
        <v>172</v>
      </c>
      <c r="D98" s="319">
        <v>12329</v>
      </c>
      <c r="E98" s="320">
        <v>218</v>
      </c>
      <c r="F98" s="320">
        <v>4972</v>
      </c>
      <c r="G98" s="312"/>
      <c r="H98" s="313"/>
      <c r="I98" s="313"/>
      <c r="J98" s="7"/>
      <c r="K98" s="7"/>
      <c r="L98" s="7"/>
      <c r="M98" s="7"/>
      <c r="N98" s="7"/>
      <c r="O98" s="7"/>
      <c r="P98" s="290"/>
      <c r="Q98" s="290"/>
      <c r="R98" s="290"/>
      <c r="S98" s="290"/>
      <c r="T98" s="290"/>
      <c r="U98" s="290"/>
      <c r="V98" s="7"/>
      <c r="W98" s="291"/>
      <c r="X98" s="1831"/>
      <c r="Y98" s="1803"/>
      <c r="Z98" s="1803"/>
      <c r="AA98" s="1803"/>
      <c r="AB98" s="1803"/>
      <c r="AC98" s="1803"/>
      <c r="AD98" s="1803"/>
      <c r="AE98" s="1803"/>
      <c r="AF98" s="1803"/>
      <c r="AG98" s="1803"/>
      <c r="AH98" s="1803"/>
      <c r="AI98" s="1803"/>
      <c r="AJ98" s="1803"/>
      <c r="AK98" s="1803"/>
      <c r="AL98" s="1803"/>
      <c r="AM98" s="1803"/>
      <c r="AN98" s="1803"/>
      <c r="AO98" s="1803"/>
      <c r="AP98" s="1803"/>
      <c r="AQ98" s="1803"/>
      <c r="AR98" s="1803"/>
      <c r="CG98" s="41"/>
      <c r="CH98" s="41"/>
      <c r="CI98" s="41"/>
      <c r="CJ98" s="41"/>
    </row>
    <row r="99" spans="1:88" ht="16.149999999999999" customHeight="1" x14ac:dyDescent="0.2">
      <c r="A99" s="321" t="s">
        <v>131</v>
      </c>
      <c r="B99" s="322">
        <v>2086</v>
      </c>
      <c r="C99" s="323">
        <v>110</v>
      </c>
      <c r="D99" s="322">
        <v>4955</v>
      </c>
      <c r="E99" s="323">
        <v>139</v>
      </c>
      <c r="F99" s="323">
        <v>1976</v>
      </c>
      <c r="G99" s="312"/>
      <c r="H99" s="313"/>
      <c r="I99" s="313"/>
      <c r="J99" s="7"/>
      <c r="K99" s="7"/>
      <c r="L99" s="7"/>
      <c r="M99" s="7"/>
      <c r="N99" s="7"/>
      <c r="O99" s="7"/>
      <c r="P99" s="290"/>
      <c r="Q99" s="290"/>
      <c r="R99" s="290"/>
      <c r="S99" s="290"/>
      <c r="T99" s="290"/>
      <c r="U99" s="290"/>
      <c r="V99" s="7"/>
      <c r="W99" s="291"/>
      <c r="X99" s="1831"/>
      <c r="Y99" s="1803"/>
      <c r="Z99" s="1803"/>
      <c r="AA99" s="1803"/>
      <c r="AB99" s="1803"/>
      <c r="AC99" s="1803"/>
      <c r="AD99" s="1803"/>
      <c r="AE99" s="1803"/>
      <c r="AF99" s="1803"/>
      <c r="AG99" s="1803"/>
      <c r="AH99" s="1803"/>
      <c r="AI99" s="1803"/>
      <c r="AJ99" s="1803"/>
      <c r="AK99" s="1803"/>
      <c r="AL99" s="1803"/>
      <c r="AM99" s="1803"/>
      <c r="AN99" s="1803"/>
      <c r="AO99" s="1803"/>
      <c r="AP99" s="1803"/>
      <c r="AQ99" s="1803"/>
      <c r="AR99" s="1803"/>
      <c r="CG99" s="41"/>
      <c r="CH99" s="41"/>
      <c r="CI99" s="41"/>
      <c r="CJ99" s="41"/>
    </row>
    <row r="100" spans="1:88" ht="16.149999999999999" customHeight="1" x14ac:dyDescent="0.2">
      <c r="A100" s="1847" t="s">
        <v>132</v>
      </c>
      <c r="B100" s="325">
        <v>1094</v>
      </c>
      <c r="C100" s="326">
        <v>0</v>
      </c>
      <c r="D100" s="325">
        <v>1094</v>
      </c>
      <c r="E100" s="326">
        <v>0</v>
      </c>
      <c r="F100" s="326">
        <v>1094</v>
      </c>
      <c r="G100" s="312"/>
      <c r="H100" s="313"/>
      <c r="I100" s="313"/>
      <c r="J100" s="7"/>
      <c r="K100" s="7"/>
      <c r="L100" s="7"/>
      <c r="M100" s="7"/>
      <c r="N100" s="7"/>
      <c r="O100" s="7"/>
      <c r="P100" s="290"/>
      <c r="Q100" s="290"/>
      <c r="R100" s="290"/>
      <c r="S100" s="290"/>
      <c r="T100" s="290"/>
      <c r="U100" s="290"/>
      <c r="V100" s="7"/>
      <c r="W100" s="291"/>
      <c r="X100" s="1831"/>
      <c r="Y100" s="1803"/>
      <c r="Z100" s="1803"/>
      <c r="AA100" s="1803"/>
      <c r="AB100" s="1803"/>
      <c r="AC100" s="1803"/>
      <c r="AD100" s="1803"/>
      <c r="AE100" s="1803"/>
      <c r="AF100" s="1803"/>
      <c r="AG100" s="1803"/>
      <c r="AH100" s="1803"/>
      <c r="AI100" s="1803"/>
      <c r="AJ100" s="1803"/>
      <c r="AK100" s="1803"/>
      <c r="AL100" s="1803"/>
      <c r="AM100" s="1803"/>
      <c r="AN100" s="1803"/>
      <c r="AO100" s="1803"/>
      <c r="AP100" s="1803"/>
      <c r="AQ100" s="1803"/>
      <c r="AR100" s="1803"/>
      <c r="CG100" s="41">
        <v>0</v>
      </c>
      <c r="CH100" s="41">
        <v>0</v>
      </c>
      <c r="CI100" s="41">
        <v>0</v>
      </c>
      <c r="CJ100" s="41"/>
    </row>
    <row r="101" spans="1:88" ht="16.149999999999999" customHeight="1" x14ac:dyDescent="0.2">
      <c r="A101" s="1848" t="s">
        <v>32</v>
      </c>
      <c r="B101" s="1849">
        <f>SUM(B98:B100)</f>
        <v>8324</v>
      </c>
      <c r="C101" s="1850">
        <f>SUM(C98:C100)</f>
        <v>282</v>
      </c>
      <c r="D101" s="1849">
        <f>SUM(D98:D100)</f>
        <v>18378</v>
      </c>
      <c r="E101" s="1850">
        <f>SUM(E98:E100)</f>
        <v>357</v>
      </c>
      <c r="F101" s="1850">
        <f>SUM(F98:F100)</f>
        <v>8042</v>
      </c>
      <c r="G101" s="312"/>
      <c r="H101" s="313"/>
      <c r="I101" s="313"/>
      <c r="J101" s="7"/>
      <c r="K101" s="7"/>
      <c r="L101" s="7"/>
      <c r="M101" s="7"/>
      <c r="N101" s="7"/>
      <c r="O101" s="7"/>
      <c r="P101" s="290"/>
      <c r="Q101" s="290"/>
      <c r="R101" s="290"/>
      <c r="S101" s="290"/>
      <c r="T101" s="290"/>
      <c r="U101" s="290"/>
      <c r="V101" s="7"/>
      <c r="W101" s="291"/>
      <c r="X101" s="1831"/>
      <c r="Y101" s="1803"/>
      <c r="Z101" s="1803"/>
      <c r="AA101" s="1803"/>
      <c r="AB101" s="1803"/>
      <c r="AC101" s="1803"/>
      <c r="AD101" s="1803"/>
      <c r="AE101" s="1803"/>
      <c r="AF101" s="1803"/>
      <c r="AG101" s="1803"/>
      <c r="AH101" s="1803"/>
      <c r="AI101" s="1803"/>
      <c r="AJ101" s="1803"/>
      <c r="AK101" s="1803"/>
      <c r="AL101" s="1803"/>
      <c r="AM101" s="1803"/>
      <c r="AN101" s="1803"/>
      <c r="AO101" s="1803"/>
      <c r="AP101" s="1803"/>
      <c r="AQ101" s="1803"/>
      <c r="AR101" s="1803"/>
      <c r="CG101" s="41">
        <v>0</v>
      </c>
      <c r="CH101" s="41">
        <v>0</v>
      </c>
      <c r="CI101" s="41">
        <v>0</v>
      </c>
      <c r="CJ101" s="41"/>
    </row>
    <row r="102" spans="1:88" ht="31.15" customHeight="1" x14ac:dyDescent="0.2">
      <c r="A102" s="330" t="s">
        <v>133</v>
      </c>
      <c r="B102" s="1851"/>
      <c r="C102" s="1852"/>
      <c r="D102" s="965"/>
      <c r="E102" s="1853"/>
      <c r="F102" s="1853"/>
      <c r="G102" s="1854"/>
      <c r="H102" s="1854"/>
      <c r="I102" s="1855"/>
      <c r="J102" s="331"/>
      <c r="K102" s="1855"/>
      <c r="L102" s="331"/>
      <c r="M102" s="7"/>
      <c r="N102" s="7"/>
      <c r="O102" s="7"/>
      <c r="P102" s="7"/>
      <c r="Q102" s="290"/>
      <c r="R102" s="290"/>
      <c r="S102" s="290"/>
      <c r="T102" s="290"/>
      <c r="U102" s="290"/>
      <c r="V102" s="290"/>
      <c r="W102" s="7"/>
      <c r="X102" s="1856"/>
      <c r="Y102" s="1831"/>
      <c r="Z102" s="1803"/>
      <c r="AA102" s="1803"/>
      <c r="AB102" s="1803"/>
      <c r="AC102" s="1803"/>
      <c r="AD102" s="1803"/>
      <c r="AE102" s="1803"/>
      <c r="AF102" s="1803"/>
      <c r="AG102" s="1803"/>
      <c r="AH102" s="1803"/>
      <c r="AI102" s="1803"/>
      <c r="AJ102" s="1803"/>
      <c r="AK102" s="1803"/>
      <c r="AL102" s="1803"/>
      <c r="AM102" s="1803"/>
      <c r="AN102" s="1803"/>
      <c r="AO102" s="1803"/>
      <c r="AP102" s="1803"/>
      <c r="AQ102" s="1803"/>
      <c r="AR102" s="1803"/>
      <c r="CG102" s="41">
        <v>0</v>
      </c>
      <c r="CH102" s="41">
        <v>0</v>
      </c>
      <c r="CI102" s="41">
        <v>0</v>
      </c>
      <c r="CJ102" s="41"/>
    </row>
    <row r="103" spans="1:88" ht="31.15" customHeight="1" x14ac:dyDescent="0.2">
      <c r="A103" s="2771" t="s">
        <v>134</v>
      </c>
      <c r="B103" s="2773" t="s">
        <v>135</v>
      </c>
      <c r="C103" s="2771" t="s">
        <v>136</v>
      </c>
      <c r="D103" s="2775"/>
      <c r="E103" s="2775"/>
      <c r="F103" s="2775"/>
      <c r="G103" s="2775"/>
      <c r="H103" s="2775"/>
      <c r="I103" s="2775"/>
      <c r="J103" s="2775"/>
      <c r="K103" s="2776"/>
      <c r="L103" s="2773" t="s">
        <v>137</v>
      </c>
      <c r="M103" s="7"/>
      <c r="N103" s="313"/>
      <c r="O103" s="313"/>
      <c r="P103" s="313"/>
      <c r="Q103" s="290"/>
      <c r="R103" s="290"/>
      <c r="S103" s="290"/>
      <c r="T103" s="290"/>
      <c r="U103" s="290"/>
      <c r="V103" s="290"/>
      <c r="W103" s="290"/>
      <c r="X103" s="291"/>
      <c r="Y103" s="1831"/>
      <c r="Z103" s="1803"/>
      <c r="AA103" s="1803"/>
      <c r="AB103" s="1803"/>
      <c r="AC103" s="1803"/>
      <c r="AD103" s="1803"/>
      <c r="AE103" s="1803"/>
      <c r="AF103" s="1803"/>
      <c r="AG103" s="1803"/>
      <c r="AH103" s="1803"/>
      <c r="AI103" s="1803"/>
      <c r="AJ103" s="1803"/>
      <c r="AK103" s="1803"/>
      <c r="AL103" s="1803"/>
      <c r="AM103" s="1803"/>
      <c r="AN103" s="1803"/>
      <c r="AO103" s="1803"/>
      <c r="AP103" s="1803"/>
      <c r="AQ103" s="1803"/>
      <c r="AR103" s="1803"/>
      <c r="AS103" s="1803"/>
      <c r="CG103" s="41"/>
      <c r="CH103" s="41"/>
      <c r="CI103" s="41"/>
      <c r="CJ103" s="41"/>
    </row>
    <row r="104" spans="1:88" ht="28.5" customHeight="1" x14ac:dyDescent="0.2">
      <c r="A104" s="2772"/>
      <c r="B104" s="2774"/>
      <c r="C104" s="1857" t="s">
        <v>138</v>
      </c>
      <c r="D104" s="1857" t="s">
        <v>139</v>
      </c>
      <c r="E104" s="1857" t="s">
        <v>140</v>
      </c>
      <c r="F104" s="1857" t="s">
        <v>141</v>
      </c>
      <c r="G104" s="1857" t="s">
        <v>142</v>
      </c>
      <c r="H104" s="1857" t="s">
        <v>143</v>
      </c>
      <c r="I104" s="1857" t="s">
        <v>144</v>
      </c>
      <c r="J104" s="1858" t="s">
        <v>145</v>
      </c>
      <c r="K104" s="1857" t="s">
        <v>146</v>
      </c>
      <c r="L104" s="2774"/>
      <c r="M104" s="7"/>
      <c r="N104" s="313"/>
      <c r="O104" s="313"/>
      <c r="P104" s="313"/>
      <c r="Q104" s="290"/>
      <c r="R104" s="290"/>
      <c r="S104" s="290"/>
      <c r="T104" s="290"/>
      <c r="U104" s="290"/>
      <c r="V104" s="290"/>
      <c r="W104" s="290"/>
      <c r="X104" s="291"/>
      <c r="Y104" s="1831"/>
      <c r="Z104" s="1803"/>
      <c r="AA104" s="1803"/>
      <c r="AB104" s="1803"/>
      <c r="AC104" s="1803"/>
      <c r="AD104" s="1803"/>
      <c r="AE104" s="1803"/>
      <c r="AF104" s="1803"/>
      <c r="AG104" s="1803"/>
      <c r="AH104" s="1803"/>
      <c r="AI104" s="1803"/>
      <c r="AJ104" s="1803"/>
      <c r="AK104" s="1803"/>
      <c r="AL104" s="1803"/>
      <c r="AM104" s="1803"/>
      <c r="AN104" s="1803"/>
      <c r="AO104" s="1803"/>
      <c r="AP104" s="1803"/>
      <c r="AQ104" s="1803"/>
      <c r="AR104" s="1803"/>
      <c r="AS104" s="1803"/>
      <c r="CG104" s="41"/>
      <c r="CH104" s="41"/>
      <c r="CI104" s="41"/>
      <c r="CJ104" s="41"/>
    </row>
    <row r="105" spans="1:88" ht="16.149999999999999" customHeight="1" x14ac:dyDescent="0.2">
      <c r="A105" s="1859" t="s">
        <v>147</v>
      </c>
      <c r="B105" s="1860"/>
      <c r="C105" s="1860"/>
      <c r="D105" s="1860"/>
      <c r="E105" s="1860"/>
      <c r="F105" s="1860"/>
      <c r="G105" s="1860"/>
      <c r="H105" s="1860"/>
      <c r="I105" s="1860"/>
      <c r="J105" s="1860"/>
      <c r="K105" s="1860"/>
      <c r="L105" s="1861"/>
      <c r="M105" s="7"/>
      <c r="N105" s="313"/>
      <c r="O105" s="313"/>
      <c r="P105" s="313"/>
      <c r="Q105" s="290"/>
      <c r="R105" s="290"/>
      <c r="S105" s="290"/>
      <c r="T105" s="290"/>
      <c r="U105" s="290"/>
      <c r="V105" s="290"/>
      <c r="W105" s="290"/>
      <c r="X105" s="291"/>
      <c r="Y105" s="1831"/>
      <c r="Z105" s="1803"/>
      <c r="AA105" s="1803"/>
      <c r="AB105" s="1803"/>
      <c r="AC105" s="1803"/>
      <c r="AD105" s="1803"/>
      <c r="AE105" s="1803"/>
      <c r="AF105" s="1803"/>
      <c r="AG105" s="1803"/>
      <c r="AH105" s="1803"/>
      <c r="AI105" s="1803"/>
      <c r="AJ105" s="1803"/>
      <c r="AK105" s="1803"/>
      <c r="AL105" s="1803"/>
      <c r="AM105" s="1803"/>
      <c r="AN105" s="1803"/>
      <c r="AO105" s="1803"/>
      <c r="AP105" s="1803"/>
      <c r="AQ105" s="1803"/>
      <c r="AR105" s="1803"/>
      <c r="AS105" s="1803"/>
      <c r="CG105" s="41"/>
      <c r="CH105" s="41"/>
      <c r="CI105" s="41"/>
      <c r="CJ105" s="41"/>
    </row>
    <row r="106" spans="1:88" ht="16.149999999999999" customHeight="1" x14ac:dyDescent="0.2">
      <c r="A106" s="342" t="s">
        <v>148</v>
      </c>
      <c r="B106" s="343"/>
      <c r="C106" s="343"/>
      <c r="D106" s="343"/>
      <c r="E106" s="343"/>
      <c r="F106" s="343"/>
      <c r="G106" s="343"/>
      <c r="H106" s="343"/>
      <c r="I106" s="343"/>
      <c r="J106" s="343"/>
      <c r="K106" s="343"/>
      <c r="L106" s="344"/>
      <c r="M106" s="345"/>
      <c r="N106" s="313"/>
      <c r="O106" s="313"/>
      <c r="P106" s="313"/>
      <c r="Q106" s="290"/>
      <c r="R106" s="290"/>
      <c r="S106" s="290"/>
      <c r="T106" s="290"/>
      <c r="U106" s="290"/>
      <c r="V106" s="290"/>
      <c r="W106" s="290"/>
      <c r="X106" s="291"/>
      <c r="Y106" s="1831"/>
      <c r="Z106" s="1803"/>
      <c r="AA106" s="1803"/>
      <c r="AB106" s="1803"/>
      <c r="AC106" s="1803"/>
      <c r="AD106" s="1803"/>
      <c r="AE106" s="1803"/>
      <c r="AF106" s="1803"/>
      <c r="AG106" s="1803"/>
      <c r="AH106" s="1803"/>
      <c r="AI106" s="1803"/>
      <c r="AJ106" s="1803"/>
      <c r="AK106" s="1803"/>
      <c r="AL106" s="1803"/>
      <c r="AM106" s="1803"/>
      <c r="AN106" s="1803"/>
      <c r="AO106" s="1803"/>
      <c r="AP106" s="1803"/>
      <c r="AQ106" s="1803"/>
      <c r="AR106" s="1803"/>
      <c r="AS106" s="1803"/>
      <c r="CG106" s="41"/>
      <c r="CH106" s="41"/>
      <c r="CI106" s="41"/>
      <c r="CJ106" s="41"/>
    </row>
    <row r="107" spans="1:88" ht="16.149999999999999" customHeight="1" x14ac:dyDescent="0.2">
      <c r="A107" s="346" t="s">
        <v>149</v>
      </c>
      <c r="B107" s="347"/>
      <c r="C107" s="347"/>
      <c r="D107" s="347"/>
      <c r="E107" s="347"/>
      <c r="F107" s="347"/>
      <c r="G107" s="347"/>
      <c r="H107" s="347"/>
      <c r="I107" s="347"/>
      <c r="J107" s="347"/>
      <c r="K107" s="347"/>
      <c r="L107" s="348"/>
      <c r="M107" s="1862"/>
      <c r="N107" s="313"/>
      <c r="O107" s="313"/>
      <c r="P107" s="313"/>
      <c r="Q107" s="290"/>
      <c r="R107" s="290"/>
      <c r="S107" s="290"/>
      <c r="T107" s="290"/>
      <c r="U107" s="290"/>
      <c r="V107" s="290"/>
      <c r="W107" s="290"/>
      <c r="X107" s="291"/>
      <c r="Y107" s="1831"/>
      <c r="Z107" s="1803"/>
      <c r="AA107" s="1803"/>
      <c r="AB107" s="1803"/>
      <c r="AC107" s="1803"/>
      <c r="AD107" s="1803"/>
      <c r="AE107" s="1803"/>
      <c r="AF107" s="1803"/>
      <c r="AG107" s="1803"/>
      <c r="AH107" s="1803"/>
      <c r="AI107" s="1803"/>
      <c r="AJ107" s="1803"/>
      <c r="AK107" s="1803"/>
      <c r="AL107" s="1803"/>
      <c r="AM107" s="1803"/>
      <c r="AN107" s="1803"/>
      <c r="AO107" s="1803"/>
      <c r="AP107" s="1803"/>
      <c r="AQ107" s="1803"/>
      <c r="AR107" s="1803"/>
      <c r="AS107" s="1803"/>
      <c r="CG107" s="41"/>
      <c r="CH107" s="41"/>
      <c r="CI107" s="41"/>
      <c r="CJ107" s="41"/>
    </row>
    <row r="108" spans="1:88" ht="31.15" customHeight="1" x14ac:dyDescent="0.2">
      <c r="A108" s="232" t="s">
        <v>172</v>
      </c>
      <c r="B108" s="1707"/>
      <c r="C108" s="1707"/>
      <c r="D108" s="1707"/>
      <c r="E108" s="1707"/>
      <c r="F108" s="1707"/>
      <c r="G108" s="1707"/>
      <c r="H108" s="1707"/>
      <c r="I108" s="1707"/>
      <c r="J108" s="1707"/>
      <c r="K108" s="1707"/>
      <c r="L108" s="1707"/>
      <c r="M108" s="1707"/>
      <c r="N108" s="1707"/>
      <c r="O108" s="1707"/>
      <c r="P108" s="1707"/>
      <c r="Q108" s="1707"/>
      <c r="R108" s="1707"/>
      <c r="S108" s="1707"/>
      <c r="T108" s="1707"/>
      <c r="U108" s="1707"/>
      <c r="V108" s="1707"/>
      <c r="W108" s="1707"/>
      <c r="X108" s="1707"/>
      <c r="Y108" s="1707"/>
      <c r="Z108" s="1707"/>
      <c r="AA108" s="1707"/>
      <c r="AB108" s="1707"/>
      <c r="AC108" s="1707"/>
      <c r="AD108" s="1707"/>
      <c r="AE108" s="1707"/>
      <c r="AF108" s="1707"/>
      <c r="AG108" s="1707"/>
      <c r="AH108" s="1707"/>
      <c r="AI108" s="1707"/>
      <c r="AJ108" s="1707"/>
      <c r="AK108" s="1707"/>
      <c r="AL108" s="1707"/>
      <c r="AM108" s="1707"/>
      <c r="AN108" s="1707"/>
      <c r="AO108" s="1863"/>
      <c r="AP108" s="1863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CG108" s="41"/>
      <c r="CH108" s="41"/>
      <c r="CI108" s="41"/>
      <c r="CJ108" s="41"/>
    </row>
    <row r="109" spans="1:88" ht="16.149999999999999" customHeight="1" x14ac:dyDescent="0.2">
      <c r="A109" s="2777" t="s">
        <v>151</v>
      </c>
      <c r="B109" s="1911" t="s">
        <v>4</v>
      </c>
      <c r="C109" s="1912"/>
      <c r="D109" s="1898"/>
      <c r="E109" s="2767" t="s">
        <v>5</v>
      </c>
      <c r="F109" s="2758"/>
      <c r="G109" s="2758"/>
      <c r="H109" s="2758"/>
      <c r="I109" s="2758"/>
      <c r="J109" s="2758"/>
      <c r="K109" s="2758"/>
      <c r="L109" s="2758"/>
      <c r="M109" s="2758"/>
      <c r="N109" s="2758"/>
      <c r="O109" s="2758"/>
      <c r="P109" s="2758"/>
      <c r="Q109" s="2758"/>
      <c r="R109" s="2758"/>
      <c r="S109" s="2758"/>
      <c r="T109" s="2758"/>
      <c r="U109" s="2758"/>
      <c r="V109" s="2758"/>
      <c r="W109" s="2758"/>
      <c r="X109" s="2758"/>
      <c r="Y109" s="2758"/>
      <c r="Z109" s="2758"/>
      <c r="AA109" s="2758"/>
      <c r="AB109" s="2758"/>
      <c r="AC109" s="2758"/>
      <c r="AD109" s="2758"/>
      <c r="AE109" s="2758"/>
      <c r="AF109" s="2758"/>
      <c r="AG109" s="2758"/>
      <c r="AH109" s="2758"/>
      <c r="AI109" s="2758"/>
      <c r="AJ109" s="2758"/>
      <c r="AK109" s="2758"/>
      <c r="AL109" s="2758"/>
      <c r="AM109" s="2758"/>
      <c r="AN109" s="2759"/>
      <c r="AO109" s="1898" t="s">
        <v>6</v>
      </c>
      <c r="AP109" s="1900" t="s">
        <v>152</v>
      </c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CG109" s="41"/>
      <c r="CH109" s="41"/>
      <c r="CI109" s="41"/>
      <c r="CJ109" s="41"/>
    </row>
    <row r="110" spans="1:88" ht="16.149999999999999" customHeight="1" x14ac:dyDescent="0.2">
      <c r="A110" s="1909"/>
      <c r="B110" s="2779"/>
      <c r="C110" s="2701"/>
      <c r="D110" s="2769"/>
      <c r="E110" s="2767" t="s">
        <v>11</v>
      </c>
      <c r="F110" s="2768"/>
      <c r="G110" s="2767" t="s">
        <v>12</v>
      </c>
      <c r="H110" s="2768"/>
      <c r="I110" s="2767" t="s">
        <v>13</v>
      </c>
      <c r="J110" s="2768"/>
      <c r="K110" s="2767" t="s">
        <v>14</v>
      </c>
      <c r="L110" s="2768"/>
      <c r="M110" s="2767" t="s">
        <v>15</v>
      </c>
      <c r="N110" s="2768"/>
      <c r="O110" s="2767" t="s">
        <v>16</v>
      </c>
      <c r="P110" s="2768"/>
      <c r="Q110" s="2758" t="s">
        <v>17</v>
      </c>
      <c r="R110" s="2768"/>
      <c r="S110" s="2767" t="s">
        <v>18</v>
      </c>
      <c r="T110" s="2768"/>
      <c r="U110" s="2767" t="s">
        <v>19</v>
      </c>
      <c r="V110" s="2768"/>
      <c r="W110" s="2767" t="s">
        <v>20</v>
      </c>
      <c r="X110" s="2768"/>
      <c r="Y110" s="2767" t="s">
        <v>21</v>
      </c>
      <c r="Z110" s="2768"/>
      <c r="AA110" s="2767" t="s">
        <v>22</v>
      </c>
      <c r="AB110" s="2768"/>
      <c r="AC110" s="2767" t="s">
        <v>23</v>
      </c>
      <c r="AD110" s="2768"/>
      <c r="AE110" s="2767" t="s">
        <v>24</v>
      </c>
      <c r="AF110" s="2768"/>
      <c r="AG110" s="2767" t="s">
        <v>25</v>
      </c>
      <c r="AH110" s="2768"/>
      <c r="AI110" s="2767" t="s">
        <v>26</v>
      </c>
      <c r="AJ110" s="2768"/>
      <c r="AK110" s="2767" t="s">
        <v>27</v>
      </c>
      <c r="AL110" s="2768"/>
      <c r="AM110" s="2758" t="s">
        <v>28</v>
      </c>
      <c r="AN110" s="2759"/>
      <c r="AO110" s="1898"/>
      <c r="AP110" s="1900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CG110" s="41"/>
      <c r="CH110" s="41"/>
      <c r="CI110" s="41"/>
      <c r="CJ110" s="41"/>
    </row>
    <row r="111" spans="1:88" ht="16.149999999999999" customHeight="1" x14ac:dyDescent="0.2">
      <c r="A111" s="2778"/>
      <c r="B111" s="1779" t="s">
        <v>29</v>
      </c>
      <c r="C111" s="1864" t="s">
        <v>30</v>
      </c>
      <c r="D111" s="1757" t="s">
        <v>31</v>
      </c>
      <c r="E111" s="1779" t="s">
        <v>30</v>
      </c>
      <c r="F111" s="1865" t="s">
        <v>31</v>
      </c>
      <c r="G111" s="1779" t="s">
        <v>30</v>
      </c>
      <c r="H111" s="1865" t="s">
        <v>31</v>
      </c>
      <c r="I111" s="1779" t="s">
        <v>30</v>
      </c>
      <c r="J111" s="1865" t="s">
        <v>31</v>
      </c>
      <c r="K111" s="1779" t="s">
        <v>30</v>
      </c>
      <c r="L111" s="1865" t="s">
        <v>31</v>
      </c>
      <c r="M111" s="1779" t="s">
        <v>30</v>
      </c>
      <c r="N111" s="1865" t="s">
        <v>31</v>
      </c>
      <c r="O111" s="1779" t="s">
        <v>30</v>
      </c>
      <c r="P111" s="1865" t="s">
        <v>31</v>
      </c>
      <c r="Q111" s="1779" t="s">
        <v>30</v>
      </c>
      <c r="R111" s="1865" t="s">
        <v>31</v>
      </c>
      <c r="S111" s="1779" t="s">
        <v>30</v>
      </c>
      <c r="T111" s="1865" t="s">
        <v>31</v>
      </c>
      <c r="U111" s="1779" t="s">
        <v>30</v>
      </c>
      <c r="V111" s="1865" t="s">
        <v>31</v>
      </c>
      <c r="W111" s="1779" t="s">
        <v>30</v>
      </c>
      <c r="X111" s="1865" t="s">
        <v>31</v>
      </c>
      <c r="Y111" s="1779" t="s">
        <v>30</v>
      </c>
      <c r="Z111" s="1865" t="s">
        <v>31</v>
      </c>
      <c r="AA111" s="1779" t="s">
        <v>30</v>
      </c>
      <c r="AB111" s="1865" t="s">
        <v>31</v>
      </c>
      <c r="AC111" s="1779" t="s">
        <v>30</v>
      </c>
      <c r="AD111" s="1865" t="s">
        <v>31</v>
      </c>
      <c r="AE111" s="1779" t="s">
        <v>30</v>
      </c>
      <c r="AF111" s="1865" t="s">
        <v>31</v>
      </c>
      <c r="AG111" s="1779" t="s">
        <v>30</v>
      </c>
      <c r="AH111" s="1865" t="s">
        <v>31</v>
      </c>
      <c r="AI111" s="1779" t="s">
        <v>30</v>
      </c>
      <c r="AJ111" s="1865" t="s">
        <v>31</v>
      </c>
      <c r="AK111" s="1779" t="s">
        <v>30</v>
      </c>
      <c r="AL111" s="1865" t="s">
        <v>31</v>
      </c>
      <c r="AM111" s="1779" t="s">
        <v>30</v>
      </c>
      <c r="AN111" s="1866" t="s">
        <v>31</v>
      </c>
      <c r="AO111" s="2769"/>
      <c r="AP111" s="2770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CG111" s="41"/>
      <c r="CH111" s="41"/>
      <c r="CI111" s="41"/>
      <c r="CJ111" s="41"/>
    </row>
    <row r="112" spans="1:88" ht="16.149999999999999" customHeight="1" x14ac:dyDescent="0.2">
      <c r="A112" s="354" t="s">
        <v>153</v>
      </c>
      <c r="B112" s="355">
        <f>SUM(C112:D112)</f>
        <v>0</v>
      </c>
      <c r="C112" s="356">
        <f t="shared" ref="C112:D114" si="10">SUM(E112+G112+I112+K112+M112+O112+Q112+S112+U112+W112+Y112+AA112+AC112+AE112+AG112+AI112+AK112+AM112)</f>
        <v>0</v>
      </c>
      <c r="D112" s="357">
        <f t="shared" si="10"/>
        <v>0</v>
      </c>
      <c r="E112" s="65"/>
      <c r="F112" s="206"/>
      <c r="G112" s="65"/>
      <c r="H112" s="358"/>
      <c r="I112" s="65"/>
      <c r="J112" s="358"/>
      <c r="K112" s="65"/>
      <c r="L112" s="358"/>
      <c r="M112" s="65"/>
      <c r="N112" s="358"/>
      <c r="O112" s="65"/>
      <c r="P112" s="358"/>
      <c r="Q112" s="359"/>
      <c r="R112" s="358"/>
      <c r="S112" s="65"/>
      <c r="T112" s="358"/>
      <c r="U112" s="65"/>
      <c r="V112" s="358"/>
      <c r="W112" s="65"/>
      <c r="X112" s="358"/>
      <c r="Y112" s="65"/>
      <c r="Z112" s="358"/>
      <c r="AA112" s="65"/>
      <c r="AB112" s="358"/>
      <c r="AC112" s="65"/>
      <c r="AD112" s="358"/>
      <c r="AE112" s="65"/>
      <c r="AF112" s="358"/>
      <c r="AG112" s="65"/>
      <c r="AH112" s="358"/>
      <c r="AI112" s="65"/>
      <c r="AJ112" s="358"/>
      <c r="AK112" s="65"/>
      <c r="AL112" s="358"/>
      <c r="AM112" s="360"/>
      <c r="AN112" s="361"/>
      <c r="AO112" s="119"/>
      <c r="AP112" s="119"/>
      <c r="AQ112" s="176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9"/>
      <c r="BD112" s="9"/>
      <c r="BE112" s="9"/>
      <c r="BF112" s="9"/>
      <c r="CA112" s="40"/>
      <c r="CB112" s="40"/>
      <c r="CC112" s="40"/>
      <c r="CG112" s="41">
        <v>0</v>
      </c>
      <c r="CH112" s="41">
        <v>0</v>
      </c>
      <c r="CI112" s="41">
        <v>0</v>
      </c>
      <c r="CJ112" s="41"/>
    </row>
    <row r="113" spans="1:88" ht="16.149999999999999" customHeight="1" x14ac:dyDescent="0.2">
      <c r="A113" s="354" t="s">
        <v>154</v>
      </c>
      <c r="B113" s="355">
        <f>SUM(C113:D113)</f>
        <v>0</v>
      </c>
      <c r="C113" s="356">
        <f t="shared" si="10"/>
        <v>0</v>
      </c>
      <c r="D113" s="357">
        <f t="shared" si="10"/>
        <v>0</v>
      </c>
      <c r="E113" s="46"/>
      <c r="F113" s="47"/>
      <c r="G113" s="46"/>
      <c r="H113" s="48"/>
      <c r="I113" s="46"/>
      <c r="J113" s="48"/>
      <c r="K113" s="46"/>
      <c r="L113" s="48"/>
      <c r="M113" s="46"/>
      <c r="N113" s="48"/>
      <c r="O113" s="46"/>
      <c r="P113" s="48"/>
      <c r="Q113" s="114"/>
      <c r="R113" s="48"/>
      <c r="S113" s="46"/>
      <c r="T113" s="48"/>
      <c r="U113" s="46"/>
      <c r="V113" s="48"/>
      <c r="W113" s="46"/>
      <c r="X113" s="48"/>
      <c r="Y113" s="46"/>
      <c r="Z113" s="48"/>
      <c r="AA113" s="46"/>
      <c r="AB113" s="48"/>
      <c r="AC113" s="46"/>
      <c r="AD113" s="48"/>
      <c r="AE113" s="46"/>
      <c r="AF113" s="48"/>
      <c r="AG113" s="46"/>
      <c r="AH113" s="48"/>
      <c r="AI113" s="46"/>
      <c r="AJ113" s="48"/>
      <c r="AK113" s="46"/>
      <c r="AL113" s="48"/>
      <c r="AM113" s="175"/>
      <c r="AN113" s="362"/>
      <c r="AO113" s="53"/>
      <c r="AP113" s="53"/>
      <c r="AQ113" s="176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9"/>
      <c r="BD113" s="9"/>
      <c r="BE113" s="9"/>
      <c r="BF113" s="9"/>
      <c r="CG113" s="41">
        <v>0</v>
      </c>
      <c r="CH113" s="41">
        <v>0</v>
      </c>
      <c r="CI113" s="41">
        <v>0</v>
      </c>
      <c r="CJ113" s="41"/>
    </row>
    <row r="114" spans="1:88" ht="16.149999999999999" customHeight="1" x14ac:dyDescent="0.2">
      <c r="A114" s="1867" t="s">
        <v>155</v>
      </c>
      <c r="B114" s="364">
        <f>SUM(C114:D114)</f>
        <v>0</v>
      </c>
      <c r="C114" s="365">
        <f t="shared" si="10"/>
        <v>0</v>
      </c>
      <c r="D114" s="366">
        <f t="shared" si="10"/>
        <v>0</v>
      </c>
      <c r="E114" s="89"/>
      <c r="F114" s="90"/>
      <c r="G114" s="89"/>
      <c r="H114" s="88"/>
      <c r="I114" s="89"/>
      <c r="J114" s="88"/>
      <c r="K114" s="89"/>
      <c r="L114" s="88"/>
      <c r="M114" s="89"/>
      <c r="N114" s="88"/>
      <c r="O114" s="89"/>
      <c r="P114" s="88"/>
      <c r="Q114" s="136"/>
      <c r="R114" s="88"/>
      <c r="S114" s="89"/>
      <c r="T114" s="88"/>
      <c r="U114" s="89"/>
      <c r="V114" s="88"/>
      <c r="W114" s="89"/>
      <c r="X114" s="88"/>
      <c r="Y114" s="89"/>
      <c r="Z114" s="88"/>
      <c r="AA114" s="89"/>
      <c r="AB114" s="88"/>
      <c r="AC114" s="89"/>
      <c r="AD114" s="88"/>
      <c r="AE114" s="89"/>
      <c r="AF114" s="88"/>
      <c r="AG114" s="89"/>
      <c r="AH114" s="88"/>
      <c r="AI114" s="89"/>
      <c r="AJ114" s="88"/>
      <c r="AK114" s="89"/>
      <c r="AL114" s="88"/>
      <c r="AM114" s="182"/>
      <c r="AN114" s="367"/>
      <c r="AO114" s="95"/>
      <c r="AP114" s="95"/>
      <c r="AQ114" s="176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9"/>
      <c r="BD114" s="9"/>
      <c r="BE114" s="9"/>
      <c r="BF114" s="9"/>
      <c r="CG114" s="41">
        <v>0</v>
      </c>
      <c r="CH114" s="41">
        <v>0</v>
      </c>
      <c r="CI114" s="41">
        <v>0</v>
      </c>
      <c r="CJ114" s="41"/>
    </row>
    <row r="115" spans="1:88" ht="31.15" customHeight="1" x14ac:dyDescent="0.2">
      <c r="A115" s="1649" t="s">
        <v>156</v>
      </c>
      <c r="B115" s="368"/>
      <c r="C115" s="368"/>
      <c r="D115" s="368"/>
      <c r="E115" s="368"/>
      <c r="F115" s="7"/>
      <c r="G115" s="7"/>
      <c r="H115" s="7"/>
      <c r="I115" s="7"/>
      <c r="J115" s="7"/>
      <c r="K115" s="7"/>
      <c r="L115" s="369"/>
      <c r="M115" s="369"/>
      <c r="N115" s="369"/>
      <c r="O115" s="36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CG115" s="41"/>
      <c r="CH115" s="41"/>
      <c r="CI115" s="41"/>
      <c r="CJ115" s="41"/>
    </row>
    <row r="116" spans="1:88" ht="16.149999999999999" customHeight="1" x14ac:dyDescent="0.2">
      <c r="A116" s="2760" t="s">
        <v>157</v>
      </c>
      <c r="B116" s="2761"/>
      <c r="C116" s="2760" t="s">
        <v>158</v>
      </c>
      <c r="D116" s="2764"/>
      <c r="E116" s="2761"/>
      <c r="F116" s="2760" t="s">
        <v>159</v>
      </c>
      <c r="G116" s="2764"/>
      <c r="H116" s="2764"/>
      <c r="I116" s="2764"/>
      <c r="J116" s="2764"/>
      <c r="K116" s="2764"/>
      <c r="L116" s="2764"/>
      <c r="M116" s="2764"/>
      <c r="N116" s="2764"/>
      <c r="O116" s="2761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CG116" s="41"/>
      <c r="CH116" s="41"/>
      <c r="CI116" s="41"/>
      <c r="CJ116" s="41"/>
    </row>
    <row r="117" spans="1:88" ht="16.149999999999999" customHeight="1" x14ac:dyDescent="0.2">
      <c r="A117" s="1887"/>
      <c r="B117" s="1888"/>
      <c r="C117" s="1887"/>
      <c r="D117" s="1892"/>
      <c r="E117" s="1888"/>
      <c r="F117" s="2762"/>
      <c r="G117" s="2687"/>
      <c r="H117" s="2687"/>
      <c r="I117" s="2687"/>
      <c r="J117" s="2687"/>
      <c r="K117" s="2687"/>
      <c r="L117" s="2687"/>
      <c r="M117" s="2687"/>
      <c r="N117" s="2687"/>
      <c r="O117" s="2763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CG117" s="41"/>
      <c r="CH117" s="41"/>
      <c r="CI117" s="41"/>
      <c r="CJ117" s="41"/>
    </row>
    <row r="118" spans="1:88" ht="24" customHeight="1" x14ac:dyDescent="0.2">
      <c r="A118" s="1887"/>
      <c r="B118" s="1888"/>
      <c r="C118" s="2762"/>
      <c r="D118" s="2687"/>
      <c r="E118" s="2763"/>
      <c r="F118" s="2765" t="s">
        <v>160</v>
      </c>
      <c r="G118" s="2766"/>
      <c r="H118" s="2765" t="s">
        <v>161</v>
      </c>
      <c r="I118" s="2766"/>
      <c r="J118" s="2765" t="s">
        <v>162</v>
      </c>
      <c r="K118" s="2766"/>
      <c r="L118" s="2765" t="s">
        <v>163</v>
      </c>
      <c r="M118" s="2766"/>
      <c r="N118" s="2765" t="s">
        <v>164</v>
      </c>
      <c r="O118" s="2766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CG118" s="41"/>
      <c r="CH118" s="41"/>
      <c r="CI118" s="41"/>
      <c r="CJ118" s="41"/>
    </row>
    <row r="119" spans="1:88" ht="22.5" customHeight="1" x14ac:dyDescent="0.2">
      <c r="A119" s="2762"/>
      <c r="B119" s="2763"/>
      <c r="C119" s="1868" t="s">
        <v>29</v>
      </c>
      <c r="D119" s="1869" t="s">
        <v>30</v>
      </c>
      <c r="E119" s="1858" t="s">
        <v>31</v>
      </c>
      <c r="F119" s="1868" t="s">
        <v>30</v>
      </c>
      <c r="G119" s="1858" t="s">
        <v>31</v>
      </c>
      <c r="H119" s="1868" t="s">
        <v>30</v>
      </c>
      <c r="I119" s="1858" t="s">
        <v>31</v>
      </c>
      <c r="J119" s="1868" t="s">
        <v>30</v>
      </c>
      <c r="K119" s="1858" t="s">
        <v>31</v>
      </c>
      <c r="L119" s="1868" t="s">
        <v>30</v>
      </c>
      <c r="M119" s="1858" t="s">
        <v>31</v>
      </c>
      <c r="N119" s="1868" t="s">
        <v>30</v>
      </c>
      <c r="O119" s="1858" t="s">
        <v>31</v>
      </c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CG119" s="41"/>
      <c r="CH119" s="41"/>
      <c r="CI119" s="41"/>
      <c r="CJ119" s="41"/>
    </row>
    <row r="120" spans="1:88" ht="16.149999999999999" customHeight="1" x14ac:dyDescent="0.2">
      <c r="A120" s="2756" t="s">
        <v>165</v>
      </c>
      <c r="B120" s="1870" t="s">
        <v>166</v>
      </c>
      <c r="C120" s="373">
        <f t="shared" ref="C120:C126" si="11">SUM(D120:E120)</f>
        <v>0</v>
      </c>
      <c r="D120" s="374">
        <f t="shared" ref="D120:E126" si="12">SUM(F120+H120+J120+L120+N120)</f>
        <v>0</v>
      </c>
      <c r="E120" s="375">
        <f t="shared" si="12"/>
        <v>0</v>
      </c>
      <c r="F120" s="1389"/>
      <c r="G120" s="1390"/>
      <c r="H120" s="1389"/>
      <c r="I120" s="1390"/>
      <c r="J120" s="1389"/>
      <c r="K120" s="1390"/>
      <c r="L120" s="1389"/>
      <c r="M120" s="1390"/>
      <c r="N120" s="1389"/>
      <c r="O120" s="1390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CG120" s="41"/>
      <c r="CH120" s="41"/>
      <c r="CI120" s="41"/>
      <c r="CJ120" s="41"/>
    </row>
    <row r="121" spans="1:88" ht="16.149999999999999" customHeight="1" x14ac:dyDescent="0.2">
      <c r="A121" s="1878"/>
      <c r="B121" s="378" t="s">
        <v>167</v>
      </c>
      <c r="C121" s="379">
        <f t="shared" si="11"/>
        <v>0</v>
      </c>
      <c r="D121" s="380">
        <f t="shared" si="12"/>
        <v>0</v>
      </c>
      <c r="E121" s="381">
        <f t="shared" si="12"/>
        <v>0</v>
      </c>
      <c r="F121" s="1871"/>
      <c r="G121" s="1872"/>
      <c r="H121" s="1871"/>
      <c r="I121" s="1872"/>
      <c r="J121" s="1871"/>
      <c r="K121" s="1872"/>
      <c r="L121" s="1871"/>
      <c r="M121" s="1872"/>
      <c r="N121" s="1871"/>
      <c r="O121" s="1872"/>
      <c r="CG121" s="41"/>
      <c r="CH121" s="41"/>
      <c r="CI121" s="41"/>
      <c r="CJ121" s="41"/>
    </row>
    <row r="122" spans="1:88" ht="16.149999999999999" customHeight="1" thickBot="1" x14ac:dyDescent="0.3">
      <c r="A122" s="1879"/>
      <c r="B122" s="384" t="s">
        <v>168</v>
      </c>
      <c r="C122" s="385">
        <f t="shared" si="11"/>
        <v>0</v>
      </c>
      <c r="D122" s="386">
        <f t="shared" si="12"/>
        <v>0</v>
      </c>
      <c r="E122" s="387">
        <f t="shared" si="12"/>
        <v>0</v>
      </c>
      <c r="F122" s="1873"/>
      <c r="G122" s="1874"/>
      <c r="H122" s="1873"/>
      <c r="I122" s="1874"/>
      <c r="J122" s="1873"/>
      <c r="K122" s="1874"/>
      <c r="L122" s="1873"/>
      <c r="M122" s="1874"/>
      <c r="N122" s="1873"/>
      <c r="O122" s="1874"/>
      <c r="CG122" s="41"/>
      <c r="CH122" s="41"/>
      <c r="CI122" s="41"/>
      <c r="CJ122" s="41"/>
    </row>
    <row r="123" spans="1:88" ht="16.149999999999999" customHeight="1" thickTop="1" x14ac:dyDescent="0.2">
      <c r="A123" s="1880" t="s">
        <v>169</v>
      </c>
      <c r="B123" s="390" t="s">
        <v>72</v>
      </c>
      <c r="C123" s="391">
        <f t="shared" si="11"/>
        <v>0</v>
      </c>
      <c r="D123" s="392">
        <f t="shared" si="12"/>
        <v>0</v>
      </c>
      <c r="E123" s="375">
        <f t="shared" si="12"/>
        <v>0</v>
      </c>
      <c r="F123" s="1389"/>
      <c r="G123" s="1390"/>
      <c r="H123" s="1389"/>
      <c r="I123" s="1390"/>
      <c r="J123" s="1389"/>
      <c r="K123" s="1390"/>
      <c r="L123" s="1389"/>
      <c r="M123" s="1390"/>
      <c r="N123" s="1389"/>
      <c r="O123" s="1390"/>
      <c r="CG123" s="41"/>
      <c r="CH123" s="41"/>
      <c r="CI123" s="41"/>
      <c r="CJ123" s="41"/>
    </row>
    <row r="124" spans="1:88" ht="16.149999999999999" customHeight="1" x14ac:dyDescent="0.2">
      <c r="A124" s="1881"/>
      <c r="B124" s="390" t="s">
        <v>170</v>
      </c>
      <c r="C124" s="391">
        <f t="shared" si="11"/>
        <v>0</v>
      </c>
      <c r="D124" s="392">
        <f t="shared" si="12"/>
        <v>0</v>
      </c>
      <c r="E124" s="375">
        <f t="shared" si="12"/>
        <v>0</v>
      </c>
      <c r="F124" s="1389"/>
      <c r="G124" s="1390"/>
      <c r="H124" s="1389"/>
      <c r="I124" s="1390"/>
      <c r="J124" s="1389"/>
      <c r="K124" s="1390"/>
      <c r="L124" s="1389"/>
      <c r="M124" s="1390"/>
      <c r="N124" s="1389"/>
      <c r="O124" s="1390"/>
      <c r="CG124" s="41"/>
      <c r="CH124" s="41"/>
      <c r="CI124" s="41"/>
      <c r="CJ124" s="41"/>
    </row>
    <row r="125" spans="1:88" ht="16.149999999999999" customHeight="1" x14ac:dyDescent="0.2">
      <c r="A125" s="1881"/>
      <c r="B125" s="393" t="s">
        <v>171</v>
      </c>
      <c r="C125" s="379">
        <f t="shared" si="11"/>
        <v>0</v>
      </c>
      <c r="D125" s="380">
        <f t="shared" si="12"/>
        <v>0</v>
      </c>
      <c r="E125" s="381">
        <f t="shared" si="12"/>
        <v>0</v>
      </c>
      <c r="F125" s="1871"/>
      <c r="G125" s="1872"/>
      <c r="H125" s="1871"/>
      <c r="I125" s="1872"/>
      <c r="J125" s="1871"/>
      <c r="K125" s="1872"/>
      <c r="L125" s="1871"/>
      <c r="M125" s="1872"/>
      <c r="N125" s="1871"/>
      <c r="O125" s="1872"/>
      <c r="CG125" s="41"/>
      <c r="CH125" s="41"/>
      <c r="CI125" s="41"/>
      <c r="CJ125" s="41"/>
    </row>
    <row r="126" spans="1:88" ht="16.149999999999999" customHeight="1" x14ac:dyDescent="0.2">
      <c r="A126" s="2757"/>
      <c r="B126" s="394" t="s">
        <v>104</v>
      </c>
      <c r="C126" s="395">
        <f t="shared" si="11"/>
        <v>0</v>
      </c>
      <c r="D126" s="396">
        <f t="shared" si="12"/>
        <v>0</v>
      </c>
      <c r="E126" s="397">
        <f t="shared" si="12"/>
        <v>0</v>
      </c>
      <c r="F126" s="1875"/>
      <c r="G126" s="1876"/>
      <c r="H126" s="1875"/>
      <c r="I126" s="1876"/>
      <c r="J126" s="1875"/>
      <c r="K126" s="1876"/>
      <c r="L126" s="1875"/>
      <c r="M126" s="1876"/>
      <c r="N126" s="1875"/>
      <c r="O126" s="1876"/>
      <c r="CG126" s="41"/>
      <c r="CH126" s="41"/>
      <c r="CI126" s="41"/>
      <c r="CJ126" s="41"/>
    </row>
    <row r="127" spans="1:88" x14ac:dyDescent="0.2">
      <c r="CG127" s="41"/>
      <c r="CH127" s="41"/>
      <c r="CI127" s="41"/>
      <c r="CJ127" s="41"/>
    </row>
    <row r="128" spans="1:88" x14ac:dyDescent="0.2">
      <c r="CG128" s="41"/>
      <c r="CH128" s="41"/>
      <c r="CI128" s="41"/>
      <c r="CJ128" s="41"/>
    </row>
    <row r="129" spans="85:88" x14ac:dyDescent="0.2">
      <c r="CG129" s="41"/>
      <c r="CH129" s="41"/>
      <c r="CI129" s="41"/>
      <c r="CJ129" s="41"/>
    </row>
    <row r="207" spans="1:104" ht="16.5" customHeight="1" x14ac:dyDescent="0.2"/>
    <row r="208" spans="1:104" s="400" customFormat="1" ht="18.75" hidden="1" customHeight="1" x14ac:dyDescent="0.2">
      <c r="A208" s="400">
        <f>SUM(B12:D12,B31:B44,B48:B49,B54,B57,C77:E77,B91:B93,B101:F101,B105:B107,B112:B114,C120:C126,C78:C80,B72,B67:B68,B63:G64)</f>
        <v>35383</v>
      </c>
      <c r="B208" s="400">
        <f>SUM(CG13:CJ129)</f>
        <v>0</v>
      </c>
      <c r="BX208" s="401"/>
      <c r="BY208" s="401"/>
      <c r="BZ208" s="401"/>
      <c r="CA208" s="401"/>
      <c r="CB208" s="401"/>
      <c r="CC208" s="401"/>
      <c r="CD208" s="401"/>
      <c r="CE208" s="401"/>
      <c r="CF208" s="401"/>
      <c r="CG208" s="401"/>
      <c r="CH208" s="401"/>
      <c r="CI208" s="401"/>
      <c r="CJ208" s="401"/>
      <c r="CK208" s="401"/>
      <c r="CL208" s="401"/>
      <c r="CM208" s="401"/>
      <c r="CN208" s="401"/>
      <c r="CO208" s="401"/>
      <c r="CP208" s="401"/>
      <c r="CQ208" s="401"/>
      <c r="CR208" s="401"/>
      <c r="CS208" s="401"/>
      <c r="CT208" s="401"/>
      <c r="CU208" s="401"/>
      <c r="CV208" s="401"/>
      <c r="CW208" s="401"/>
      <c r="CX208" s="401"/>
      <c r="CY208" s="401"/>
      <c r="CZ208" s="401"/>
    </row>
    <row r="209" ht="18.75" customHeight="1" x14ac:dyDescent="0.2"/>
  </sheetData>
  <mergeCells count="159"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28:A30"/>
    <mergeCell ref="B28:D29"/>
    <mergeCell ref="E28:AN28"/>
    <mergeCell ref="AO28:AO30"/>
    <mergeCell ref="AP28:AP30"/>
    <mergeCell ref="S29:T29"/>
    <mergeCell ref="U29:V29"/>
    <mergeCell ref="W29:X29"/>
    <mergeCell ref="Y29:Z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R52:R53"/>
    <mergeCell ref="S52:S53"/>
    <mergeCell ref="T52:T53"/>
    <mergeCell ref="U52:U53"/>
    <mergeCell ref="V52:V53"/>
    <mergeCell ref="A70:A71"/>
    <mergeCell ref="B70:B71"/>
    <mergeCell ref="C70:C71"/>
    <mergeCell ref="D70:D71"/>
    <mergeCell ref="Q52:Q53"/>
    <mergeCell ref="A51:A53"/>
    <mergeCell ref="B51:D52"/>
    <mergeCell ref="E51:V51"/>
    <mergeCell ref="A73:G73"/>
    <mergeCell ref="K52:K53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AK74:AK76"/>
    <mergeCell ref="F75:G75"/>
    <mergeCell ref="H75:I75"/>
    <mergeCell ref="J75:K75"/>
    <mergeCell ref="L75:M75"/>
    <mergeCell ref="N75:O75"/>
    <mergeCell ref="P75:Q75"/>
    <mergeCell ref="R75:S75"/>
    <mergeCell ref="T75:U75"/>
    <mergeCell ref="V75:W75"/>
    <mergeCell ref="F74:AI74"/>
    <mergeCell ref="AJ74:AJ76"/>
    <mergeCell ref="X75:Y75"/>
    <mergeCell ref="Z75:AA75"/>
    <mergeCell ref="AB75:AC75"/>
    <mergeCell ref="AD75:AE75"/>
    <mergeCell ref="A84:D84"/>
    <mergeCell ref="A90:D90"/>
    <mergeCell ref="A94:F94"/>
    <mergeCell ref="A95:A97"/>
    <mergeCell ref="B95:C96"/>
    <mergeCell ref="D95:E96"/>
    <mergeCell ref="F95:F97"/>
    <mergeCell ref="AF75:AG75"/>
    <mergeCell ref="AH75:AI75"/>
    <mergeCell ref="A78:A79"/>
    <mergeCell ref="A82:A83"/>
    <mergeCell ref="B82:B83"/>
    <mergeCell ref="C82:C83"/>
    <mergeCell ref="D82:D83"/>
    <mergeCell ref="A74:A76"/>
    <mergeCell ref="B74:B76"/>
    <mergeCell ref="C74:E75"/>
    <mergeCell ref="A103:A104"/>
    <mergeCell ref="B103:B104"/>
    <mergeCell ref="C103:K103"/>
    <mergeCell ref="L103:L104"/>
    <mergeCell ref="A109:A111"/>
    <mergeCell ref="B109:D110"/>
    <mergeCell ref="E109:AN109"/>
    <mergeCell ref="U110:V110"/>
    <mergeCell ref="W110:X110"/>
    <mergeCell ref="Y110:Z110"/>
    <mergeCell ref="AO109:AO111"/>
    <mergeCell ref="AP109:AP111"/>
    <mergeCell ref="E110:F110"/>
    <mergeCell ref="G110:H110"/>
    <mergeCell ref="I110:J110"/>
    <mergeCell ref="K110:L110"/>
    <mergeCell ref="M110:N110"/>
    <mergeCell ref="O110:P110"/>
    <mergeCell ref="Q110:R110"/>
    <mergeCell ref="S110:T110"/>
    <mergeCell ref="A120:A122"/>
    <mergeCell ref="A123:A126"/>
    <mergeCell ref="AM110:AN110"/>
    <mergeCell ref="A116:B119"/>
    <mergeCell ref="C116:E118"/>
    <mergeCell ref="F116:O117"/>
    <mergeCell ref="F118:G118"/>
    <mergeCell ref="H118:I118"/>
    <mergeCell ref="J118:K118"/>
    <mergeCell ref="L118:M118"/>
    <mergeCell ref="N118:O118"/>
    <mergeCell ref="AA110:AB110"/>
    <mergeCell ref="AC110:AD110"/>
    <mergeCell ref="AE110:AF110"/>
    <mergeCell ref="AG110:AH110"/>
    <mergeCell ref="AI110:AJ110"/>
    <mergeCell ref="AK110:AL110"/>
  </mergeCells>
  <dataValidations count="2">
    <dataValidation allowBlank="1" showInputMessage="1" showErrorMessage="1" errorTitle="Error de ingreso" error="Debe ingresar sólo números enteros positivos." sqref="AJ74:AK74 G75:AI76 AT1:XFD1048576 E1:AS12 E27:AS30 G65:G73 C1:D47 E45:J47 X45:AK73 K45:W54 C50:J54 H60:W73 A1:A1048576 B1:B62 C60:G62 B65:B66 C65:D71 F65:F76 C73:D84 C90:D90 C94:D97 E65:E97 F81:F97 B69:B97 B101:F104 G81:L104 B108:D1048576 E108:L111 M81:AK111 AQ45:AS1048576 AL45:AP111 E115:E1048576 P115:AP1048576 F115:O119 F127:O1048576" xr:uid="{51533C86-CB9E-4960-93FD-C046362D2C8A}"/>
    <dataValidation type="whole" operator="greaterThanOrEqual" allowBlank="1" showInputMessage="1" showErrorMessage="1" error="Valor no Permitido" sqref="E13:AS26 E31:AS44 C48:J49 C55:W59 B63:G64 B67:B68 C72:D72 F77:AK80 C85:D89 C91:D93 B98:F100 B105:L107 E112:AP114 F120:O126" xr:uid="{6D349812-CA65-47F9-B1A4-77E56B8093E0}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90C06-9191-4D8B-B34F-5542B153B87B}">
  <dimension ref="A1:CZ209"/>
  <sheetViews>
    <sheetView tabSelected="1" workbookViewId="0">
      <selection sqref="A1:XFD1048576"/>
    </sheetView>
  </sheetViews>
  <sheetFormatPr baseColWidth="10" defaultColWidth="11.42578125" defaultRowHeight="14.25" x14ac:dyDescent="0.2"/>
  <cols>
    <col min="1" max="1" width="46.140625" style="2" customWidth="1"/>
    <col min="2" max="2" width="23.85546875" style="2" customWidth="1"/>
    <col min="3" max="3" width="15.7109375" style="2" customWidth="1"/>
    <col min="4" max="4" width="14.42578125" style="2" customWidth="1"/>
    <col min="5" max="5" width="14.85546875" style="2" customWidth="1"/>
    <col min="6" max="6" width="16.7109375" style="2" customWidth="1"/>
    <col min="7" max="7" width="14" style="2" customWidth="1"/>
    <col min="8" max="8" width="13.140625" style="2" customWidth="1"/>
    <col min="9" max="9" width="11.85546875" style="2" customWidth="1"/>
    <col min="10" max="10" width="12.140625" style="2" customWidth="1"/>
    <col min="11" max="11" width="13.85546875" style="2" customWidth="1"/>
    <col min="12" max="12" width="15" style="2" customWidth="1"/>
    <col min="13" max="13" width="11.85546875" style="2" customWidth="1"/>
    <col min="14" max="40" width="11.42578125" style="2"/>
    <col min="41" max="41" width="12.8554687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customWidth="1"/>
    <col min="79" max="103" width="10.85546875" style="5" hidden="1" customWidth="1"/>
    <col min="104" max="104" width="0.140625" style="5" customWidth="1"/>
    <col min="105" max="105" width="10.85546875" style="2" customWidth="1"/>
    <col min="106" max="16384" width="11.42578125" style="2"/>
  </cols>
  <sheetData>
    <row r="1" spans="1:104" ht="16.149999999999999" customHeight="1" x14ac:dyDescent="0.2">
      <c r="A1" s="1" t="s">
        <v>0</v>
      </c>
    </row>
    <row r="2" spans="1:104" ht="16.149999999999999" customHeight="1" x14ac:dyDescent="0.2">
      <c r="A2" s="1" t="str">
        <f>CONCATENATE("COMUNA: ",[13]NOMBRE!B2," - ","( ",[13]NOMBRE!C2,[13]NOMBRE!D2,[13]NOMBRE!E2,[13]NOMBRE!F2,[13]NOMBRE!G2," )")</f>
        <v>COMUNA: LINARES - ( 07401 )</v>
      </c>
    </row>
    <row r="3" spans="1:104" ht="16.149999999999999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104" ht="16.149999999999999" customHeight="1" x14ac:dyDescent="0.2">
      <c r="A4" s="1" t="str">
        <f>CONCATENATE("MES: ",[13]NOMBRE!B6," - ","( ",[13]NOMBRE!C6,[13]NOMBRE!D6," )")</f>
        <v>MES: DICIEMBRE - ( 12 )</v>
      </c>
    </row>
    <row r="5" spans="1:104" ht="16.149999999999999" customHeight="1" x14ac:dyDescent="0.2">
      <c r="A5" s="1" t="str">
        <f>CONCATENATE("AÑO: ",[13]NOMBRE!B7)</f>
        <v>AÑO: 2019</v>
      </c>
    </row>
    <row r="6" spans="1:104" ht="15" x14ac:dyDescent="0.2">
      <c r="A6" s="1982" t="s">
        <v>1</v>
      </c>
      <c r="B6" s="1982"/>
      <c r="C6" s="1982"/>
      <c r="D6" s="1982"/>
      <c r="E6" s="1982"/>
      <c r="F6" s="1982"/>
      <c r="G6" s="1982"/>
      <c r="H6" s="1982"/>
      <c r="I6" s="1982"/>
      <c r="J6" s="1982"/>
      <c r="K6" s="1982"/>
      <c r="L6" s="1982"/>
      <c r="M6" s="1982"/>
      <c r="N6" s="1982"/>
      <c r="O6" s="1982"/>
      <c r="P6" s="1982"/>
      <c r="Q6" s="1982"/>
      <c r="R6" s="1982"/>
      <c r="S6" s="1982"/>
      <c r="T6" s="1982"/>
      <c r="U6" s="1982"/>
      <c r="V6" s="1982"/>
      <c r="W6" s="1982"/>
      <c r="X6" s="6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104" ht="1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6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</row>
    <row r="8" spans="1:104" ht="31.15" customHeight="1" x14ac:dyDescent="0.2">
      <c r="A8" s="10" t="s">
        <v>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6"/>
      <c r="AQ8" s="7"/>
      <c r="AR8" s="7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</row>
    <row r="9" spans="1:104" ht="19.899999999999999" customHeight="1" x14ac:dyDescent="0.2">
      <c r="A9" s="2836" t="s">
        <v>3</v>
      </c>
      <c r="B9" s="2837" t="s">
        <v>4</v>
      </c>
      <c r="C9" s="2838"/>
      <c r="D9" s="2839"/>
      <c r="E9" s="2840" t="s">
        <v>5</v>
      </c>
      <c r="F9" s="2758"/>
      <c r="G9" s="2758"/>
      <c r="H9" s="2758"/>
      <c r="I9" s="2758"/>
      <c r="J9" s="2758"/>
      <c r="K9" s="2758"/>
      <c r="L9" s="2758"/>
      <c r="M9" s="2758"/>
      <c r="N9" s="2758"/>
      <c r="O9" s="2758"/>
      <c r="P9" s="2758"/>
      <c r="Q9" s="2758"/>
      <c r="R9" s="2758"/>
      <c r="S9" s="2758"/>
      <c r="T9" s="2758"/>
      <c r="U9" s="2758"/>
      <c r="V9" s="2758"/>
      <c r="W9" s="2758"/>
      <c r="X9" s="2758"/>
      <c r="Y9" s="2758"/>
      <c r="Z9" s="2758"/>
      <c r="AA9" s="2758"/>
      <c r="AB9" s="2758"/>
      <c r="AC9" s="2758"/>
      <c r="AD9" s="2758"/>
      <c r="AE9" s="2758"/>
      <c r="AF9" s="2758"/>
      <c r="AG9" s="2758"/>
      <c r="AH9" s="2758"/>
      <c r="AI9" s="2758"/>
      <c r="AJ9" s="2758"/>
      <c r="AK9" s="2758"/>
      <c r="AL9" s="2758"/>
      <c r="AM9" s="2758"/>
      <c r="AN9" s="2841"/>
      <c r="AO9" s="2842" t="s">
        <v>6</v>
      </c>
      <c r="AP9" s="2843" t="s">
        <v>7</v>
      </c>
      <c r="AQ9" s="2843" t="s">
        <v>8</v>
      </c>
      <c r="AR9" s="2844" t="s">
        <v>9</v>
      </c>
      <c r="AS9" s="2844" t="s">
        <v>10</v>
      </c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W9" s="3"/>
      <c r="BY9" s="4"/>
      <c r="CZ9" s="2"/>
    </row>
    <row r="10" spans="1:104" ht="19.899999999999999" customHeight="1" x14ac:dyDescent="0.2">
      <c r="A10" s="1909"/>
      <c r="B10" s="2779"/>
      <c r="C10" s="2831"/>
      <c r="D10" s="2769"/>
      <c r="E10" s="2840" t="s">
        <v>11</v>
      </c>
      <c r="F10" s="2841"/>
      <c r="G10" s="2845" t="s">
        <v>12</v>
      </c>
      <c r="H10" s="2846"/>
      <c r="I10" s="2845" t="s">
        <v>13</v>
      </c>
      <c r="J10" s="2846"/>
      <c r="K10" s="2845" t="s">
        <v>14</v>
      </c>
      <c r="L10" s="2846"/>
      <c r="M10" s="2845" t="s">
        <v>15</v>
      </c>
      <c r="N10" s="2846"/>
      <c r="O10" s="2845" t="s">
        <v>16</v>
      </c>
      <c r="P10" s="2846"/>
      <c r="Q10" s="2845" t="s">
        <v>17</v>
      </c>
      <c r="R10" s="2846"/>
      <c r="S10" s="2845" t="s">
        <v>18</v>
      </c>
      <c r="T10" s="2846"/>
      <c r="U10" s="2845" t="s">
        <v>19</v>
      </c>
      <c r="V10" s="2846"/>
      <c r="W10" s="2845" t="s">
        <v>20</v>
      </c>
      <c r="X10" s="2846"/>
      <c r="Y10" s="2845" t="s">
        <v>21</v>
      </c>
      <c r="Z10" s="2846"/>
      <c r="AA10" s="2845" t="s">
        <v>22</v>
      </c>
      <c r="AB10" s="2846"/>
      <c r="AC10" s="2845" t="s">
        <v>23</v>
      </c>
      <c r="AD10" s="2846"/>
      <c r="AE10" s="2845" t="s">
        <v>24</v>
      </c>
      <c r="AF10" s="2846"/>
      <c r="AG10" s="2845" t="s">
        <v>25</v>
      </c>
      <c r="AH10" s="2846"/>
      <c r="AI10" s="2845" t="s">
        <v>26</v>
      </c>
      <c r="AJ10" s="2846"/>
      <c r="AK10" s="2845" t="s">
        <v>27</v>
      </c>
      <c r="AL10" s="2846"/>
      <c r="AM10" s="2840" t="s">
        <v>28</v>
      </c>
      <c r="AN10" s="2841"/>
      <c r="AO10" s="1975"/>
      <c r="AP10" s="1980"/>
      <c r="AQ10" s="1980"/>
      <c r="AR10" s="1944"/>
      <c r="AS10" s="1944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W10" s="3"/>
      <c r="BY10" s="4"/>
      <c r="CZ10" s="2"/>
    </row>
    <row r="11" spans="1:104" ht="19.899999999999999" customHeight="1" x14ac:dyDescent="0.2">
      <c r="A11" s="2778"/>
      <c r="B11" s="1779" t="s">
        <v>29</v>
      </c>
      <c r="C11" s="1864" t="s">
        <v>30</v>
      </c>
      <c r="D11" s="2847" t="s">
        <v>31</v>
      </c>
      <c r="E11" s="2848" t="s">
        <v>30</v>
      </c>
      <c r="F11" s="2849" t="s">
        <v>31</v>
      </c>
      <c r="G11" s="2848" t="s">
        <v>30</v>
      </c>
      <c r="H11" s="2849" t="s">
        <v>31</v>
      </c>
      <c r="I11" s="2848" t="s">
        <v>30</v>
      </c>
      <c r="J11" s="2849" t="s">
        <v>31</v>
      </c>
      <c r="K11" s="2848" t="s">
        <v>30</v>
      </c>
      <c r="L11" s="2849" t="s">
        <v>31</v>
      </c>
      <c r="M11" s="2848" t="s">
        <v>30</v>
      </c>
      <c r="N11" s="2849" t="s">
        <v>31</v>
      </c>
      <c r="O11" s="2848" t="s">
        <v>30</v>
      </c>
      <c r="P11" s="2849" t="s">
        <v>31</v>
      </c>
      <c r="Q11" s="2848" t="s">
        <v>30</v>
      </c>
      <c r="R11" s="2849" t="s">
        <v>31</v>
      </c>
      <c r="S11" s="2848" t="s">
        <v>30</v>
      </c>
      <c r="T11" s="2849" t="s">
        <v>31</v>
      </c>
      <c r="U11" s="2848" t="s">
        <v>30</v>
      </c>
      <c r="V11" s="2849" t="s">
        <v>31</v>
      </c>
      <c r="W11" s="2848" t="s">
        <v>30</v>
      </c>
      <c r="X11" s="2849" t="s">
        <v>31</v>
      </c>
      <c r="Y11" s="2848" t="s">
        <v>30</v>
      </c>
      <c r="Z11" s="2849" t="s">
        <v>31</v>
      </c>
      <c r="AA11" s="2848" t="s">
        <v>30</v>
      </c>
      <c r="AB11" s="2849" t="s">
        <v>31</v>
      </c>
      <c r="AC11" s="2848" t="s">
        <v>30</v>
      </c>
      <c r="AD11" s="2849" t="s">
        <v>31</v>
      </c>
      <c r="AE11" s="2848" t="s">
        <v>30</v>
      </c>
      <c r="AF11" s="2849" t="s">
        <v>31</v>
      </c>
      <c r="AG11" s="2848" t="s">
        <v>30</v>
      </c>
      <c r="AH11" s="2849" t="s">
        <v>31</v>
      </c>
      <c r="AI11" s="2848" t="s">
        <v>30</v>
      </c>
      <c r="AJ11" s="2849" t="s">
        <v>31</v>
      </c>
      <c r="AK11" s="2848" t="s">
        <v>30</v>
      </c>
      <c r="AL11" s="2849" t="s">
        <v>31</v>
      </c>
      <c r="AM11" s="2848" t="s">
        <v>30</v>
      </c>
      <c r="AN11" s="2849" t="s">
        <v>31</v>
      </c>
      <c r="AO11" s="2832"/>
      <c r="AP11" s="2835"/>
      <c r="AQ11" s="2835"/>
      <c r="AR11" s="2802"/>
      <c r="AS11" s="2802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W11" s="3"/>
      <c r="BY11" s="4"/>
      <c r="CZ11" s="2"/>
    </row>
    <row r="12" spans="1:104" ht="16.149999999999999" customHeight="1" x14ac:dyDescent="0.2">
      <c r="A12" s="2850" t="s">
        <v>32</v>
      </c>
      <c r="B12" s="2851">
        <f>SUM(B13:B26)</f>
        <v>0</v>
      </c>
      <c r="C12" s="2852">
        <f>SUM(C13:C26)</f>
        <v>0</v>
      </c>
      <c r="D12" s="21">
        <f>SUM(D13:D26)</f>
        <v>0</v>
      </c>
      <c r="E12" s="2848">
        <f>SUM(E13:E26)</f>
        <v>0</v>
      </c>
      <c r="F12" s="22">
        <f t="shared" ref="F12:AO12" si="0">SUM(F13:F26)</f>
        <v>0</v>
      </c>
      <c r="G12" s="23">
        <f>SUM(G13:G26)</f>
        <v>0</v>
      </c>
      <c r="H12" s="22">
        <f t="shared" si="0"/>
        <v>0</v>
      </c>
      <c r="I12" s="2848">
        <f t="shared" si="0"/>
        <v>0</v>
      </c>
      <c r="J12" s="22">
        <f t="shared" si="0"/>
        <v>0</v>
      </c>
      <c r="K12" s="2848">
        <f t="shared" si="0"/>
        <v>0</v>
      </c>
      <c r="L12" s="22">
        <f t="shared" si="0"/>
        <v>0</v>
      </c>
      <c r="M12" s="2848">
        <f t="shared" si="0"/>
        <v>0</v>
      </c>
      <c r="N12" s="22">
        <f t="shared" si="0"/>
        <v>0</v>
      </c>
      <c r="O12" s="2848">
        <f t="shared" si="0"/>
        <v>0</v>
      </c>
      <c r="P12" s="22">
        <f t="shared" si="0"/>
        <v>0</v>
      </c>
      <c r="Q12" s="2848">
        <f t="shared" si="0"/>
        <v>0</v>
      </c>
      <c r="R12" s="22">
        <f t="shared" si="0"/>
        <v>0</v>
      </c>
      <c r="S12" s="2848">
        <f t="shared" si="0"/>
        <v>0</v>
      </c>
      <c r="T12" s="22">
        <f t="shared" si="0"/>
        <v>0</v>
      </c>
      <c r="U12" s="2848">
        <f>SUM(U13:U26)</f>
        <v>0</v>
      </c>
      <c r="V12" s="22">
        <f>SUM(V13:V26)</f>
        <v>0</v>
      </c>
      <c r="W12" s="2848">
        <f t="shared" si="0"/>
        <v>0</v>
      </c>
      <c r="X12" s="22">
        <f t="shared" si="0"/>
        <v>0</v>
      </c>
      <c r="Y12" s="2848">
        <f t="shared" si="0"/>
        <v>0</v>
      </c>
      <c r="Z12" s="22">
        <f t="shared" si="0"/>
        <v>0</v>
      </c>
      <c r="AA12" s="2848">
        <f t="shared" si="0"/>
        <v>0</v>
      </c>
      <c r="AB12" s="22">
        <f t="shared" si="0"/>
        <v>0</v>
      </c>
      <c r="AC12" s="2848">
        <f t="shared" si="0"/>
        <v>0</v>
      </c>
      <c r="AD12" s="22">
        <f t="shared" si="0"/>
        <v>0</v>
      </c>
      <c r="AE12" s="2848">
        <f t="shared" si="0"/>
        <v>0</v>
      </c>
      <c r="AF12" s="22">
        <f t="shared" si="0"/>
        <v>0</v>
      </c>
      <c r="AG12" s="23">
        <f t="shared" si="0"/>
        <v>0</v>
      </c>
      <c r="AH12" s="23">
        <f t="shared" si="0"/>
        <v>0</v>
      </c>
      <c r="AI12" s="23">
        <f t="shared" si="0"/>
        <v>0</v>
      </c>
      <c r="AJ12" s="23">
        <f t="shared" si="0"/>
        <v>0</v>
      </c>
      <c r="AK12" s="23">
        <f t="shared" si="0"/>
        <v>0</v>
      </c>
      <c r="AL12" s="23">
        <f t="shared" si="0"/>
        <v>0</v>
      </c>
      <c r="AM12" s="23">
        <f t="shared" si="0"/>
        <v>0</v>
      </c>
      <c r="AN12" s="23">
        <f t="shared" si="0"/>
        <v>0</v>
      </c>
      <c r="AO12" s="1404">
        <f t="shared" si="0"/>
        <v>0</v>
      </c>
      <c r="AP12" s="25">
        <f>SUM(AP13:AP26)</f>
        <v>0</v>
      </c>
      <c r="AQ12" s="1405">
        <f>SUM(AQ13:AQ26)</f>
        <v>0</v>
      </c>
      <c r="AR12" s="2849">
        <f>SUM(AR13:AR26)</f>
        <v>0</v>
      </c>
      <c r="AS12" s="2849">
        <f>SUM(AS13:AS26)</f>
        <v>0</v>
      </c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W12" s="3"/>
      <c r="BY12" s="4"/>
      <c r="CZ12" s="2"/>
    </row>
    <row r="13" spans="1:104" ht="16.149999999999999" customHeight="1" x14ac:dyDescent="0.2">
      <c r="A13" s="27" t="s">
        <v>33</v>
      </c>
      <c r="B13" s="28">
        <f>SUM(C13:D13)</f>
        <v>0</v>
      </c>
      <c r="C13" s="29">
        <f>SUM(E13+G13+I13+K13+M13+O13+Q13+S13+U13+W13+Y13+AA13+AC13+AE13+AG13+AI13+AK13+AM13)</f>
        <v>0</v>
      </c>
      <c r="D13" s="2853">
        <f>SUM(F13+H13+J13+L13+N13+P13+R13+T13+V13+X13+Z13+AB13+AD13+AF13+AH13+AJ13+AL13+AN13)</f>
        <v>0</v>
      </c>
      <c r="E13" s="31"/>
      <c r="F13" s="2854"/>
      <c r="G13" s="31"/>
      <c r="H13" s="2854"/>
      <c r="I13" s="31"/>
      <c r="J13" s="33"/>
      <c r="K13" s="31"/>
      <c r="L13" s="33"/>
      <c r="M13" s="31"/>
      <c r="N13" s="33"/>
      <c r="O13" s="31"/>
      <c r="P13" s="33"/>
      <c r="Q13" s="31"/>
      <c r="R13" s="33"/>
      <c r="S13" s="31"/>
      <c r="T13" s="33"/>
      <c r="U13" s="31"/>
      <c r="V13" s="33"/>
      <c r="W13" s="31"/>
      <c r="X13" s="33"/>
      <c r="Y13" s="31"/>
      <c r="Z13" s="33"/>
      <c r="AA13" s="31"/>
      <c r="AB13" s="33"/>
      <c r="AC13" s="31"/>
      <c r="AD13" s="33"/>
      <c r="AE13" s="31"/>
      <c r="AF13" s="33"/>
      <c r="AG13" s="31"/>
      <c r="AH13" s="33"/>
      <c r="AI13" s="31"/>
      <c r="AJ13" s="33"/>
      <c r="AK13" s="31"/>
      <c r="AL13" s="33"/>
      <c r="AM13" s="2855"/>
      <c r="AN13" s="33"/>
      <c r="AO13" s="35"/>
      <c r="AP13" s="36"/>
      <c r="AQ13" s="36"/>
      <c r="AR13" s="2856"/>
      <c r="AS13" s="2856"/>
      <c r="AT13" s="38"/>
      <c r="AU13" s="39"/>
      <c r="AV13" s="39"/>
      <c r="AW13" s="39"/>
      <c r="AX13" s="39"/>
      <c r="AY13" s="39"/>
      <c r="AZ13" s="39"/>
      <c r="BA13" s="39"/>
      <c r="BB13" s="39"/>
      <c r="BC13" s="39"/>
      <c r="BD13" s="9"/>
      <c r="BE13" s="9"/>
      <c r="BF13" s="9"/>
      <c r="BW13" s="3"/>
      <c r="BY13" s="4"/>
      <c r="CA13" s="40"/>
      <c r="CF13" s="41">
        <v>0</v>
      </c>
      <c r="CG13" s="41">
        <v>0</v>
      </c>
      <c r="CH13" s="41">
        <v>0</v>
      </c>
      <c r="CI13" s="41">
        <v>0</v>
      </c>
      <c r="CJ13" s="5">
        <v>0</v>
      </c>
      <c r="CZ13" s="2"/>
    </row>
    <row r="14" spans="1:104" ht="16.149999999999999" customHeight="1" x14ac:dyDescent="0.2">
      <c r="A14" s="42" t="s">
        <v>34</v>
      </c>
      <c r="B14" s="43">
        <f t="shared" ref="B14:B26" si="1">SUM(C14:D14)</f>
        <v>0</v>
      </c>
      <c r="C14" s="44">
        <f>SUM(E14+G14+I14)</f>
        <v>0</v>
      </c>
      <c r="D14" s="45">
        <f>SUM(F14+H14+J14)</f>
        <v>0</v>
      </c>
      <c r="E14" s="46"/>
      <c r="F14" s="47"/>
      <c r="G14" s="46"/>
      <c r="H14" s="47"/>
      <c r="I14" s="46"/>
      <c r="J14" s="48"/>
      <c r="K14" s="49"/>
      <c r="L14" s="50"/>
      <c r="M14" s="49"/>
      <c r="N14" s="50"/>
      <c r="O14" s="49"/>
      <c r="P14" s="50"/>
      <c r="Q14" s="49"/>
      <c r="R14" s="50"/>
      <c r="S14" s="49"/>
      <c r="T14" s="50"/>
      <c r="U14" s="49"/>
      <c r="V14" s="50"/>
      <c r="W14" s="49"/>
      <c r="X14" s="50"/>
      <c r="Y14" s="49"/>
      <c r="Z14" s="50"/>
      <c r="AA14" s="49"/>
      <c r="AB14" s="50"/>
      <c r="AC14" s="49"/>
      <c r="AD14" s="50"/>
      <c r="AE14" s="49"/>
      <c r="AF14" s="50"/>
      <c r="AG14" s="49"/>
      <c r="AH14" s="50"/>
      <c r="AI14" s="49"/>
      <c r="AJ14" s="50"/>
      <c r="AK14" s="49"/>
      <c r="AL14" s="50"/>
      <c r="AM14" s="49"/>
      <c r="AN14" s="50"/>
      <c r="AO14" s="51"/>
      <c r="AP14" s="52"/>
      <c r="AQ14" s="52"/>
      <c r="AR14" s="53"/>
      <c r="AS14" s="53"/>
      <c r="AT14" s="38"/>
      <c r="AU14" s="39"/>
      <c r="AV14" s="39"/>
      <c r="AW14" s="39"/>
      <c r="AX14" s="39"/>
      <c r="AY14" s="39"/>
      <c r="AZ14" s="39"/>
      <c r="BA14" s="39"/>
      <c r="BB14" s="39"/>
      <c r="BC14" s="39"/>
      <c r="BD14" s="9"/>
      <c r="BE14" s="9"/>
      <c r="BF14" s="9"/>
      <c r="BW14" s="3"/>
      <c r="BY14" s="4"/>
      <c r="CA14" s="40"/>
      <c r="CF14" s="41">
        <v>0</v>
      </c>
      <c r="CG14" s="41">
        <v>0</v>
      </c>
      <c r="CH14" s="41">
        <v>0</v>
      </c>
      <c r="CI14" s="41">
        <v>0</v>
      </c>
      <c r="CJ14" s="5">
        <v>0</v>
      </c>
      <c r="CZ14" s="2"/>
    </row>
    <row r="15" spans="1:104" ht="16.149999999999999" customHeight="1" x14ac:dyDescent="0.2">
      <c r="A15" s="54" t="s">
        <v>35</v>
      </c>
      <c r="B15" s="43">
        <f t="shared" si="1"/>
        <v>0</v>
      </c>
      <c r="C15" s="44">
        <f>SUM(E15+G15+I15+K15+M15+O15+Q15+S15+U15+W15+Y15+AA15+AC15+AE15+AG15+AI15+AK15+AM15)</f>
        <v>0</v>
      </c>
      <c r="D15" s="45">
        <f>SUM(F15+H15+J15+L15+N15+P15+R15+T15+V15+X15+Z15+AB15+AD15+AF15+AH15+AJ15+AL15+AN15)</f>
        <v>0</v>
      </c>
      <c r="E15" s="46"/>
      <c r="F15" s="47"/>
      <c r="G15" s="46"/>
      <c r="H15" s="47"/>
      <c r="I15" s="46"/>
      <c r="J15" s="48"/>
      <c r="K15" s="46"/>
      <c r="L15" s="48"/>
      <c r="M15" s="46"/>
      <c r="N15" s="48"/>
      <c r="O15" s="46"/>
      <c r="P15" s="48"/>
      <c r="Q15" s="46"/>
      <c r="R15" s="48"/>
      <c r="S15" s="46"/>
      <c r="T15" s="48"/>
      <c r="U15" s="46"/>
      <c r="V15" s="48"/>
      <c r="W15" s="46"/>
      <c r="X15" s="48"/>
      <c r="Y15" s="46"/>
      <c r="Z15" s="48"/>
      <c r="AA15" s="46"/>
      <c r="AB15" s="48"/>
      <c r="AC15" s="46"/>
      <c r="AD15" s="48"/>
      <c r="AE15" s="46"/>
      <c r="AF15" s="48"/>
      <c r="AG15" s="46"/>
      <c r="AH15" s="48"/>
      <c r="AI15" s="46"/>
      <c r="AJ15" s="48"/>
      <c r="AK15" s="46"/>
      <c r="AL15" s="48"/>
      <c r="AM15" s="55"/>
      <c r="AN15" s="48"/>
      <c r="AO15" s="51"/>
      <c r="AP15" s="52"/>
      <c r="AQ15" s="52"/>
      <c r="AR15" s="53"/>
      <c r="AS15" s="53"/>
      <c r="AT15" s="38"/>
      <c r="AU15" s="39"/>
      <c r="AV15" s="39"/>
      <c r="AW15" s="39"/>
      <c r="AX15" s="39"/>
      <c r="AY15" s="39"/>
      <c r="AZ15" s="39"/>
      <c r="BA15" s="39"/>
      <c r="BB15" s="39"/>
      <c r="BC15" s="39"/>
      <c r="BD15" s="9"/>
      <c r="BE15" s="9"/>
      <c r="BF15" s="9"/>
      <c r="BW15" s="3"/>
      <c r="BY15" s="4"/>
      <c r="CA15" s="40"/>
      <c r="CF15" s="41">
        <v>0</v>
      </c>
      <c r="CG15" s="41">
        <v>0</v>
      </c>
      <c r="CH15" s="41">
        <v>0</v>
      </c>
      <c r="CI15" s="41">
        <v>0</v>
      </c>
      <c r="CJ15" s="5">
        <v>0</v>
      </c>
      <c r="CZ15" s="2"/>
    </row>
    <row r="16" spans="1:104" ht="16.149999999999999" customHeight="1" x14ac:dyDescent="0.2">
      <c r="A16" s="56" t="s">
        <v>36</v>
      </c>
      <c r="B16" s="57">
        <f t="shared" si="1"/>
        <v>0</v>
      </c>
      <c r="C16" s="58">
        <f>SUM(I16+K16+M16+O16+Q16+S16+U16+W16+Y16+AA16+AC16+AE16+AG16+AI16+AK16+AM16)</f>
        <v>0</v>
      </c>
      <c r="D16" s="59">
        <f>SUM(J16+L16+N16+P16+R16+T16+V16+X16+Z16+AB16+AD16+AF16+AH16+AJ16+AL16+AN16)</f>
        <v>0</v>
      </c>
      <c r="E16" s="49"/>
      <c r="F16" s="50"/>
      <c r="G16" s="60"/>
      <c r="H16" s="61"/>
      <c r="I16" s="46"/>
      <c r="J16" s="48"/>
      <c r="K16" s="46"/>
      <c r="L16" s="48"/>
      <c r="M16" s="46"/>
      <c r="N16" s="48"/>
      <c r="O16" s="46"/>
      <c r="P16" s="48"/>
      <c r="Q16" s="46"/>
      <c r="R16" s="48"/>
      <c r="S16" s="46"/>
      <c r="T16" s="48"/>
      <c r="U16" s="46"/>
      <c r="V16" s="48"/>
      <c r="W16" s="46"/>
      <c r="X16" s="48"/>
      <c r="Y16" s="46"/>
      <c r="Z16" s="48"/>
      <c r="AA16" s="46"/>
      <c r="AB16" s="48"/>
      <c r="AC16" s="46"/>
      <c r="AD16" s="48"/>
      <c r="AE16" s="46"/>
      <c r="AF16" s="48"/>
      <c r="AG16" s="46"/>
      <c r="AH16" s="48"/>
      <c r="AI16" s="46"/>
      <c r="AJ16" s="48"/>
      <c r="AK16" s="46"/>
      <c r="AL16" s="48"/>
      <c r="AM16" s="55"/>
      <c r="AN16" s="48"/>
      <c r="AO16" s="51"/>
      <c r="AP16" s="52"/>
      <c r="AQ16" s="52"/>
      <c r="AR16" s="53"/>
      <c r="AS16" s="53"/>
      <c r="AT16" s="38"/>
      <c r="AU16" s="39"/>
      <c r="AV16" s="39"/>
      <c r="AW16" s="39"/>
      <c r="AX16" s="39"/>
      <c r="AY16" s="39"/>
      <c r="AZ16" s="39"/>
      <c r="BA16" s="39"/>
      <c r="BB16" s="39"/>
      <c r="BC16" s="39"/>
      <c r="BD16" s="9"/>
      <c r="BE16" s="9"/>
      <c r="BF16" s="9"/>
      <c r="BW16" s="3"/>
      <c r="BY16" s="4"/>
      <c r="CA16" s="40"/>
      <c r="CF16" s="41">
        <v>0</v>
      </c>
      <c r="CG16" s="41">
        <v>0</v>
      </c>
      <c r="CH16" s="41">
        <v>0</v>
      </c>
      <c r="CI16" s="41">
        <v>0</v>
      </c>
      <c r="CJ16" s="5">
        <v>0</v>
      </c>
      <c r="CZ16" s="2"/>
    </row>
    <row r="17" spans="1:104" ht="16.149999999999999" customHeight="1" x14ac:dyDescent="0.2">
      <c r="A17" s="62" t="s">
        <v>37</v>
      </c>
      <c r="B17" s="43">
        <f t="shared" si="1"/>
        <v>0</v>
      </c>
      <c r="C17" s="44">
        <f>SUM(U17+W17+Y17+AA17+AC17+AE17+AG17+AI17+AK17+AM17)</f>
        <v>0</v>
      </c>
      <c r="D17" s="45">
        <f>SUM(V17+X17+Z17+AB17+AD17+AF17+AH17+AJ17+AL17+AN17)</f>
        <v>0</v>
      </c>
      <c r="E17" s="49"/>
      <c r="F17" s="63"/>
      <c r="G17" s="49"/>
      <c r="H17" s="63"/>
      <c r="I17" s="49"/>
      <c r="J17" s="50"/>
      <c r="K17" s="49"/>
      <c r="L17" s="50"/>
      <c r="M17" s="49"/>
      <c r="N17" s="50"/>
      <c r="O17" s="49"/>
      <c r="P17" s="50"/>
      <c r="Q17" s="49"/>
      <c r="R17" s="50"/>
      <c r="S17" s="49"/>
      <c r="T17" s="50"/>
      <c r="U17" s="46"/>
      <c r="V17" s="48"/>
      <c r="W17" s="46"/>
      <c r="X17" s="48"/>
      <c r="Y17" s="46"/>
      <c r="Z17" s="48"/>
      <c r="AA17" s="46"/>
      <c r="AB17" s="48"/>
      <c r="AC17" s="46"/>
      <c r="AD17" s="48"/>
      <c r="AE17" s="46"/>
      <c r="AF17" s="48"/>
      <c r="AG17" s="46"/>
      <c r="AH17" s="48"/>
      <c r="AI17" s="46"/>
      <c r="AJ17" s="48"/>
      <c r="AK17" s="46"/>
      <c r="AL17" s="48"/>
      <c r="AM17" s="55"/>
      <c r="AN17" s="48"/>
      <c r="AO17" s="51"/>
      <c r="AP17" s="52"/>
      <c r="AQ17" s="52"/>
      <c r="AR17" s="53"/>
      <c r="AS17" s="53"/>
      <c r="AT17" s="38"/>
      <c r="AU17" s="39"/>
      <c r="AV17" s="39"/>
      <c r="AW17" s="39"/>
      <c r="AX17" s="39"/>
      <c r="AY17" s="39"/>
      <c r="AZ17" s="39"/>
      <c r="BA17" s="39"/>
      <c r="BB17" s="39"/>
      <c r="BC17" s="39"/>
      <c r="BD17" s="9"/>
      <c r="BE17" s="9"/>
      <c r="BF17" s="9"/>
      <c r="BW17" s="3"/>
      <c r="BY17" s="4"/>
      <c r="CA17" s="40"/>
      <c r="CF17" s="41">
        <v>0</v>
      </c>
      <c r="CG17" s="41">
        <v>0</v>
      </c>
      <c r="CH17" s="41">
        <v>0</v>
      </c>
      <c r="CI17" s="41">
        <v>0</v>
      </c>
      <c r="CJ17" s="5">
        <v>0</v>
      </c>
      <c r="CZ17" s="2"/>
    </row>
    <row r="18" spans="1:104" ht="16.149999999999999" customHeight="1" x14ac:dyDescent="0.2">
      <c r="A18" s="64" t="s">
        <v>38</v>
      </c>
      <c r="B18" s="43">
        <f t="shared" si="1"/>
        <v>0</v>
      </c>
      <c r="C18" s="44">
        <f>SUM(E18+G18+I18+K18+M18+O18+Q18+S18+U18+W18+Y18+AA18+AC18+AE18+AG18+AI18+AK18+AM18)</f>
        <v>0</v>
      </c>
      <c r="D18" s="45">
        <f>SUM(F18+H18+J18+L18+N18+P18+R18+T18+V18+X18+Z18+AB18+AD18+AF18+AH18+AJ18+AL18+AN18)</f>
        <v>0</v>
      </c>
      <c r="E18" s="46"/>
      <c r="F18" s="47"/>
      <c r="G18" s="46"/>
      <c r="H18" s="47"/>
      <c r="I18" s="46"/>
      <c r="J18" s="48"/>
      <c r="K18" s="65"/>
      <c r="L18" s="48"/>
      <c r="M18" s="46"/>
      <c r="N18" s="48"/>
      <c r="O18" s="46"/>
      <c r="P18" s="48"/>
      <c r="Q18" s="46"/>
      <c r="R18" s="48"/>
      <c r="S18" s="46"/>
      <c r="T18" s="48"/>
      <c r="U18" s="46"/>
      <c r="V18" s="48"/>
      <c r="W18" s="46"/>
      <c r="X18" s="48"/>
      <c r="Y18" s="46"/>
      <c r="Z18" s="48"/>
      <c r="AA18" s="46"/>
      <c r="AB18" s="48"/>
      <c r="AC18" s="46"/>
      <c r="AD18" s="48"/>
      <c r="AE18" s="46"/>
      <c r="AF18" s="48"/>
      <c r="AG18" s="46"/>
      <c r="AH18" s="48"/>
      <c r="AI18" s="46"/>
      <c r="AJ18" s="48"/>
      <c r="AK18" s="46"/>
      <c r="AL18" s="48"/>
      <c r="AM18" s="55"/>
      <c r="AN18" s="48"/>
      <c r="AO18" s="51"/>
      <c r="AP18" s="52"/>
      <c r="AQ18" s="52"/>
      <c r="AR18" s="53"/>
      <c r="AS18" s="53"/>
      <c r="AT18" s="38"/>
      <c r="AU18" s="39"/>
      <c r="AV18" s="39"/>
      <c r="AW18" s="39"/>
      <c r="AX18" s="39"/>
      <c r="AY18" s="39"/>
      <c r="AZ18" s="39"/>
      <c r="BA18" s="39"/>
      <c r="BB18" s="39"/>
      <c r="BC18" s="39"/>
      <c r="BD18" s="9"/>
      <c r="BE18" s="9"/>
      <c r="BF18" s="9"/>
      <c r="BW18" s="3"/>
      <c r="BY18" s="4"/>
      <c r="CA18" s="40"/>
      <c r="CF18" s="41">
        <v>0</v>
      </c>
      <c r="CG18" s="41">
        <v>0</v>
      </c>
      <c r="CH18" s="41">
        <v>0</v>
      </c>
      <c r="CI18" s="41">
        <v>0</v>
      </c>
      <c r="CJ18" s="5">
        <v>0</v>
      </c>
      <c r="CZ18" s="2"/>
    </row>
    <row r="19" spans="1:104" ht="16.149999999999999" customHeight="1" x14ac:dyDescent="0.2">
      <c r="A19" s="66" t="s">
        <v>39</v>
      </c>
      <c r="B19" s="43">
        <f>SUM(C19:D19)</f>
        <v>0</v>
      </c>
      <c r="C19" s="68"/>
      <c r="D19" s="69">
        <f>SUM(L19+N19+P19+R19+T19+V19+X19+Z19+AB19+AD19+AF19)</f>
        <v>0</v>
      </c>
      <c r="E19" s="60"/>
      <c r="F19" s="61"/>
      <c r="G19" s="60"/>
      <c r="H19" s="61"/>
      <c r="I19" s="60"/>
      <c r="J19" s="70"/>
      <c r="K19" s="49"/>
      <c r="L19" s="71"/>
      <c r="M19" s="72"/>
      <c r="N19" s="71"/>
      <c r="O19" s="72"/>
      <c r="P19" s="71"/>
      <c r="Q19" s="72"/>
      <c r="R19" s="71"/>
      <c r="S19" s="72"/>
      <c r="T19" s="71"/>
      <c r="U19" s="72"/>
      <c r="V19" s="71"/>
      <c r="W19" s="72"/>
      <c r="X19" s="71"/>
      <c r="Y19" s="72"/>
      <c r="Z19" s="71"/>
      <c r="AA19" s="72"/>
      <c r="AB19" s="71"/>
      <c r="AC19" s="72"/>
      <c r="AD19" s="71"/>
      <c r="AE19" s="72"/>
      <c r="AF19" s="71"/>
      <c r="AG19" s="60"/>
      <c r="AH19" s="70"/>
      <c r="AI19" s="60"/>
      <c r="AJ19" s="70"/>
      <c r="AK19" s="60"/>
      <c r="AL19" s="70"/>
      <c r="AM19" s="73"/>
      <c r="AN19" s="50"/>
      <c r="AO19" s="74"/>
      <c r="AP19" s="75"/>
      <c r="AQ19" s="75"/>
      <c r="AR19" s="76"/>
      <c r="AS19" s="76"/>
      <c r="AT19" s="38"/>
      <c r="AU19" s="39"/>
      <c r="AV19" s="39"/>
      <c r="AW19" s="39"/>
      <c r="AX19" s="39"/>
      <c r="AY19" s="39"/>
      <c r="AZ19" s="39"/>
      <c r="BA19" s="39"/>
      <c r="BB19" s="39"/>
      <c r="BC19" s="39"/>
      <c r="BD19" s="9"/>
      <c r="BE19" s="9"/>
      <c r="BF19" s="9"/>
      <c r="BW19" s="3"/>
      <c r="BY19" s="4"/>
      <c r="CA19" s="40"/>
      <c r="CF19" s="41">
        <v>0</v>
      </c>
      <c r="CG19" s="41">
        <v>0</v>
      </c>
      <c r="CH19" s="41">
        <v>0</v>
      </c>
      <c r="CI19" s="41">
        <v>0</v>
      </c>
      <c r="CJ19" s="5">
        <v>0</v>
      </c>
      <c r="CZ19" s="2"/>
    </row>
    <row r="20" spans="1:104" ht="16.149999999999999" customHeight="1" x14ac:dyDescent="0.2">
      <c r="A20" s="66" t="s">
        <v>40</v>
      </c>
      <c r="B20" s="43">
        <f>SUM(C20:D20)</f>
        <v>0</v>
      </c>
      <c r="C20" s="68"/>
      <c r="D20" s="45">
        <f>SUM(F20+H20+J20+L20+N20+P20+R20+T20+V20+X20+Z20+AB20+AD20+AF20+AH20+AJ20+AL20+AN20)</f>
        <v>0</v>
      </c>
      <c r="E20" s="60"/>
      <c r="F20" s="47"/>
      <c r="G20" s="60"/>
      <c r="H20" s="47"/>
      <c r="I20" s="60"/>
      <c r="J20" s="71"/>
      <c r="K20" s="60"/>
      <c r="L20" s="71"/>
      <c r="M20" s="72"/>
      <c r="N20" s="71"/>
      <c r="O20" s="72"/>
      <c r="P20" s="71"/>
      <c r="Q20" s="72"/>
      <c r="R20" s="71"/>
      <c r="S20" s="72"/>
      <c r="T20" s="71"/>
      <c r="U20" s="72"/>
      <c r="V20" s="71"/>
      <c r="W20" s="72"/>
      <c r="X20" s="71"/>
      <c r="Y20" s="72"/>
      <c r="Z20" s="71"/>
      <c r="AA20" s="72"/>
      <c r="AB20" s="71"/>
      <c r="AC20" s="72"/>
      <c r="AD20" s="71"/>
      <c r="AE20" s="72"/>
      <c r="AF20" s="71"/>
      <c r="AG20" s="72"/>
      <c r="AH20" s="71"/>
      <c r="AI20" s="72"/>
      <c r="AJ20" s="71"/>
      <c r="AK20" s="72"/>
      <c r="AL20" s="71"/>
      <c r="AM20" s="72"/>
      <c r="AN20" s="71"/>
      <c r="AO20" s="74"/>
      <c r="AP20" s="75"/>
      <c r="AQ20" s="75"/>
      <c r="AR20" s="76"/>
      <c r="AS20" s="76"/>
      <c r="AT20" s="38"/>
      <c r="AU20" s="39"/>
      <c r="AV20" s="39"/>
      <c r="AW20" s="39"/>
      <c r="AX20" s="39"/>
      <c r="AY20" s="39"/>
      <c r="AZ20" s="39"/>
      <c r="BA20" s="39"/>
      <c r="BB20" s="39"/>
      <c r="BC20" s="39"/>
      <c r="BD20" s="9"/>
      <c r="BE20" s="9"/>
      <c r="BF20" s="9"/>
      <c r="BW20" s="3"/>
      <c r="BY20" s="4"/>
      <c r="CA20" s="40"/>
      <c r="CF20" s="41">
        <v>0</v>
      </c>
      <c r="CG20" s="41">
        <v>0</v>
      </c>
      <c r="CH20" s="41">
        <v>0</v>
      </c>
      <c r="CI20" s="41">
        <v>0</v>
      </c>
      <c r="CJ20" s="5">
        <v>0</v>
      </c>
      <c r="CZ20" s="2"/>
    </row>
    <row r="21" spans="1:104" ht="16.149999999999999" customHeight="1" x14ac:dyDescent="0.2">
      <c r="A21" s="66" t="s">
        <v>41</v>
      </c>
      <c r="B21" s="77">
        <f t="shared" si="1"/>
        <v>0</v>
      </c>
      <c r="C21" s="78">
        <f>SUM(O21+Q21+S21+U21+W21+Y21+AA21)</f>
        <v>0</v>
      </c>
      <c r="D21" s="45">
        <f>SUM(P21+R21+T21+V21+X21+Z21+AB21)</f>
        <v>0</v>
      </c>
      <c r="E21" s="60"/>
      <c r="F21" s="61"/>
      <c r="G21" s="60"/>
      <c r="H21" s="61"/>
      <c r="I21" s="60"/>
      <c r="J21" s="70"/>
      <c r="K21" s="49"/>
      <c r="L21" s="70"/>
      <c r="M21" s="60"/>
      <c r="N21" s="70"/>
      <c r="O21" s="79"/>
      <c r="P21" s="71"/>
      <c r="Q21" s="79"/>
      <c r="R21" s="71"/>
      <c r="S21" s="79"/>
      <c r="T21" s="71"/>
      <c r="U21" s="79"/>
      <c r="V21" s="71"/>
      <c r="W21" s="79"/>
      <c r="X21" s="71"/>
      <c r="Y21" s="79"/>
      <c r="Z21" s="71"/>
      <c r="AA21" s="79"/>
      <c r="AB21" s="71"/>
      <c r="AC21" s="60"/>
      <c r="AD21" s="70"/>
      <c r="AE21" s="60"/>
      <c r="AF21" s="70"/>
      <c r="AG21" s="72"/>
      <c r="AH21" s="70"/>
      <c r="AI21" s="60"/>
      <c r="AJ21" s="70"/>
      <c r="AK21" s="60"/>
      <c r="AL21" s="70"/>
      <c r="AM21" s="73"/>
      <c r="AN21" s="50"/>
      <c r="AO21" s="74"/>
      <c r="AP21" s="75"/>
      <c r="AQ21" s="75"/>
      <c r="AR21" s="76"/>
      <c r="AS21" s="76"/>
      <c r="AT21" s="38"/>
      <c r="AU21" s="39"/>
      <c r="AV21" s="39"/>
      <c r="AW21" s="39"/>
      <c r="AX21" s="39"/>
      <c r="AY21" s="39"/>
      <c r="AZ21" s="39"/>
      <c r="BA21" s="39"/>
      <c r="BB21" s="39"/>
      <c r="BC21" s="39"/>
      <c r="BD21" s="9"/>
      <c r="BE21" s="9"/>
      <c r="BF21" s="9"/>
      <c r="BW21" s="3"/>
      <c r="BY21" s="4"/>
      <c r="CA21" s="40"/>
      <c r="CF21" s="41">
        <v>0</v>
      </c>
      <c r="CG21" s="41">
        <v>0</v>
      </c>
      <c r="CH21" s="41">
        <v>0</v>
      </c>
      <c r="CI21" s="41">
        <v>0</v>
      </c>
      <c r="CJ21" s="5">
        <v>0</v>
      </c>
      <c r="CZ21" s="2"/>
    </row>
    <row r="22" spans="1:104" ht="16.149999999999999" customHeight="1" x14ac:dyDescent="0.2">
      <c r="A22" s="66" t="s">
        <v>42</v>
      </c>
      <c r="B22" s="77">
        <f t="shared" si="1"/>
        <v>0</v>
      </c>
      <c r="C22" s="78">
        <f>SUM(E22+G22+I22+K22+M22+O22+Q22+S22+U22+W22+Y22+AA22+AC22+AE22+AG22+AI22+AK22+AM22)</f>
        <v>0</v>
      </c>
      <c r="D22" s="69">
        <f>SUM(F22+H22+J22+L22+N22+P22+R22+T22+V22+X22+Z22+AB22+AD22+AF22+AH22+AJ22+AL22+AN22)</f>
        <v>0</v>
      </c>
      <c r="E22" s="79"/>
      <c r="F22" s="80"/>
      <c r="G22" s="79"/>
      <c r="H22" s="80"/>
      <c r="I22" s="79"/>
      <c r="J22" s="71"/>
      <c r="K22" s="65"/>
      <c r="L22" s="71"/>
      <c r="M22" s="79"/>
      <c r="N22" s="71"/>
      <c r="O22" s="79"/>
      <c r="P22" s="71"/>
      <c r="Q22" s="79"/>
      <c r="R22" s="71"/>
      <c r="S22" s="79"/>
      <c r="T22" s="71"/>
      <c r="U22" s="79"/>
      <c r="V22" s="71"/>
      <c r="W22" s="79"/>
      <c r="X22" s="71"/>
      <c r="Y22" s="79"/>
      <c r="Z22" s="71"/>
      <c r="AA22" s="79"/>
      <c r="AB22" s="71"/>
      <c r="AC22" s="79"/>
      <c r="AD22" s="71"/>
      <c r="AE22" s="79"/>
      <c r="AF22" s="71"/>
      <c r="AG22" s="79"/>
      <c r="AH22" s="71"/>
      <c r="AI22" s="79"/>
      <c r="AJ22" s="71"/>
      <c r="AK22" s="79"/>
      <c r="AL22" s="71"/>
      <c r="AM22" s="81"/>
      <c r="AN22" s="71"/>
      <c r="AO22" s="74"/>
      <c r="AP22" s="75"/>
      <c r="AQ22" s="75"/>
      <c r="AR22" s="76"/>
      <c r="AS22" s="76"/>
      <c r="AT22" s="38"/>
      <c r="AU22" s="39"/>
      <c r="AV22" s="39"/>
      <c r="AW22" s="39"/>
      <c r="AX22" s="39"/>
      <c r="AY22" s="39"/>
      <c r="AZ22" s="39"/>
      <c r="BA22" s="39"/>
      <c r="BB22" s="39"/>
      <c r="BC22" s="39"/>
      <c r="BD22" s="9"/>
      <c r="BE22" s="9"/>
      <c r="BF22" s="9"/>
      <c r="BW22" s="3"/>
      <c r="BY22" s="4"/>
      <c r="CF22" s="41">
        <v>0</v>
      </c>
      <c r="CG22" s="41">
        <v>0</v>
      </c>
      <c r="CH22" s="41">
        <v>0</v>
      </c>
      <c r="CI22" s="41">
        <v>0</v>
      </c>
      <c r="CJ22" s="5">
        <v>0</v>
      </c>
      <c r="CZ22" s="2"/>
    </row>
    <row r="23" spans="1:104" ht="16.149999999999999" customHeight="1" x14ac:dyDescent="0.2">
      <c r="A23" s="62" t="s">
        <v>43</v>
      </c>
      <c r="B23" s="77">
        <f t="shared" si="1"/>
        <v>0</v>
      </c>
      <c r="C23" s="78">
        <f>SUM(E23+G23+I23+K23+M23+O23+Q23+S23+U23+W23+Y23+AA23+AC23+AE23+AG23+AI23+AK23+AM23)</f>
        <v>0</v>
      </c>
      <c r="D23" s="69">
        <f>SUM(F23+H23+J23+L23+N23+P23+R23+T23+V23+X23+Z23+AB23+AD23+AF23+AH23+AJ23+AL23+AN23)</f>
        <v>0</v>
      </c>
      <c r="E23" s="79"/>
      <c r="F23" s="80"/>
      <c r="G23" s="79"/>
      <c r="H23" s="80"/>
      <c r="I23" s="79"/>
      <c r="J23" s="71"/>
      <c r="K23" s="65"/>
      <c r="L23" s="71"/>
      <c r="M23" s="79"/>
      <c r="N23" s="71"/>
      <c r="O23" s="79"/>
      <c r="P23" s="71"/>
      <c r="Q23" s="79"/>
      <c r="R23" s="71"/>
      <c r="S23" s="79"/>
      <c r="T23" s="71"/>
      <c r="U23" s="79"/>
      <c r="V23" s="71"/>
      <c r="W23" s="79"/>
      <c r="X23" s="71"/>
      <c r="Y23" s="79"/>
      <c r="Z23" s="71"/>
      <c r="AA23" s="79"/>
      <c r="AB23" s="71"/>
      <c r="AC23" s="79"/>
      <c r="AD23" s="71"/>
      <c r="AE23" s="79"/>
      <c r="AF23" s="71"/>
      <c r="AG23" s="79"/>
      <c r="AH23" s="71"/>
      <c r="AI23" s="79"/>
      <c r="AJ23" s="71"/>
      <c r="AK23" s="79"/>
      <c r="AL23" s="71"/>
      <c r="AM23" s="81"/>
      <c r="AN23" s="71"/>
      <c r="AO23" s="74"/>
      <c r="AP23" s="75"/>
      <c r="AQ23" s="75"/>
      <c r="AR23" s="76"/>
      <c r="AS23" s="76"/>
      <c r="AT23" s="38"/>
      <c r="AU23" s="39"/>
      <c r="AV23" s="39"/>
      <c r="AW23" s="39"/>
      <c r="AX23" s="39"/>
      <c r="AY23" s="39"/>
      <c r="AZ23" s="39"/>
      <c r="BA23" s="39"/>
      <c r="BB23" s="39"/>
      <c r="BC23" s="39"/>
      <c r="BD23" s="9"/>
      <c r="BE23" s="9"/>
      <c r="BF23" s="9"/>
      <c r="BW23" s="3"/>
      <c r="BY23" s="4"/>
      <c r="CF23" s="41">
        <v>0</v>
      </c>
      <c r="CG23" s="41">
        <v>0</v>
      </c>
      <c r="CH23" s="41">
        <v>0</v>
      </c>
      <c r="CI23" s="41">
        <v>0</v>
      </c>
      <c r="CJ23" s="5">
        <v>0</v>
      </c>
      <c r="CZ23" s="2"/>
    </row>
    <row r="24" spans="1:104" ht="16.149999999999999" customHeight="1" x14ac:dyDescent="0.2">
      <c r="A24" s="62" t="s">
        <v>44</v>
      </c>
      <c r="B24" s="43">
        <f t="shared" si="1"/>
        <v>0</v>
      </c>
      <c r="C24" s="44">
        <f>SUM(G24+I24+K24+M24+O24+Q24+S24+U24+W24+Y24+AA24+AC24+AE24+AG24+AI24+AK24+AM24)</f>
        <v>0</v>
      </c>
      <c r="D24" s="45">
        <f>SUM(H24+J24+L24+N24+P24+R24+T24+V24+X24+Z24+AB24+AD24+AF24+AH24+AJ24+AL24+AN24)</f>
        <v>0</v>
      </c>
      <c r="E24" s="49"/>
      <c r="F24" s="50"/>
      <c r="G24" s="79"/>
      <c r="H24" s="80"/>
      <c r="I24" s="79"/>
      <c r="J24" s="71"/>
      <c r="K24" s="65"/>
      <c r="L24" s="71"/>
      <c r="M24" s="79"/>
      <c r="N24" s="71"/>
      <c r="O24" s="79"/>
      <c r="P24" s="71"/>
      <c r="Q24" s="79"/>
      <c r="R24" s="71"/>
      <c r="S24" s="79"/>
      <c r="T24" s="71"/>
      <c r="U24" s="79"/>
      <c r="V24" s="71"/>
      <c r="W24" s="79"/>
      <c r="X24" s="71"/>
      <c r="Y24" s="79"/>
      <c r="Z24" s="71"/>
      <c r="AA24" s="79"/>
      <c r="AB24" s="71"/>
      <c r="AC24" s="79"/>
      <c r="AD24" s="71"/>
      <c r="AE24" s="79"/>
      <c r="AF24" s="71"/>
      <c r="AG24" s="79"/>
      <c r="AH24" s="71"/>
      <c r="AI24" s="79"/>
      <c r="AJ24" s="71"/>
      <c r="AK24" s="79"/>
      <c r="AL24" s="71"/>
      <c r="AM24" s="81"/>
      <c r="AN24" s="71"/>
      <c r="AO24" s="74"/>
      <c r="AP24" s="75"/>
      <c r="AQ24" s="75"/>
      <c r="AR24" s="76"/>
      <c r="AS24" s="76"/>
      <c r="AT24" s="38"/>
      <c r="AU24" s="39"/>
      <c r="AV24" s="39"/>
      <c r="AW24" s="39"/>
      <c r="AX24" s="39"/>
      <c r="AY24" s="39"/>
      <c r="AZ24" s="39"/>
      <c r="BA24" s="39"/>
      <c r="BB24" s="39"/>
      <c r="BC24" s="39"/>
      <c r="BD24" s="9"/>
      <c r="BE24" s="9"/>
      <c r="BF24" s="9"/>
      <c r="BW24" s="3"/>
      <c r="BY24" s="4"/>
      <c r="CF24" s="41">
        <v>0</v>
      </c>
      <c r="CG24" s="41">
        <v>0</v>
      </c>
      <c r="CH24" s="41">
        <v>0</v>
      </c>
      <c r="CI24" s="41">
        <v>0</v>
      </c>
      <c r="CJ24" s="5">
        <v>0</v>
      </c>
      <c r="CZ24" s="2"/>
    </row>
    <row r="25" spans="1:104" ht="16.149999999999999" customHeight="1" x14ac:dyDescent="0.2">
      <c r="A25" s="62" t="s">
        <v>45</v>
      </c>
      <c r="B25" s="43">
        <f t="shared" si="1"/>
        <v>0</v>
      </c>
      <c r="C25" s="44">
        <f>SUM(M25+O25+Q25+S25+U25+W25+Y25+AA25+AC25+AE25+AG25+AI25+AK25+AM25)</f>
        <v>0</v>
      </c>
      <c r="D25" s="45">
        <f>SUM(N25+P25+R25+T25+V25+X25+Z25+AB25+AD25+AF25+AH25+AJ25+AL25+AN25)</f>
        <v>0</v>
      </c>
      <c r="E25" s="82"/>
      <c r="F25" s="70"/>
      <c r="G25" s="60"/>
      <c r="H25" s="61"/>
      <c r="I25" s="60"/>
      <c r="J25" s="61"/>
      <c r="K25" s="60"/>
      <c r="L25" s="61"/>
      <c r="M25" s="79"/>
      <c r="N25" s="71"/>
      <c r="O25" s="79"/>
      <c r="P25" s="71"/>
      <c r="Q25" s="79"/>
      <c r="R25" s="71"/>
      <c r="S25" s="79"/>
      <c r="T25" s="71"/>
      <c r="U25" s="79"/>
      <c r="V25" s="71"/>
      <c r="W25" s="79"/>
      <c r="X25" s="71"/>
      <c r="Y25" s="79"/>
      <c r="Z25" s="71"/>
      <c r="AA25" s="79"/>
      <c r="AB25" s="71"/>
      <c r="AC25" s="79"/>
      <c r="AD25" s="71"/>
      <c r="AE25" s="79"/>
      <c r="AF25" s="71"/>
      <c r="AG25" s="79"/>
      <c r="AH25" s="71"/>
      <c r="AI25" s="79"/>
      <c r="AJ25" s="71"/>
      <c r="AK25" s="79"/>
      <c r="AL25" s="71"/>
      <c r="AM25" s="81"/>
      <c r="AN25" s="71"/>
      <c r="AO25" s="74"/>
      <c r="AP25" s="75"/>
      <c r="AQ25" s="75"/>
      <c r="AR25" s="76"/>
      <c r="AS25" s="76"/>
      <c r="AT25" s="38"/>
      <c r="AU25" s="39"/>
      <c r="AV25" s="39"/>
      <c r="AW25" s="39"/>
      <c r="AX25" s="39"/>
      <c r="AY25" s="39"/>
      <c r="AZ25" s="39"/>
      <c r="BA25" s="39"/>
      <c r="BB25" s="39"/>
      <c r="BC25" s="39"/>
      <c r="BD25" s="9"/>
      <c r="BE25" s="9"/>
      <c r="BF25" s="9"/>
      <c r="BW25" s="3"/>
      <c r="BY25" s="4"/>
      <c r="CF25" s="41">
        <v>0</v>
      </c>
      <c r="CG25" s="41">
        <v>0</v>
      </c>
      <c r="CH25" s="41">
        <v>0</v>
      </c>
      <c r="CI25" s="41">
        <v>0</v>
      </c>
      <c r="CJ25" s="5">
        <v>0</v>
      </c>
      <c r="CZ25" s="2"/>
    </row>
    <row r="26" spans="1:104" ht="16.149999999999999" customHeight="1" x14ac:dyDescent="0.2">
      <c r="A26" s="83" t="s">
        <v>46</v>
      </c>
      <c r="B26" s="1748">
        <f t="shared" si="1"/>
        <v>0</v>
      </c>
      <c r="C26" s="85">
        <f>SUM(E26+G26+I26+K26+M26+O26+Q26+S26+U26+W26+Y26+AA26+AC26+AE26+AG26+AI26+AK26+AM26)</f>
        <v>0</v>
      </c>
      <c r="D26" s="1749">
        <f>SUM(F26+H26+J26+L26+N26+P26+R26+T26+V26+X26+Z26+AB26+AD26+AF26+AH26+AJ26+AL26+AN26)</f>
        <v>0</v>
      </c>
      <c r="E26" s="1750"/>
      <c r="F26" s="88"/>
      <c r="G26" s="89"/>
      <c r="H26" s="90"/>
      <c r="I26" s="89"/>
      <c r="J26" s="88"/>
      <c r="K26" s="1751"/>
      <c r="L26" s="88"/>
      <c r="M26" s="89"/>
      <c r="N26" s="88"/>
      <c r="O26" s="89"/>
      <c r="P26" s="88"/>
      <c r="Q26" s="89"/>
      <c r="R26" s="88"/>
      <c r="S26" s="89"/>
      <c r="T26" s="88"/>
      <c r="U26" s="89"/>
      <c r="V26" s="88"/>
      <c r="W26" s="89"/>
      <c r="X26" s="88"/>
      <c r="Y26" s="89"/>
      <c r="Z26" s="88"/>
      <c r="AA26" s="89"/>
      <c r="AB26" s="88"/>
      <c r="AC26" s="89"/>
      <c r="AD26" s="88"/>
      <c r="AE26" s="89"/>
      <c r="AF26" s="88"/>
      <c r="AG26" s="89"/>
      <c r="AH26" s="88"/>
      <c r="AI26" s="89"/>
      <c r="AJ26" s="88"/>
      <c r="AK26" s="89"/>
      <c r="AL26" s="88"/>
      <c r="AM26" s="92"/>
      <c r="AN26" s="88"/>
      <c r="AO26" s="93"/>
      <c r="AP26" s="94"/>
      <c r="AQ26" s="94"/>
      <c r="AR26" s="95"/>
      <c r="AS26" s="95"/>
      <c r="AT26" s="38"/>
      <c r="AU26" s="39"/>
      <c r="AV26" s="39"/>
      <c r="AW26" s="39"/>
      <c r="AX26" s="39"/>
      <c r="AY26" s="39"/>
      <c r="AZ26" s="39"/>
      <c r="BA26" s="39"/>
      <c r="BB26" s="39"/>
      <c r="BC26" s="39"/>
      <c r="BD26" s="9"/>
      <c r="BE26" s="9"/>
      <c r="BF26" s="9"/>
      <c r="BW26" s="3"/>
      <c r="BY26" s="4"/>
      <c r="CF26" s="41">
        <v>0</v>
      </c>
      <c r="CG26" s="41">
        <v>0</v>
      </c>
      <c r="CH26" s="41">
        <v>0</v>
      </c>
      <c r="CI26" s="41">
        <v>0</v>
      </c>
      <c r="CJ26" s="5">
        <v>0</v>
      </c>
      <c r="CZ26" s="2"/>
    </row>
    <row r="27" spans="1:104" ht="31.15" customHeight="1" x14ac:dyDescent="0.2">
      <c r="A27" s="10" t="s">
        <v>47</v>
      </c>
      <c r="B27" s="11"/>
      <c r="C27" s="11"/>
      <c r="D27" s="11"/>
      <c r="E27" s="11"/>
      <c r="F27" s="2857"/>
      <c r="G27" s="2857" t="s">
        <v>48</v>
      </c>
      <c r="H27" s="2858"/>
      <c r="I27" s="2858"/>
      <c r="J27" s="2857"/>
      <c r="K27" s="2857"/>
      <c r="L27" s="2857"/>
      <c r="M27" s="2857"/>
      <c r="N27" s="2857"/>
      <c r="O27" s="2857"/>
      <c r="P27" s="2857"/>
      <c r="Q27" s="2857"/>
      <c r="R27" s="2857"/>
      <c r="S27" s="2857"/>
      <c r="T27" s="2857"/>
      <c r="U27" s="2857"/>
      <c r="V27" s="2857"/>
      <c r="W27" s="2857"/>
      <c r="X27" s="2857"/>
      <c r="Y27" s="2859"/>
      <c r="Z27" s="2859"/>
      <c r="AA27" s="2859"/>
      <c r="AB27" s="2859"/>
      <c r="AC27" s="2859"/>
      <c r="AD27" s="2859"/>
      <c r="AE27" s="2859"/>
      <c r="AF27" s="2859"/>
      <c r="AG27" s="2859"/>
      <c r="AH27" s="2859"/>
      <c r="AI27" s="2859"/>
      <c r="AJ27" s="2859"/>
      <c r="AK27" s="2859"/>
      <c r="AL27" s="2859"/>
      <c r="AM27" s="2859"/>
      <c r="AN27" s="2859"/>
      <c r="AO27" s="2859"/>
      <c r="AP27" s="2860"/>
      <c r="AQ27" s="2861"/>
      <c r="AR27" s="101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CG27" s="41"/>
      <c r="CH27" s="41"/>
      <c r="CI27" s="41"/>
      <c r="CJ27" s="41"/>
    </row>
    <row r="28" spans="1:104" ht="19.899999999999999" customHeight="1" x14ac:dyDescent="0.2">
      <c r="A28" s="2836" t="s">
        <v>49</v>
      </c>
      <c r="B28" s="2837" t="s">
        <v>4</v>
      </c>
      <c r="C28" s="2838"/>
      <c r="D28" s="2839"/>
      <c r="E28" s="2840" t="s">
        <v>5</v>
      </c>
      <c r="F28" s="2758"/>
      <c r="G28" s="2758"/>
      <c r="H28" s="2758"/>
      <c r="I28" s="2758"/>
      <c r="J28" s="2758"/>
      <c r="K28" s="2758"/>
      <c r="L28" s="2758"/>
      <c r="M28" s="2758"/>
      <c r="N28" s="2758"/>
      <c r="O28" s="2758"/>
      <c r="P28" s="2758"/>
      <c r="Q28" s="2758"/>
      <c r="R28" s="2758"/>
      <c r="S28" s="2758"/>
      <c r="T28" s="2758"/>
      <c r="U28" s="2758"/>
      <c r="V28" s="2758"/>
      <c r="W28" s="2758"/>
      <c r="X28" s="2758"/>
      <c r="Y28" s="2758"/>
      <c r="Z28" s="2758"/>
      <c r="AA28" s="2758"/>
      <c r="AB28" s="2758"/>
      <c r="AC28" s="2758"/>
      <c r="AD28" s="2758"/>
      <c r="AE28" s="2758"/>
      <c r="AF28" s="2758"/>
      <c r="AG28" s="2758"/>
      <c r="AH28" s="2758"/>
      <c r="AI28" s="2758"/>
      <c r="AJ28" s="2758"/>
      <c r="AK28" s="2758"/>
      <c r="AL28" s="2758"/>
      <c r="AM28" s="2758"/>
      <c r="AN28" s="2841"/>
      <c r="AO28" s="2842" t="s">
        <v>6</v>
      </c>
      <c r="AP28" s="2862" t="s">
        <v>7</v>
      </c>
      <c r="AQ28" s="2862" t="s">
        <v>8</v>
      </c>
      <c r="AR28" s="2862" t="s">
        <v>50</v>
      </c>
      <c r="AS28" s="2844" t="s">
        <v>9</v>
      </c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X28" s="2"/>
      <c r="CG28" s="41"/>
      <c r="CH28" s="41"/>
      <c r="CI28" s="41"/>
      <c r="CJ28" s="41"/>
    </row>
    <row r="29" spans="1:104" ht="19.899999999999999" customHeight="1" x14ac:dyDescent="0.2">
      <c r="A29" s="1909"/>
      <c r="B29" s="2779"/>
      <c r="C29" s="2831"/>
      <c r="D29" s="2769"/>
      <c r="E29" s="2840" t="s">
        <v>11</v>
      </c>
      <c r="F29" s="2841"/>
      <c r="G29" s="2840" t="s">
        <v>12</v>
      </c>
      <c r="H29" s="2841"/>
      <c r="I29" s="2840" t="s">
        <v>13</v>
      </c>
      <c r="J29" s="2841"/>
      <c r="K29" s="2840" t="s">
        <v>14</v>
      </c>
      <c r="L29" s="2841"/>
      <c r="M29" s="2840" t="s">
        <v>15</v>
      </c>
      <c r="N29" s="2841"/>
      <c r="O29" s="2840" t="s">
        <v>16</v>
      </c>
      <c r="P29" s="2841"/>
      <c r="Q29" s="2758" t="s">
        <v>17</v>
      </c>
      <c r="R29" s="2841"/>
      <c r="S29" s="2840" t="s">
        <v>18</v>
      </c>
      <c r="T29" s="2841"/>
      <c r="U29" s="2758" t="s">
        <v>19</v>
      </c>
      <c r="V29" s="2863"/>
      <c r="W29" s="2864" t="s">
        <v>20</v>
      </c>
      <c r="X29" s="2863"/>
      <c r="Y29" s="2864" t="s">
        <v>21</v>
      </c>
      <c r="Z29" s="2758"/>
      <c r="AA29" s="2840" t="s">
        <v>22</v>
      </c>
      <c r="AB29" s="2841"/>
      <c r="AC29" s="2758" t="s">
        <v>23</v>
      </c>
      <c r="AD29" s="2758"/>
      <c r="AE29" s="2840" t="s">
        <v>24</v>
      </c>
      <c r="AF29" s="2841"/>
      <c r="AG29" s="2840" t="s">
        <v>25</v>
      </c>
      <c r="AH29" s="2841"/>
      <c r="AI29" s="2840" t="s">
        <v>26</v>
      </c>
      <c r="AJ29" s="2841"/>
      <c r="AK29" s="2840" t="s">
        <v>27</v>
      </c>
      <c r="AL29" s="2841"/>
      <c r="AM29" s="2758" t="s">
        <v>28</v>
      </c>
      <c r="AN29" s="2841"/>
      <c r="AO29" s="1975"/>
      <c r="AP29" s="1972"/>
      <c r="AQ29" s="1972"/>
      <c r="AR29" s="1972"/>
      <c r="AS29" s="1944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X29" s="2"/>
      <c r="CG29" s="41"/>
      <c r="CH29" s="41"/>
      <c r="CI29" s="41"/>
      <c r="CJ29" s="41"/>
    </row>
    <row r="30" spans="1:104" ht="19.899999999999999" customHeight="1" x14ac:dyDescent="0.2">
      <c r="A30" s="2778"/>
      <c r="B30" s="1779" t="s">
        <v>29</v>
      </c>
      <c r="C30" s="1864" t="s">
        <v>30</v>
      </c>
      <c r="D30" s="1757" t="s">
        <v>31</v>
      </c>
      <c r="E30" s="2865" t="s">
        <v>30</v>
      </c>
      <c r="F30" s="2866" t="s">
        <v>31</v>
      </c>
      <c r="G30" s="2865" t="s">
        <v>30</v>
      </c>
      <c r="H30" s="2866" t="s">
        <v>31</v>
      </c>
      <c r="I30" s="2865" t="s">
        <v>30</v>
      </c>
      <c r="J30" s="2866" t="s">
        <v>31</v>
      </c>
      <c r="K30" s="2865" t="s">
        <v>30</v>
      </c>
      <c r="L30" s="2866" t="s">
        <v>31</v>
      </c>
      <c r="M30" s="2865" t="s">
        <v>30</v>
      </c>
      <c r="N30" s="2866" t="s">
        <v>31</v>
      </c>
      <c r="O30" s="2865" t="s">
        <v>30</v>
      </c>
      <c r="P30" s="2866" t="s">
        <v>31</v>
      </c>
      <c r="Q30" s="2867" t="s">
        <v>30</v>
      </c>
      <c r="R30" s="2866" t="s">
        <v>31</v>
      </c>
      <c r="S30" s="2865" t="s">
        <v>30</v>
      </c>
      <c r="T30" s="2866" t="s">
        <v>31</v>
      </c>
      <c r="U30" s="2867" t="s">
        <v>30</v>
      </c>
      <c r="V30" s="2868" t="s">
        <v>31</v>
      </c>
      <c r="W30" s="2865" t="s">
        <v>30</v>
      </c>
      <c r="X30" s="2868" t="s">
        <v>31</v>
      </c>
      <c r="Y30" s="2865" t="s">
        <v>30</v>
      </c>
      <c r="Z30" s="2868" t="s">
        <v>31</v>
      </c>
      <c r="AA30" s="2865" t="s">
        <v>30</v>
      </c>
      <c r="AB30" s="2868" t="s">
        <v>31</v>
      </c>
      <c r="AC30" s="2865" t="s">
        <v>30</v>
      </c>
      <c r="AD30" s="2868" t="s">
        <v>31</v>
      </c>
      <c r="AE30" s="2865" t="s">
        <v>30</v>
      </c>
      <c r="AF30" s="2868" t="s">
        <v>31</v>
      </c>
      <c r="AG30" s="2865" t="s">
        <v>30</v>
      </c>
      <c r="AH30" s="2868" t="s">
        <v>31</v>
      </c>
      <c r="AI30" s="2865" t="s">
        <v>30</v>
      </c>
      <c r="AJ30" s="2868" t="s">
        <v>31</v>
      </c>
      <c r="AK30" s="2865" t="s">
        <v>30</v>
      </c>
      <c r="AL30" s="2868" t="s">
        <v>31</v>
      </c>
      <c r="AM30" s="2865" t="s">
        <v>30</v>
      </c>
      <c r="AN30" s="2866" t="s">
        <v>31</v>
      </c>
      <c r="AO30" s="2832"/>
      <c r="AP30" s="2829"/>
      <c r="AQ30" s="2829"/>
      <c r="AR30" s="2829"/>
      <c r="AS30" s="2802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X30" s="2"/>
      <c r="CG30" s="41"/>
      <c r="CH30" s="41"/>
      <c r="CI30" s="41"/>
      <c r="CJ30" s="41"/>
    </row>
    <row r="31" spans="1:104" ht="16.149999999999999" customHeight="1" x14ac:dyDescent="0.2">
      <c r="A31" s="1761" t="s">
        <v>51</v>
      </c>
      <c r="B31" s="108">
        <f t="shared" ref="B31:B44" si="2">SUM(C31:D31)</f>
        <v>0</v>
      </c>
      <c r="C31" s="29">
        <f t="shared" ref="C31:D33" si="3">SUM(E31+G31+I31+K31+M31+O31+Q31+S31+U31+W31+Y31+AA31+AC31+AE31+AG31+AI31+AK31+AM31)</f>
        <v>0</v>
      </c>
      <c r="D31" s="2853">
        <f t="shared" si="3"/>
        <v>0</v>
      </c>
      <c r="E31" s="31"/>
      <c r="F31" s="2854"/>
      <c r="G31" s="31"/>
      <c r="H31" s="33"/>
      <c r="I31" s="31"/>
      <c r="J31" s="33"/>
      <c r="K31" s="31"/>
      <c r="L31" s="33"/>
      <c r="M31" s="31"/>
      <c r="N31" s="33"/>
      <c r="O31" s="31"/>
      <c r="P31" s="33"/>
      <c r="Q31" s="598"/>
      <c r="R31" s="33"/>
      <c r="S31" s="31"/>
      <c r="T31" s="33"/>
      <c r="U31" s="598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1"/>
      <c r="AM31" s="111"/>
      <c r="AN31" s="33"/>
      <c r="AO31" s="112"/>
      <c r="AP31" s="36"/>
      <c r="AQ31" s="36"/>
      <c r="AR31" s="36"/>
      <c r="AS31" s="2856"/>
      <c r="AT31" s="38"/>
      <c r="AU31" s="39"/>
      <c r="AV31" s="39"/>
      <c r="AW31" s="39"/>
      <c r="AX31" s="39"/>
      <c r="AY31" s="39"/>
      <c r="AZ31" s="39"/>
      <c r="BA31" s="39"/>
      <c r="BB31" s="39"/>
      <c r="BC31" s="9"/>
      <c r="BD31" s="9"/>
      <c r="BE31" s="9"/>
      <c r="BF31" s="9"/>
      <c r="BG31" s="9"/>
      <c r="BX31" s="2"/>
      <c r="CA31" s="40"/>
      <c r="CB31" s="40"/>
      <c r="CG31" s="41">
        <v>0</v>
      </c>
      <c r="CH31" s="41">
        <v>0</v>
      </c>
      <c r="CI31" s="41"/>
      <c r="CJ31" s="41"/>
    </row>
    <row r="32" spans="1:104" ht="16.149999999999999" customHeight="1" x14ac:dyDescent="0.2">
      <c r="A32" s="113" t="s">
        <v>52</v>
      </c>
      <c r="B32" s="43">
        <f t="shared" si="2"/>
        <v>0</v>
      </c>
      <c r="C32" s="44">
        <f t="shared" si="3"/>
        <v>0</v>
      </c>
      <c r="D32" s="45">
        <f t="shared" si="3"/>
        <v>0</v>
      </c>
      <c r="E32" s="46"/>
      <c r="F32" s="47"/>
      <c r="G32" s="46"/>
      <c r="H32" s="48"/>
      <c r="I32" s="46"/>
      <c r="J32" s="48"/>
      <c r="K32" s="46"/>
      <c r="L32" s="48"/>
      <c r="M32" s="46"/>
      <c r="N32" s="48"/>
      <c r="O32" s="46"/>
      <c r="P32" s="48"/>
      <c r="Q32" s="114"/>
      <c r="R32" s="48"/>
      <c r="S32" s="46"/>
      <c r="T32" s="48"/>
      <c r="U32" s="114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6"/>
      <c r="AM32" s="116"/>
      <c r="AN32" s="48"/>
      <c r="AO32" s="117"/>
      <c r="AP32" s="118"/>
      <c r="AQ32" s="118"/>
      <c r="AR32" s="118"/>
      <c r="AS32" s="119"/>
      <c r="AT32" s="38"/>
      <c r="AU32" s="39"/>
      <c r="AV32" s="39"/>
      <c r="AW32" s="39"/>
      <c r="AX32" s="39"/>
      <c r="AY32" s="39"/>
      <c r="AZ32" s="39"/>
      <c r="BA32" s="39"/>
      <c r="BB32" s="39"/>
      <c r="BC32" s="9"/>
      <c r="BD32" s="9"/>
      <c r="BE32" s="9"/>
      <c r="BF32" s="9"/>
      <c r="BG32" s="9"/>
      <c r="BX32" s="2"/>
      <c r="CB32" s="40"/>
      <c r="CG32" s="41">
        <v>0</v>
      </c>
      <c r="CH32" s="41">
        <v>0</v>
      </c>
      <c r="CI32" s="41"/>
      <c r="CJ32" s="41"/>
    </row>
    <row r="33" spans="1:88" ht="16.149999999999999" customHeight="1" x14ac:dyDescent="0.2">
      <c r="A33" s="120" t="s">
        <v>53</v>
      </c>
      <c r="B33" s="43">
        <f t="shared" si="2"/>
        <v>0</v>
      </c>
      <c r="C33" s="44">
        <f t="shared" si="3"/>
        <v>0</v>
      </c>
      <c r="D33" s="69">
        <f t="shared" si="3"/>
        <v>0</v>
      </c>
      <c r="E33" s="46"/>
      <c r="F33" s="47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114"/>
      <c r="R33" s="48"/>
      <c r="S33" s="46"/>
      <c r="T33" s="48"/>
      <c r="U33" s="114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6"/>
      <c r="AM33" s="116"/>
      <c r="AN33" s="48"/>
      <c r="AO33" s="121"/>
      <c r="AP33" s="52"/>
      <c r="AQ33" s="52"/>
      <c r="AR33" s="52"/>
      <c r="AS33" s="53"/>
      <c r="AT33" s="38"/>
      <c r="AU33" s="39"/>
      <c r="AV33" s="39"/>
      <c r="AW33" s="39"/>
      <c r="AX33" s="39"/>
      <c r="AY33" s="39"/>
      <c r="AZ33" s="39"/>
      <c r="BA33" s="39"/>
      <c r="BB33" s="39"/>
      <c r="BC33" s="9"/>
      <c r="BD33" s="9"/>
      <c r="BE33" s="9"/>
      <c r="BF33" s="9"/>
      <c r="BG33" s="9"/>
      <c r="BX33" s="2"/>
      <c r="CB33" s="40"/>
      <c r="CG33" s="41">
        <v>0</v>
      </c>
      <c r="CH33" s="41">
        <v>0</v>
      </c>
      <c r="CI33" s="41"/>
      <c r="CJ33" s="41"/>
    </row>
    <row r="34" spans="1:88" ht="16.149999999999999" customHeight="1" x14ac:dyDescent="0.2">
      <c r="A34" s="120" t="s">
        <v>54</v>
      </c>
      <c r="B34" s="43">
        <f t="shared" si="2"/>
        <v>0</v>
      </c>
      <c r="C34" s="44">
        <f>SUM(O34+Q34+S34+U34+W34+Y34+AA34)</f>
        <v>0</v>
      </c>
      <c r="D34" s="69">
        <f>SUM(P34+R34+T34+V34+X34+Z34+AB34)</f>
        <v>0</v>
      </c>
      <c r="E34" s="60"/>
      <c r="F34" s="61"/>
      <c r="G34" s="60"/>
      <c r="H34" s="70"/>
      <c r="I34" s="60"/>
      <c r="J34" s="70"/>
      <c r="K34" s="60"/>
      <c r="L34" s="70"/>
      <c r="M34" s="60"/>
      <c r="N34" s="70"/>
      <c r="O34" s="46"/>
      <c r="P34" s="48"/>
      <c r="Q34" s="114"/>
      <c r="R34" s="48"/>
      <c r="S34" s="46"/>
      <c r="T34" s="48"/>
      <c r="U34" s="114"/>
      <c r="V34" s="115"/>
      <c r="W34" s="115"/>
      <c r="X34" s="115"/>
      <c r="Y34" s="115"/>
      <c r="Z34" s="115"/>
      <c r="AA34" s="115"/>
      <c r="AB34" s="122"/>
      <c r="AC34" s="72"/>
      <c r="AD34" s="72"/>
      <c r="AE34" s="72"/>
      <c r="AF34" s="72"/>
      <c r="AG34" s="72"/>
      <c r="AH34" s="72"/>
      <c r="AI34" s="72"/>
      <c r="AJ34" s="72"/>
      <c r="AK34" s="72"/>
      <c r="AL34" s="123"/>
      <c r="AM34" s="123"/>
      <c r="AN34" s="50"/>
      <c r="AO34" s="121"/>
      <c r="AP34" s="52"/>
      <c r="AQ34" s="52"/>
      <c r="AR34" s="52"/>
      <c r="AS34" s="53"/>
      <c r="AT34" s="38"/>
      <c r="AU34" s="39"/>
      <c r="AV34" s="39"/>
      <c r="AW34" s="39"/>
      <c r="AX34" s="39"/>
      <c r="AY34" s="39"/>
      <c r="AZ34" s="39"/>
      <c r="BA34" s="39"/>
      <c r="BB34" s="39"/>
      <c r="BC34" s="9"/>
      <c r="BD34" s="9"/>
      <c r="BE34" s="9"/>
      <c r="BF34" s="9"/>
      <c r="BG34" s="9"/>
      <c r="BX34" s="2"/>
      <c r="CB34" s="40"/>
      <c r="CG34" s="41">
        <v>0</v>
      </c>
      <c r="CH34" s="41">
        <v>0</v>
      </c>
      <c r="CI34" s="41"/>
      <c r="CJ34" s="41"/>
    </row>
    <row r="35" spans="1:88" ht="16.149999999999999" customHeight="1" x14ac:dyDescent="0.2">
      <c r="A35" s="120" t="s">
        <v>55</v>
      </c>
      <c r="B35" s="124">
        <f>SUM(C35:D35)</f>
        <v>0</v>
      </c>
      <c r="C35" s="125">
        <f>SUM(E35+G35+I35+K35+M35+O35+Q35+S35+U35+W35+Y35+AA35+AC35+AE35+AG35+AI35+AK35+AM35)</f>
        <v>0</v>
      </c>
      <c r="D35" s="69">
        <f t="shared" ref="C35:D44" si="4">SUM(F35+H35+J35+L35+N35+P35+R35+T35+V35+X35+Z35+AB35+AD35+AF35+AH35+AJ35+AL35+AN35)</f>
        <v>0</v>
      </c>
      <c r="E35" s="46"/>
      <c r="F35" s="47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114"/>
      <c r="R35" s="48"/>
      <c r="S35" s="46"/>
      <c r="T35" s="48"/>
      <c r="U35" s="114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6"/>
      <c r="AM35" s="116"/>
      <c r="AN35" s="48"/>
      <c r="AO35" s="117"/>
      <c r="AP35" s="118"/>
      <c r="AQ35" s="118"/>
      <c r="AR35" s="118"/>
      <c r="AS35" s="119"/>
      <c r="AT35" s="38"/>
      <c r="AU35" s="39"/>
      <c r="AV35" s="39"/>
      <c r="AW35" s="39"/>
      <c r="AX35" s="39"/>
      <c r="AY35" s="39"/>
      <c r="AZ35" s="39"/>
      <c r="BA35" s="39"/>
      <c r="BB35" s="39"/>
      <c r="BC35" s="9"/>
      <c r="BD35" s="9"/>
      <c r="BE35" s="9"/>
      <c r="BF35" s="9"/>
      <c r="BG35" s="9"/>
      <c r="BX35" s="2"/>
      <c r="CB35" s="40"/>
      <c r="CG35" s="41">
        <v>0</v>
      </c>
      <c r="CH35" s="41">
        <v>0</v>
      </c>
      <c r="CI35" s="41"/>
      <c r="CJ35" s="41"/>
    </row>
    <row r="36" spans="1:88" ht="16.149999999999999" customHeight="1" x14ac:dyDescent="0.2">
      <c r="A36" s="126" t="s">
        <v>56</v>
      </c>
      <c r="B36" s="124">
        <f>SUM(C36:D36)</f>
        <v>0</v>
      </c>
      <c r="C36" s="125">
        <f>SUM(K36+M36+O36+Q36+S36+U36+W36+Y36+AA36+AC36+AE36+AG36+AI36+AK36+AM36)</f>
        <v>0</v>
      </c>
      <c r="D36" s="69">
        <f>SUM(L36+N36+P36+R36+T36+V36+X36+Z36+AB36+AD36+AF36+AH36+AJ36+AL36+AN36)</f>
        <v>0</v>
      </c>
      <c r="E36" s="127"/>
      <c r="F36" s="128"/>
      <c r="G36" s="127"/>
      <c r="H36" s="129"/>
      <c r="I36" s="127"/>
      <c r="J36" s="129"/>
      <c r="K36" s="46"/>
      <c r="L36" s="48"/>
      <c r="M36" s="46"/>
      <c r="N36" s="48"/>
      <c r="O36" s="46"/>
      <c r="P36" s="48"/>
      <c r="Q36" s="114"/>
      <c r="R36" s="48"/>
      <c r="S36" s="46"/>
      <c r="T36" s="48"/>
      <c r="U36" s="114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6"/>
      <c r="AM36" s="116"/>
      <c r="AN36" s="48"/>
      <c r="AO36" s="117"/>
      <c r="AP36" s="118"/>
      <c r="AQ36" s="118"/>
      <c r="AR36" s="118"/>
      <c r="AS36" s="119"/>
      <c r="AT36" s="38"/>
      <c r="AU36" s="39"/>
      <c r="AV36" s="39"/>
      <c r="AW36" s="39"/>
      <c r="AX36" s="39"/>
      <c r="AY36" s="39"/>
      <c r="AZ36" s="39"/>
      <c r="BA36" s="39"/>
      <c r="BB36" s="39"/>
      <c r="BC36" s="9"/>
      <c r="BD36" s="9"/>
      <c r="BE36" s="9"/>
      <c r="BF36" s="9"/>
      <c r="BG36" s="9"/>
      <c r="BX36" s="2"/>
      <c r="CB36" s="40"/>
      <c r="CG36" s="41">
        <v>0</v>
      </c>
      <c r="CH36" s="41">
        <v>0</v>
      </c>
      <c r="CI36" s="41"/>
      <c r="CJ36" s="41"/>
    </row>
    <row r="37" spans="1:88" ht="16.149999999999999" customHeight="1" x14ac:dyDescent="0.2">
      <c r="A37" s="130" t="s">
        <v>57</v>
      </c>
      <c r="B37" s="43">
        <f t="shared" si="2"/>
        <v>0</v>
      </c>
      <c r="C37" s="44">
        <f t="shared" si="4"/>
        <v>0</v>
      </c>
      <c r="D37" s="45">
        <f t="shared" si="4"/>
        <v>0</v>
      </c>
      <c r="E37" s="46"/>
      <c r="F37" s="47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114"/>
      <c r="R37" s="48"/>
      <c r="S37" s="46"/>
      <c r="T37" s="48"/>
      <c r="U37" s="114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6"/>
      <c r="AM37" s="116"/>
      <c r="AN37" s="48"/>
      <c r="AO37" s="121"/>
      <c r="AP37" s="52"/>
      <c r="AQ37" s="52"/>
      <c r="AR37" s="52"/>
      <c r="AS37" s="53"/>
      <c r="AT37" s="38"/>
      <c r="AU37" s="39"/>
      <c r="AV37" s="39"/>
      <c r="AW37" s="39"/>
      <c r="AX37" s="39"/>
      <c r="AY37" s="39"/>
      <c r="AZ37" s="39"/>
      <c r="BA37" s="39"/>
      <c r="BB37" s="39"/>
      <c r="BC37" s="9"/>
      <c r="BD37" s="9"/>
      <c r="BE37" s="9"/>
      <c r="BF37" s="9"/>
      <c r="BG37" s="9"/>
      <c r="BX37" s="2"/>
      <c r="CG37" s="41">
        <v>0</v>
      </c>
      <c r="CH37" s="41">
        <v>0</v>
      </c>
      <c r="CI37" s="41"/>
      <c r="CJ37" s="41"/>
    </row>
    <row r="38" spans="1:88" ht="16.149999999999999" customHeight="1" x14ac:dyDescent="0.2">
      <c r="A38" s="130" t="s">
        <v>58</v>
      </c>
      <c r="B38" s="43">
        <f>SUM(C38:D38)</f>
        <v>0</v>
      </c>
      <c r="C38" s="44">
        <f>SUM(E38+G38+I38+K38+M38+O38+Q38+S38+U38+W38+Y38+AA38+AC38+AE38+AG38+AI38+AK38+AM38)</f>
        <v>0</v>
      </c>
      <c r="D38" s="45">
        <f>SUM(F38+H38+J38+L38+N38+P38+R38+T38+V38+X38+Z38+AB38+AD38+AF38+AH38+AJ38+AL38+AN38)</f>
        <v>0</v>
      </c>
      <c r="E38" s="46"/>
      <c r="F38" s="47"/>
      <c r="G38" s="46"/>
      <c r="H38" s="48"/>
      <c r="I38" s="46"/>
      <c r="J38" s="48"/>
      <c r="K38" s="46"/>
      <c r="L38" s="48"/>
      <c r="M38" s="46"/>
      <c r="N38" s="48"/>
      <c r="O38" s="46"/>
      <c r="P38" s="48"/>
      <c r="Q38" s="114"/>
      <c r="R38" s="48"/>
      <c r="S38" s="46"/>
      <c r="T38" s="48"/>
      <c r="U38" s="114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6"/>
      <c r="AM38" s="116"/>
      <c r="AN38" s="48"/>
      <c r="AO38" s="121"/>
      <c r="AP38" s="52"/>
      <c r="AQ38" s="52"/>
      <c r="AR38" s="52"/>
      <c r="AS38" s="53"/>
      <c r="AT38" s="38"/>
      <c r="AU38" s="39"/>
      <c r="AV38" s="39"/>
      <c r="AW38" s="39"/>
      <c r="AX38" s="39"/>
      <c r="AY38" s="39"/>
      <c r="AZ38" s="39"/>
      <c r="BA38" s="39"/>
      <c r="BB38" s="39"/>
      <c r="BC38" s="9"/>
      <c r="BD38" s="9"/>
      <c r="BE38" s="9"/>
      <c r="BF38" s="9"/>
      <c r="BG38" s="9"/>
      <c r="BX38" s="2"/>
      <c r="CG38" s="41">
        <v>0</v>
      </c>
      <c r="CH38" s="41">
        <v>0</v>
      </c>
      <c r="CI38" s="41"/>
      <c r="CJ38" s="41"/>
    </row>
    <row r="39" spans="1:88" ht="16.149999999999999" customHeight="1" x14ac:dyDescent="0.2">
      <c r="A39" s="130" t="s">
        <v>59</v>
      </c>
      <c r="B39" s="43">
        <f>SUM(C39:D39)</f>
        <v>0</v>
      </c>
      <c r="C39" s="44">
        <f>SUM(E39+G39+I39+K39+M39+O39+Q39+S39+U39+W39+Y39+AA39+AC39+AE39+AG39+AI39+AK39+AM39)</f>
        <v>0</v>
      </c>
      <c r="D39" s="45">
        <f>SUM(F39+H39+J39+L39+N39+P39+R39+T39+V39+X39+Z39+AB39+AD39+AF39+AH39+AJ39+AL39+AN39)</f>
        <v>0</v>
      </c>
      <c r="E39" s="46"/>
      <c r="F39" s="47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114"/>
      <c r="R39" s="48"/>
      <c r="S39" s="46"/>
      <c r="T39" s="48"/>
      <c r="U39" s="114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6"/>
      <c r="AM39" s="116"/>
      <c r="AN39" s="48"/>
      <c r="AO39" s="121"/>
      <c r="AP39" s="52"/>
      <c r="AQ39" s="52"/>
      <c r="AR39" s="52"/>
      <c r="AS39" s="53"/>
      <c r="AT39" s="38"/>
      <c r="AU39" s="39"/>
      <c r="AV39" s="39"/>
      <c r="AW39" s="39"/>
      <c r="AX39" s="39"/>
      <c r="AY39" s="39"/>
      <c r="AZ39" s="39"/>
      <c r="BA39" s="39"/>
      <c r="BB39" s="39"/>
      <c r="BC39" s="9"/>
      <c r="BD39" s="9"/>
      <c r="BE39" s="9"/>
      <c r="BF39" s="9"/>
      <c r="BG39" s="9"/>
      <c r="BX39" s="2"/>
      <c r="CG39" s="41">
        <v>0</v>
      </c>
      <c r="CH39" s="41">
        <v>0</v>
      </c>
      <c r="CI39" s="41"/>
      <c r="CJ39" s="41"/>
    </row>
    <row r="40" spans="1:88" ht="16.149999999999999" customHeight="1" x14ac:dyDescent="0.2">
      <c r="A40" s="62" t="s">
        <v>60</v>
      </c>
      <c r="B40" s="43">
        <f t="shared" si="2"/>
        <v>0</v>
      </c>
      <c r="C40" s="44">
        <f t="shared" si="4"/>
        <v>0</v>
      </c>
      <c r="D40" s="45">
        <f t="shared" si="4"/>
        <v>0</v>
      </c>
      <c r="E40" s="46"/>
      <c r="F40" s="47"/>
      <c r="G40" s="46"/>
      <c r="H40" s="48"/>
      <c r="I40" s="46"/>
      <c r="J40" s="48"/>
      <c r="K40" s="46"/>
      <c r="L40" s="48"/>
      <c r="M40" s="46"/>
      <c r="N40" s="48"/>
      <c r="O40" s="46"/>
      <c r="P40" s="48"/>
      <c r="Q40" s="114"/>
      <c r="R40" s="48"/>
      <c r="S40" s="46"/>
      <c r="T40" s="48"/>
      <c r="U40" s="114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6"/>
      <c r="AM40" s="116"/>
      <c r="AN40" s="48"/>
      <c r="AO40" s="121"/>
      <c r="AP40" s="52"/>
      <c r="AQ40" s="52"/>
      <c r="AR40" s="52"/>
      <c r="AS40" s="53"/>
      <c r="AT40" s="38"/>
      <c r="AU40" s="39"/>
      <c r="AV40" s="39"/>
      <c r="AW40" s="39"/>
      <c r="AX40" s="39"/>
      <c r="AY40" s="39"/>
      <c r="AZ40" s="39"/>
      <c r="BA40" s="39"/>
      <c r="BB40" s="39"/>
      <c r="BC40" s="9"/>
      <c r="BD40" s="9"/>
      <c r="BE40" s="9"/>
      <c r="BF40" s="9"/>
      <c r="BG40" s="9"/>
      <c r="BX40" s="2"/>
      <c r="CG40" s="41">
        <v>0</v>
      </c>
      <c r="CH40" s="41">
        <v>0</v>
      </c>
      <c r="CI40" s="41"/>
      <c r="CJ40" s="41"/>
    </row>
    <row r="41" spans="1:88" ht="16.149999999999999" customHeight="1" x14ac:dyDescent="0.2">
      <c r="A41" s="62" t="s">
        <v>61</v>
      </c>
      <c r="B41" s="43">
        <f t="shared" si="2"/>
        <v>0</v>
      </c>
      <c r="C41" s="44">
        <f t="shared" si="4"/>
        <v>0</v>
      </c>
      <c r="D41" s="45">
        <f t="shared" si="4"/>
        <v>0</v>
      </c>
      <c r="E41" s="46"/>
      <c r="F41" s="47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114"/>
      <c r="R41" s="48"/>
      <c r="S41" s="46"/>
      <c r="T41" s="48"/>
      <c r="U41" s="114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6"/>
      <c r="AM41" s="116"/>
      <c r="AN41" s="48"/>
      <c r="AO41" s="131"/>
      <c r="AP41" s="75"/>
      <c r="AQ41" s="75"/>
      <c r="AR41" s="75"/>
      <c r="AS41" s="76"/>
      <c r="AT41" s="38"/>
      <c r="AU41" s="39"/>
      <c r="AV41" s="39"/>
      <c r="AW41" s="39"/>
      <c r="AX41" s="39"/>
      <c r="AY41" s="39"/>
      <c r="AZ41" s="39"/>
      <c r="BA41" s="39"/>
      <c r="BB41" s="39"/>
      <c r="BC41" s="9"/>
      <c r="BD41" s="9"/>
      <c r="BE41" s="9"/>
      <c r="BF41" s="9"/>
      <c r="BG41" s="9"/>
      <c r="BX41" s="2"/>
      <c r="CG41" s="41">
        <v>0</v>
      </c>
      <c r="CH41" s="41">
        <v>0</v>
      </c>
      <c r="CI41" s="41"/>
      <c r="CJ41" s="41"/>
    </row>
    <row r="42" spans="1:88" ht="16.149999999999999" customHeight="1" x14ac:dyDescent="0.2">
      <c r="A42" s="62" t="s">
        <v>62</v>
      </c>
      <c r="B42" s="43">
        <f t="shared" si="2"/>
        <v>0</v>
      </c>
      <c r="C42" s="44">
        <f t="shared" si="4"/>
        <v>0</v>
      </c>
      <c r="D42" s="45">
        <f t="shared" si="4"/>
        <v>0</v>
      </c>
      <c r="E42" s="46"/>
      <c r="F42" s="47"/>
      <c r="G42" s="46"/>
      <c r="H42" s="48"/>
      <c r="I42" s="46"/>
      <c r="J42" s="48"/>
      <c r="K42" s="46"/>
      <c r="L42" s="48"/>
      <c r="M42" s="46"/>
      <c r="N42" s="48"/>
      <c r="O42" s="46"/>
      <c r="P42" s="48"/>
      <c r="Q42" s="114"/>
      <c r="R42" s="48"/>
      <c r="S42" s="46"/>
      <c r="T42" s="48"/>
      <c r="U42" s="114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6"/>
      <c r="AM42" s="116"/>
      <c r="AN42" s="48"/>
      <c r="AO42" s="131"/>
      <c r="AP42" s="75"/>
      <c r="AQ42" s="75"/>
      <c r="AR42" s="75"/>
      <c r="AS42" s="76"/>
      <c r="AT42" s="38"/>
      <c r="AU42" s="39"/>
      <c r="AV42" s="39"/>
      <c r="AW42" s="39"/>
      <c r="AX42" s="39"/>
      <c r="AY42" s="39"/>
      <c r="AZ42" s="39"/>
      <c r="BA42" s="39"/>
      <c r="BB42" s="39"/>
      <c r="BC42" s="9"/>
      <c r="BD42" s="9"/>
      <c r="BE42" s="9"/>
      <c r="BF42" s="9"/>
      <c r="BG42" s="9"/>
      <c r="BX42" s="2"/>
      <c r="CG42" s="41">
        <v>0</v>
      </c>
      <c r="CH42" s="41">
        <v>0</v>
      </c>
      <c r="CI42" s="41"/>
      <c r="CJ42" s="41"/>
    </row>
    <row r="43" spans="1:88" ht="16.149999999999999" customHeight="1" x14ac:dyDescent="0.2">
      <c r="A43" s="62" t="s">
        <v>63</v>
      </c>
      <c r="B43" s="43">
        <f t="shared" si="2"/>
        <v>0</v>
      </c>
      <c r="C43" s="44">
        <f t="shared" si="4"/>
        <v>0</v>
      </c>
      <c r="D43" s="45">
        <f t="shared" si="4"/>
        <v>0</v>
      </c>
      <c r="E43" s="46"/>
      <c r="F43" s="47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114"/>
      <c r="R43" s="48"/>
      <c r="S43" s="46"/>
      <c r="T43" s="48"/>
      <c r="U43" s="114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6"/>
      <c r="AM43" s="116"/>
      <c r="AN43" s="48"/>
      <c r="AO43" s="131"/>
      <c r="AP43" s="75"/>
      <c r="AQ43" s="75"/>
      <c r="AR43" s="75"/>
      <c r="AS43" s="76"/>
      <c r="AT43" s="38"/>
      <c r="AU43" s="39"/>
      <c r="AV43" s="39"/>
      <c r="AW43" s="39"/>
      <c r="AX43" s="39"/>
      <c r="AY43" s="39"/>
      <c r="AZ43" s="39"/>
      <c r="BA43" s="39"/>
      <c r="BB43" s="39"/>
      <c r="BC43" s="9"/>
      <c r="BD43" s="9"/>
      <c r="BE43" s="9"/>
      <c r="BF43" s="9"/>
      <c r="BG43" s="9"/>
      <c r="BX43" s="2"/>
      <c r="CG43" s="41">
        <v>0</v>
      </c>
      <c r="CH43" s="41">
        <v>0</v>
      </c>
      <c r="CI43" s="41"/>
      <c r="CJ43" s="41"/>
    </row>
    <row r="44" spans="1:88" ht="16.149999999999999" customHeight="1" x14ac:dyDescent="0.2">
      <c r="A44" s="132" t="s">
        <v>64</v>
      </c>
      <c r="B44" s="133">
        <f t="shared" si="2"/>
        <v>0</v>
      </c>
      <c r="C44" s="134">
        <f t="shared" si="4"/>
        <v>0</v>
      </c>
      <c r="D44" s="135">
        <f t="shared" si="4"/>
        <v>0</v>
      </c>
      <c r="E44" s="89"/>
      <c r="F44" s="90"/>
      <c r="G44" s="89"/>
      <c r="H44" s="88"/>
      <c r="I44" s="89"/>
      <c r="J44" s="88"/>
      <c r="K44" s="89"/>
      <c r="L44" s="88"/>
      <c r="M44" s="89"/>
      <c r="N44" s="88"/>
      <c r="O44" s="89"/>
      <c r="P44" s="88"/>
      <c r="Q44" s="136"/>
      <c r="R44" s="88"/>
      <c r="S44" s="89"/>
      <c r="T44" s="88"/>
      <c r="U44" s="136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8"/>
      <c r="AM44" s="138"/>
      <c r="AN44" s="88"/>
      <c r="AO44" s="139"/>
      <c r="AP44" s="94"/>
      <c r="AQ44" s="94"/>
      <c r="AR44" s="94"/>
      <c r="AS44" s="95"/>
      <c r="AT44" s="38"/>
      <c r="AU44" s="39"/>
      <c r="AV44" s="39"/>
      <c r="AW44" s="39"/>
      <c r="AX44" s="39"/>
      <c r="AY44" s="39"/>
      <c r="AZ44" s="39"/>
      <c r="BA44" s="39"/>
      <c r="BB44" s="39"/>
      <c r="BC44" s="9"/>
      <c r="BD44" s="9"/>
      <c r="BE44" s="9"/>
      <c r="BF44" s="9"/>
      <c r="BG44" s="9"/>
      <c r="BX44" s="2"/>
      <c r="CG44" s="41">
        <v>0</v>
      </c>
      <c r="CH44" s="41">
        <v>0</v>
      </c>
      <c r="CI44" s="41"/>
      <c r="CJ44" s="41"/>
    </row>
    <row r="45" spans="1:88" ht="31.15" customHeight="1" x14ac:dyDescent="0.2">
      <c r="A45" s="140" t="s">
        <v>65</v>
      </c>
      <c r="B45" s="140"/>
      <c r="C45" s="140"/>
      <c r="D45" s="140"/>
      <c r="E45" s="140"/>
      <c r="F45" s="140"/>
      <c r="G45" s="140"/>
      <c r="H45" s="140"/>
      <c r="I45" s="11"/>
      <c r="J45" s="11"/>
      <c r="K45" s="11"/>
      <c r="L45" s="11"/>
      <c r="M45" s="11"/>
      <c r="N45" s="7"/>
      <c r="O45" s="7"/>
      <c r="P45" s="7"/>
      <c r="Q45" s="7"/>
      <c r="R45" s="7"/>
      <c r="S45" s="7"/>
      <c r="T45" s="7"/>
      <c r="U45" s="7"/>
      <c r="V45" s="7"/>
      <c r="W45" s="7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41"/>
      <c r="AP45" s="142"/>
      <c r="AQ45" s="2869"/>
      <c r="AR45" s="2870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CG45" s="41"/>
      <c r="CH45" s="41"/>
      <c r="CI45" s="41"/>
      <c r="CJ45" s="41"/>
    </row>
    <row r="46" spans="1:88" ht="16.149999999999999" customHeight="1" x14ac:dyDescent="0.25">
      <c r="A46" s="2836" t="s">
        <v>49</v>
      </c>
      <c r="B46" s="2871" t="s">
        <v>4</v>
      </c>
      <c r="C46" s="2845" t="s">
        <v>66</v>
      </c>
      <c r="D46" s="2872"/>
      <c r="E46" s="2872"/>
      <c r="F46" s="2846"/>
      <c r="G46" s="2845" t="s">
        <v>67</v>
      </c>
      <c r="H46" s="2872"/>
      <c r="I46" s="2872"/>
      <c r="J46" s="2846"/>
      <c r="K46" s="7"/>
      <c r="L46" s="1970"/>
      <c r="M46" s="1970"/>
      <c r="N46" s="1970"/>
      <c r="O46" s="1970"/>
      <c r="P46" s="1970"/>
      <c r="Q46" s="1970"/>
      <c r="R46" s="1970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2873"/>
      <c r="AR46" s="146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CG46" s="41"/>
      <c r="CH46" s="41"/>
      <c r="CI46" s="41"/>
      <c r="CJ46" s="41"/>
    </row>
    <row r="47" spans="1:88" ht="27.75" customHeight="1" x14ac:dyDescent="0.2">
      <c r="A47" s="2874"/>
      <c r="B47" s="2875"/>
      <c r="C47" s="2876" t="s">
        <v>68</v>
      </c>
      <c r="D47" s="2876" t="s">
        <v>69</v>
      </c>
      <c r="E47" s="1864" t="s">
        <v>70</v>
      </c>
      <c r="F47" s="2847" t="s">
        <v>71</v>
      </c>
      <c r="G47" s="2876" t="s">
        <v>68</v>
      </c>
      <c r="H47" s="2876" t="s">
        <v>69</v>
      </c>
      <c r="I47" s="1864" t="s">
        <v>70</v>
      </c>
      <c r="J47" s="2847" t="s">
        <v>71</v>
      </c>
      <c r="K47" s="7"/>
      <c r="L47" s="2877"/>
      <c r="M47" s="2877"/>
      <c r="N47" s="2878"/>
      <c r="O47" s="2877"/>
      <c r="P47" s="2877"/>
      <c r="Q47" s="2877"/>
      <c r="R47" s="2877"/>
      <c r="S47" s="2877"/>
      <c r="T47" s="2877"/>
      <c r="U47" s="2877"/>
      <c r="V47" s="2877"/>
      <c r="W47" s="2877"/>
      <c r="X47" s="2877"/>
      <c r="Y47" s="2877"/>
      <c r="Z47" s="2877"/>
      <c r="AA47" s="2877"/>
      <c r="AB47" s="2877"/>
      <c r="AC47" s="2877"/>
      <c r="AD47" s="2877"/>
      <c r="AE47" s="2877"/>
      <c r="AF47" s="2877"/>
      <c r="AG47" s="2877"/>
      <c r="AH47" s="2877"/>
      <c r="AI47" s="2877"/>
      <c r="AJ47" s="2877"/>
      <c r="AK47" s="2877"/>
      <c r="AL47" s="2877"/>
      <c r="AM47" s="2877"/>
      <c r="AN47" s="2877"/>
      <c r="AO47" s="2877"/>
      <c r="AP47" s="2877"/>
      <c r="AQ47" s="2879"/>
      <c r="AR47" s="287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CG47" s="41"/>
      <c r="CH47" s="41"/>
      <c r="CI47" s="41"/>
      <c r="CJ47" s="41"/>
    </row>
    <row r="48" spans="1:88" ht="16.149999999999999" customHeight="1" x14ac:dyDescent="0.2">
      <c r="A48" s="151" t="s">
        <v>72</v>
      </c>
      <c r="B48" s="152">
        <f>SUM(C48:J48)</f>
        <v>0</v>
      </c>
      <c r="C48" s="31"/>
      <c r="D48" s="110"/>
      <c r="E48" s="110"/>
      <c r="F48" s="2854"/>
      <c r="G48" s="31"/>
      <c r="H48" s="110"/>
      <c r="I48" s="110"/>
      <c r="J48" s="33"/>
      <c r="K48" s="153"/>
      <c r="L48" s="2877"/>
      <c r="M48" s="2877"/>
      <c r="N48" s="2880"/>
      <c r="O48" s="2877"/>
      <c r="P48" s="2877"/>
      <c r="Q48" s="2877"/>
      <c r="R48" s="2877"/>
      <c r="S48" s="2877"/>
      <c r="T48" s="2877"/>
      <c r="U48" s="2877"/>
      <c r="V48" s="2877"/>
      <c r="W48" s="2877"/>
      <c r="X48" s="2881"/>
      <c r="Y48" s="2882"/>
      <c r="Z48" s="2882"/>
      <c r="AA48" s="2882"/>
      <c r="AB48" s="2882"/>
      <c r="AC48" s="2882"/>
      <c r="AD48" s="2882"/>
      <c r="AE48" s="2882"/>
      <c r="AF48" s="2882"/>
      <c r="AG48" s="2882"/>
      <c r="AH48" s="2882"/>
      <c r="AI48" s="2882"/>
      <c r="AJ48" s="2882"/>
      <c r="AK48" s="2882"/>
      <c r="AL48" s="2882"/>
      <c r="AM48" s="2882"/>
      <c r="AN48" s="2882"/>
      <c r="AO48" s="2882"/>
      <c r="AP48" s="2882"/>
      <c r="AQ48" s="2879"/>
      <c r="AR48" s="287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CG48" s="41"/>
      <c r="CH48" s="41"/>
      <c r="CI48" s="41"/>
      <c r="CJ48" s="41"/>
    </row>
    <row r="49" spans="1:88" ht="16.149999999999999" customHeight="1" x14ac:dyDescent="0.2">
      <c r="A49" s="83" t="s">
        <v>73</v>
      </c>
      <c r="B49" s="157">
        <f>SUM(C49:J49)</f>
        <v>0</v>
      </c>
      <c r="C49" s="89"/>
      <c r="D49" s="137"/>
      <c r="E49" s="137"/>
      <c r="F49" s="90"/>
      <c r="G49" s="89"/>
      <c r="H49" s="137"/>
      <c r="I49" s="137"/>
      <c r="J49" s="88"/>
      <c r="K49" s="153"/>
      <c r="L49" s="2877"/>
      <c r="M49" s="2877"/>
      <c r="N49" s="2883"/>
      <c r="O49" s="2877"/>
      <c r="P49" s="2877"/>
      <c r="Q49" s="2877"/>
      <c r="R49" s="2877"/>
      <c r="S49" s="2877"/>
      <c r="T49" s="2877"/>
      <c r="U49" s="2877"/>
      <c r="V49" s="2877"/>
      <c r="W49" s="2877"/>
      <c r="X49" s="2881"/>
      <c r="Y49" s="2882"/>
      <c r="Z49" s="2882"/>
      <c r="AA49" s="2882"/>
      <c r="AB49" s="2882"/>
      <c r="AC49" s="2882"/>
      <c r="AD49" s="2882"/>
      <c r="AE49" s="2882"/>
      <c r="AF49" s="2882"/>
      <c r="AG49" s="2882"/>
      <c r="AH49" s="2882"/>
      <c r="AI49" s="2882"/>
      <c r="AJ49" s="2882"/>
      <c r="AK49" s="2882"/>
      <c r="AL49" s="2882"/>
      <c r="AM49" s="2882"/>
      <c r="AN49" s="2882"/>
      <c r="AO49" s="2882"/>
      <c r="AP49" s="2882"/>
      <c r="AQ49" s="2879"/>
      <c r="AR49" s="287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CG49" s="41"/>
      <c r="CH49" s="41"/>
      <c r="CI49" s="41"/>
      <c r="CJ49" s="41"/>
    </row>
    <row r="50" spans="1:88" ht="31.15" customHeight="1" x14ac:dyDescent="0.2">
      <c r="A50" s="2884" t="s">
        <v>74</v>
      </c>
      <c r="B50" s="2884"/>
      <c r="C50" s="2884"/>
      <c r="D50" s="2884"/>
      <c r="E50" s="2884"/>
      <c r="F50" s="2884"/>
      <c r="G50" s="2885"/>
      <c r="H50" s="2885"/>
      <c r="I50" s="2885"/>
      <c r="J50" s="2885"/>
      <c r="K50" s="2885"/>
      <c r="L50" s="2885"/>
      <c r="M50" s="2885"/>
      <c r="N50" s="2885"/>
      <c r="O50" s="2886"/>
      <c r="P50" s="2884"/>
      <c r="Q50" s="2885"/>
      <c r="R50" s="2885"/>
      <c r="S50" s="2886"/>
      <c r="T50" s="2884"/>
      <c r="U50" s="2885"/>
      <c r="V50" s="2886"/>
      <c r="W50" s="2884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2882"/>
      <c r="AM50" s="2887"/>
      <c r="AN50" s="2887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CG50" s="41"/>
      <c r="CH50" s="41"/>
      <c r="CI50" s="41"/>
      <c r="CJ50" s="41"/>
    </row>
    <row r="51" spans="1:88" ht="16.149999999999999" customHeight="1" x14ac:dyDescent="0.2">
      <c r="A51" s="2888" t="s">
        <v>75</v>
      </c>
      <c r="B51" s="2889" t="s">
        <v>32</v>
      </c>
      <c r="C51" s="2890"/>
      <c r="D51" s="2891"/>
      <c r="E51" s="2892" t="s">
        <v>5</v>
      </c>
      <c r="F51" s="2893"/>
      <c r="G51" s="2893"/>
      <c r="H51" s="2893"/>
      <c r="I51" s="2893"/>
      <c r="J51" s="2893"/>
      <c r="K51" s="2893"/>
      <c r="L51" s="2893"/>
      <c r="M51" s="2893"/>
      <c r="N51" s="2893"/>
      <c r="O51" s="2893"/>
      <c r="P51" s="2893"/>
      <c r="Q51" s="2893"/>
      <c r="R51" s="2893"/>
      <c r="S51" s="2893"/>
      <c r="T51" s="2893"/>
      <c r="U51" s="2893"/>
      <c r="V51" s="2894"/>
      <c r="W51" s="2895" t="s">
        <v>6</v>
      </c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CG51" s="41"/>
      <c r="CH51" s="41"/>
      <c r="CI51" s="41"/>
      <c r="CJ51" s="41"/>
    </row>
    <row r="52" spans="1:88" ht="16.149999999999999" customHeight="1" x14ac:dyDescent="0.2">
      <c r="A52" s="1909"/>
      <c r="B52" s="2896"/>
      <c r="C52" s="2897"/>
      <c r="D52" s="2898"/>
      <c r="E52" s="2895" t="s">
        <v>11</v>
      </c>
      <c r="F52" s="2890" t="s">
        <v>12</v>
      </c>
      <c r="G52" s="2895" t="s">
        <v>13</v>
      </c>
      <c r="H52" s="2890" t="s">
        <v>14</v>
      </c>
      <c r="I52" s="2895" t="s">
        <v>15</v>
      </c>
      <c r="J52" s="2890" t="s">
        <v>16</v>
      </c>
      <c r="K52" s="2895" t="s">
        <v>17</v>
      </c>
      <c r="L52" s="2890" t="s">
        <v>18</v>
      </c>
      <c r="M52" s="2895" t="s">
        <v>19</v>
      </c>
      <c r="N52" s="2890" t="s">
        <v>20</v>
      </c>
      <c r="O52" s="2895" t="s">
        <v>21</v>
      </c>
      <c r="P52" s="2890" t="s">
        <v>22</v>
      </c>
      <c r="Q52" s="2895" t="s">
        <v>23</v>
      </c>
      <c r="R52" s="2890" t="s">
        <v>24</v>
      </c>
      <c r="S52" s="2895" t="s">
        <v>25</v>
      </c>
      <c r="T52" s="2890" t="s">
        <v>26</v>
      </c>
      <c r="U52" s="2895" t="s">
        <v>27</v>
      </c>
      <c r="V52" s="2891" t="s">
        <v>28</v>
      </c>
      <c r="W52" s="1900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CG52" s="41"/>
      <c r="CH52" s="41"/>
      <c r="CI52" s="41"/>
      <c r="CJ52" s="41"/>
    </row>
    <row r="53" spans="1:88" ht="16.149999999999999" customHeight="1" x14ac:dyDescent="0.2">
      <c r="A53" s="2874"/>
      <c r="B53" s="2899" t="s">
        <v>29</v>
      </c>
      <c r="C53" s="2900" t="s">
        <v>30</v>
      </c>
      <c r="D53" s="2899" t="s">
        <v>31</v>
      </c>
      <c r="E53" s="2875"/>
      <c r="F53" s="2897"/>
      <c r="G53" s="2875"/>
      <c r="H53" s="2897"/>
      <c r="I53" s="2875"/>
      <c r="J53" s="2897"/>
      <c r="K53" s="2875"/>
      <c r="L53" s="2897"/>
      <c r="M53" s="2875"/>
      <c r="N53" s="2897"/>
      <c r="O53" s="2875"/>
      <c r="P53" s="2897"/>
      <c r="Q53" s="2875"/>
      <c r="R53" s="2897"/>
      <c r="S53" s="2875"/>
      <c r="T53" s="2897"/>
      <c r="U53" s="2875"/>
      <c r="V53" s="2898"/>
      <c r="W53" s="2875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CG53" s="41"/>
      <c r="CH53" s="41"/>
      <c r="CI53" s="41"/>
      <c r="CJ53" s="41"/>
    </row>
    <row r="54" spans="1:88" ht="16.149999999999999" customHeight="1" x14ac:dyDescent="0.2">
      <c r="A54" s="2901" t="s">
        <v>76</v>
      </c>
      <c r="B54" s="2902">
        <f>SUM(B55:B56)</f>
        <v>0</v>
      </c>
      <c r="C54" s="1770">
        <f>SUM(C55:C56)</f>
        <v>0</v>
      </c>
      <c r="D54" s="2903">
        <f t="shared" ref="D54:W54" si="5">SUM(D55:D56)</f>
        <v>0</v>
      </c>
      <c r="E54" s="1761">
        <f t="shared" si="5"/>
        <v>0</v>
      </c>
      <c r="F54" s="1436">
        <f t="shared" si="5"/>
        <v>0</v>
      </c>
      <c r="G54" s="1761">
        <f t="shared" si="5"/>
        <v>0</v>
      </c>
      <c r="H54" s="1436">
        <f t="shared" si="5"/>
        <v>0</v>
      </c>
      <c r="I54" s="1761">
        <f t="shared" si="5"/>
        <v>0</v>
      </c>
      <c r="J54" s="1436">
        <f t="shared" si="5"/>
        <v>0</v>
      </c>
      <c r="K54" s="1761">
        <f t="shared" si="5"/>
        <v>0</v>
      </c>
      <c r="L54" s="1436">
        <f t="shared" si="5"/>
        <v>0</v>
      </c>
      <c r="M54" s="1761">
        <f t="shared" si="5"/>
        <v>0</v>
      </c>
      <c r="N54" s="1436">
        <f t="shared" si="5"/>
        <v>0</v>
      </c>
      <c r="O54" s="1761">
        <f t="shared" si="5"/>
        <v>0</v>
      </c>
      <c r="P54" s="1436">
        <f t="shared" si="5"/>
        <v>0</v>
      </c>
      <c r="Q54" s="1761">
        <f t="shared" si="5"/>
        <v>0</v>
      </c>
      <c r="R54" s="1436">
        <f t="shared" si="5"/>
        <v>0</v>
      </c>
      <c r="S54" s="1761">
        <f t="shared" si="5"/>
        <v>0</v>
      </c>
      <c r="T54" s="1436">
        <f t="shared" si="5"/>
        <v>0</v>
      </c>
      <c r="U54" s="1761">
        <f t="shared" si="5"/>
        <v>0</v>
      </c>
      <c r="V54" s="1436">
        <f t="shared" si="5"/>
        <v>0</v>
      </c>
      <c r="W54" s="1761">
        <f t="shared" si="5"/>
        <v>0</v>
      </c>
      <c r="X54" s="170" t="s">
        <v>77</v>
      </c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CG54" s="41"/>
      <c r="CH54" s="41"/>
      <c r="CI54" s="41"/>
      <c r="CJ54" s="41"/>
    </row>
    <row r="55" spans="1:88" ht="16.149999999999999" customHeight="1" x14ac:dyDescent="0.2">
      <c r="A55" s="54" t="s">
        <v>72</v>
      </c>
      <c r="B55" s="171">
        <f>SUM(E55:V55)</f>
        <v>0</v>
      </c>
      <c r="C55" s="2904"/>
      <c r="D55" s="2905"/>
      <c r="E55" s="174"/>
      <c r="F55" s="175"/>
      <c r="G55" s="174"/>
      <c r="H55" s="175"/>
      <c r="I55" s="174"/>
      <c r="J55" s="175"/>
      <c r="K55" s="174"/>
      <c r="L55" s="175"/>
      <c r="M55" s="174"/>
      <c r="N55" s="175"/>
      <c r="O55" s="174"/>
      <c r="P55" s="175"/>
      <c r="Q55" s="174"/>
      <c r="R55" s="175"/>
      <c r="S55" s="174"/>
      <c r="T55" s="175"/>
      <c r="U55" s="174"/>
      <c r="V55" s="175"/>
      <c r="W55" s="174"/>
      <c r="X55" s="176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9"/>
      <c r="AK55" s="9"/>
      <c r="CA55" s="40"/>
      <c r="CC55" s="40"/>
      <c r="CG55" s="41">
        <v>0</v>
      </c>
      <c r="CH55" s="41">
        <v>0</v>
      </c>
      <c r="CI55" s="41">
        <v>0</v>
      </c>
      <c r="CJ55" s="41"/>
    </row>
    <row r="56" spans="1:88" ht="16.149999999999999" customHeight="1" x14ac:dyDescent="0.2">
      <c r="A56" s="177" t="s">
        <v>78</v>
      </c>
      <c r="B56" s="178">
        <f>SUM(E56:V56)</f>
        <v>0</v>
      </c>
      <c r="C56" s="2906"/>
      <c r="D56" s="2907"/>
      <c r="E56" s="181"/>
      <c r="F56" s="182"/>
      <c r="G56" s="181"/>
      <c r="H56" s="182"/>
      <c r="I56" s="181"/>
      <c r="J56" s="182"/>
      <c r="K56" s="181"/>
      <c r="L56" s="182"/>
      <c r="M56" s="181"/>
      <c r="N56" s="182"/>
      <c r="O56" s="181"/>
      <c r="P56" s="182"/>
      <c r="Q56" s="181"/>
      <c r="R56" s="182"/>
      <c r="S56" s="181"/>
      <c r="T56" s="182"/>
      <c r="U56" s="181"/>
      <c r="V56" s="182"/>
      <c r="W56" s="181"/>
      <c r="X56" s="176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9"/>
      <c r="AK56" s="9"/>
      <c r="CG56" s="41">
        <v>0</v>
      </c>
      <c r="CH56" s="41">
        <v>0</v>
      </c>
      <c r="CI56" s="41">
        <v>0</v>
      </c>
      <c r="CJ56" s="41"/>
    </row>
    <row r="57" spans="1:88" ht="16.149999999999999" customHeight="1" x14ac:dyDescent="0.2">
      <c r="A57" s="183" t="s">
        <v>79</v>
      </c>
      <c r="B57" s="184">
        <f t="shared" ref="B57:W57" si="6">SUM(B58:B59)</f>
        <v>0</v>
      </c>
      <c r="C57" s="185">
        <f t="shared" si="6"/>
        <v>0</v>
      </c>
      <c r="D57" s="186">
        <f t="shared" si="6"/>
        <v>0</v>
      </c>
      <c r="E57" s="120">
        <f t="shared" si="6"/>
        <v>0</v>
      </c>
      <c r="F57" s="187">
        <f t="shared" si="6"/>
        <v>0</v>
      </c>
      <c r="G57" s="120">
        <f t="shared" si="6"/>
        <v>0</v>
      </c>
      <c r="H57" s="187">
        <f t="shared" si="6"/>
        <v>0</v>
      </c>
      <c r="I57" s="120">
        <f t="shared" si="6"/>
        <v>0</v>
      </c>
      <c r="J57" s="187">
        <f t="shared" si="6"/>
        <v>0</v>
      </c>
      <c r="K57" s="120">
        <f t="shared" si="6"/>
        <v>0</v>
      </c>
      <c r="L57" s="187">
        <f t="shared" si="6"/>
        <v>0</v>
      </c>
      <c r="M57" s="120">
        <f t="shared" si="6"/>
        <v>0</v>
      </c>
      <c r="N57" s="187">
        <f t="shared" si="6"/>
        <v>0</v>
      </c>
      <c r="O57" s="120">
        <f t="shared" si="6"/>
        <v>0</v>
      </c>
      <c r="P57" s="187">
        <f t="shared" si="6"/>
        <v>0</v>
      </c>
      <c r="Q57" s="120">
        <f t="shared" si="6"/>
        <v>0</v>
      </c>
      <c r="R57" s="187">
        <f t="shared" si="6"/>
        <v>0</v>
      </c>
      <c r="S57" s="120">
        <f t="shared" si="6"/>
        <v>0</v>
      </c>
      <c r="T57" s="187">
        <f t="shared" si="6"/>
        <v>0</v>
      </c>
      <c r="U57" s="120">
        <f t="shared" si="6"/>
        <v>0</v>
      </c>
      <c r="V57" s="187">
        <f t="shared" si="6"/>
        <v>0</v>
      </c>
      <c r="W57" s="2908">
        <f t="shared" si="6"/>
        <v>0</v>
      </c>
      <c r="X57" s="170" t="s">
        <v>77</v>
      </c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CG57" s="41"/>
      <c r="CH57" s="41"/>
      <c r="CI57" s="41"/>
      <c r="CJ57" s="41"/>
    </row>
    <row r="58" spans="1:88" ht="16.149999999999999" customHeight="1" x14ac:dyDescent="0.2">
      <c r="A58" s="54" t="s">
        <v>72</v>
      </c>
      <c r="B58" s="171">
        <f>SUM(E58:V58)</f>
        <v>0</v>
      </c>
      <c r="C58" s="2904"/>
      <c r="D58" s="2905"/>
      <c r="E58" s="174"/>
      <c r="F58" s="175"/>
      <c r="G58" s="174"/>
      <c r="H58" s="175"/>
      <c r="I58" s="174"/>
      <c r="J58" s="175"/>
      <c r="K58" s="174"/>
      <c r="L58" s="175"/>
      <c r="M58" s="174"/>
      <c r="N58" s="175"/>
      <c r="O58" s="174"/>
      <c r="P58" s="175"/>
      <c r="Q58" s="174"/>
      <c r="R58" s="175"/>
      <c r="S58" s="174"/>
      <c r="T58" s="175"/>
      <c r="U58" s="174"/>
      <c r="V58" s="175"/>
      <c r="W58" s="174"/>
      <c r="X58" s="176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9"/>
      <c r="AK58" s="9"/>
      <c r="CG58" s="41">
        <v>0</v>
      </c>
      <c r="CH58" s="41">
        <v>0</v>
      </c>
      <c r="CI58" s="41">
        <v>0</v>
      </c>
      <c r="CJ58" s="41"/>
    </row>
    <row r="59" spans="1:88" ht="16.149999999999999" customHeight="1" x14ac:dyDescent="0.2">
      <c r="A59" s="177" t="s">
        <v>78</v>
      </c>
      <c r="B59" s="178">
        <f>SUM(E59:V59)</f>
        <v>0</v>
      </c>
      <c r="C59" s="2906"/>
      <c r="D59" s="2906"/>
      <c r="E59" s="181"/>
      <c r="F59" s="182"/>
      <c r="G59" s="181"/>
      <c r="H59" s="182"/>
      <c r="I59" s="181"/>
      <c r="J59" s="182"/>
      <c r="K59" s="181"/>
      <c r="L59" s="182"/>
      <c r="M59" s="181"/>
      <c r="N59" s="182"/>
      <c r="O59" s="181"/>
      <c r="P59" s="182"/>
      <c r="Q59" s="181"/>
      <c r="R59" s="182"/>
      <c r="S59" s="181"/>
      <c r="T59" s="182"/>
      <c r="U59" s="181"/>
      <c r="V59" s="182"/>
      <c r="W59" s="181"/>
      <c r="X59" s="176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9"/>
      <c r="AK59" s="9"/>
      <c r="CG59" s="41">
        <v>0</v>
      </c>
      <c r="CH59" s="41">
        <v>0</v>
      </c>
      <c r="CI59" s="41">
        <v>0</v>
      </c>
      <c r="CJ59" s="41"/>
    </row>
    <row r="60" spans="1:88" ht="31.15" customHeight="1" x14ac:dyDescent="0.2">
      <c r="A60" s="2884" t="s">
        <v>80</v>
      </c>
      <c r="B60" s="2884"/>
      <c r="C60" s="2884"/>
      <c r="D60" s="2884"/>
      <c r="E60" s="2884"/>
      <c r="F60" s="140"/>
      <c r="G60" s="140"/>
      <c r="H60" s="188"/>
      <c r="I60" s="188"/>
      <c r="J60" s="2909"/>
      <c r="K60" s="2910"/>
      <c r="L60" s="2911"/>
      <c r="M60" s="2910"/>
      <c r="N60" s="7"/>
      <c r="O60" s="7"/>
      <c r="P60" s="7"/>
      <c r="Q60" s="7"/>
      <c r="R60" s="7"/>
      <c r="S60" s="7"/>
      <c r="T60" s="7"/>
      <c r="U60" s="7"/>
      <c r="V60" s="7"/>
      <c r="W60" s="7"/>
      <c r="X60" s="192"/>
      <c r="Y60" s="192"/>
      <c r="Z60" s="192"/>
      <c r="AA60" s="2912"/>
      <c r="AB60" s="2913"/>
      <c r="AC60" s="2912"/>
      <c r="AD60" s="192"/>
      <c r="AE60" s="2913"/>
      <c r="AF60" s="2912"/>
      <c r="AG60" s="2912"/>
      <c r="AH60" s="2912"/>
      <c r="AI60" s="2913"/>
      <c r="AJ60" s="101"/>
      <c r="AK60" s="195"/>
      <c r="AL60" s="2882"/>
      <c r="AM60" s="2887"/>
      <c r="AN60" s="2887"/>
      <c r="CG60" s="41"/>
      <c r="CH60" s="41"/>
      <c r="CI60" s="41"/>
      <c r="CJ60" s="41"/>
    </row>
    <row r="61" spans="1:88" ht="16.149999999999999" customHeight="1" x14ac:dyDescent="0.2">
      <c r="A61" s="2914" t="s">
        <v>75</v>
      </c>
      <c r="B61" s="2915" t="s">
        <v>81</v>
      </c>
      <c r="C61" s="2916"/>
      <c r="D61" s="2915" t="s">
        <v>82</v>
      </c>
      <c r="E61" s="2917"/>
      <c r="F61" s="2918" t="s">
        <v>83</v>
      </c>
      <c r="G61" s="2918"/>
      <c r="H61" s="101"/>
      <c r="I61" s="101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141"/>
      <c r="V61" s="2919"/>
      <c r="W61" s="141"/>
      <c r="X61" s="2920"/>
      <c r="Y61" s="2920"/>
      <c r="Z61" s="2920"/>
      <c r="AA61" s="2912"/>
      <c r="AB61" s="2920"/>
      <c r="AC61" s="2912"/>
      <c r="AD61" s="2920"/>
      <c r="AE61" s="2912"/>
      <c r="AF61" s="2912"/>
      <c r="AG61" s="2921"/>
      <c r="AH61" s="2912"/>
      <c r="AI61" s="2921"/>
      <c r="AJ61" s="2920"/>
      <c r="AK61" s="2921"/>
      <c r="AL61" s="2922"/>
      <c r="AM61" s="2923"/>
      <c r="AN61" s="2923"/>
      <c r="CG61" s="41"/>
      <c r="CH61" s="41"/>
      <c r="CI61" s="41"/>
      <c r="CJ61" s="41"/>
    </row>
    <row r="62" spans="1:88" ht="36" customHeight="1" x14ac:dyDescent="0.2">
      <c r="A62" s="2875"/>
      <c r="B62" s="2924" t="s">
        <v>84</v>
      </c>
      <c r="C62" s="2925" t="s">
        <v>85</v>
      </c>
      <c r="D62" s="2924" t="s">
        <v>84</v>
      </c>
      <c r="E62" s="2926" t="s">
        <v>85</v>
      </c>
      <c r="F62" s="2927" t="s">
        <v>84</v>
      </c>
      <c r="G62" s="2928" t="s">
        <v>85</v>
      </c>
      <c r="H62" s="7" t="s">
        <v>77</v>
      </c>
      <c r="I62" s="7"/>
      <c r="J62" s="2929"/>
      <c r="K62" s="2877"/>
      <c r="L62" s="2877"/>
      <c r="M62" s="2877"/>
      <c r="N62" s="2877"/>
      <c r="O62" s="2877"/>
      <c r="P62" s="2877"/>
      <c r="Q62" s="2882"/>
      <c r="R62" s="2882"/>
      <c r="S62" s="2882"/>
      <c r="T62" s="2882"/>
      <c r="U62" s="2882"/>
      <c r="V62" s="2882"/>
      <c r="W62" s="2882"/>
      <c r="X62" s="2881"/>
      <c r="Y62" s="2882"/>
      <c r="Z62" s="2882"/>
      <c r="AA62" s="2882"/>
      <c r="AB62" s="2882"/>
      <c r="AC62" s="2882"/>
      <c r="AD62" s="2882"/>
      <c r="AE62" s="2882"/>
      <c r="AF62" s="2882"/>
      <c r="AG62" s="2882"/>
      <c r="AH62" s="2882"/>
      <c r="AI62" s="2882"/>
      <c r="AJ62" s="2882"/>
      <c r="AK62" s="2882"/>
      <c r="AL62" s="2882"/>
      <c r="AM62" s="2882"/>
      <c r="AN62" s="2882"/>
      <c r="AO62" s="2882"/>
      <c r="AP62" s="2877"/>
      <c r="AQ62" s="2887"/>
      <c r="AR62" s="2887"/>
      <c r="CG62" s="41"/>
      <c r="CH62" s="41"/>
      <c r="CI62" s="41"/>
      <c r="CJ62" s="41"/>
    </row>
    <row r="63" spans="1:88" ht="16.149999999999999" customHeight="1" x14ac:dyDescent="0.2">
      <c r="A63" s="2930" t="s">
        <v>86</v>
      </c>
      <c r="B63" s="31"/>
      <c r="C63" s="33"/>
      <c r="D63" s="31"/>
      <c r="E63" s="33"/>
      <c r="F63" s="65"/>
      <c r="G63" s="206"/>
      <c r="H63" s="176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2921"/>
      <c r="U63" s="2921"/>
      <c r="V63" s="2882"/>
      <c r="W63" s="2882"/>
      <c r="X63" s="2881"/>
      <c r="Y63" s="2882"/>
      <c r="Z63" s="2882"/>
      <c r="AA63" s="2882"/>
      <c r="AB63" s="2882"/>
      <c r="AC63" s="2882"/>
      <c r="AD63" s="2882"/>
      <c r="AE63" s="2882"/>
      <c r="AF63" s="2882"/>
      <c r="AG63" s="2882"/>
      <c r="AH63" s="2882"/>
      <c r="AI63" s="2882"/>
      <c r="AJ63" s="2882"/>
      <c r="AK63" s="2882"/>
      <c r="AL63" s="2882"/>
      <c r="AM63" s="2882"/>
      <c r="AN63" s="2882"/>
      <c r="AO63" s="2882"/>
      <c r="AP63" s="2887"/>
      <c r="AQ63" s="2887"/>
      <c r="AR63" s="2887"/>
      <c r="CA63" s="40"/>
      <c r="CB63" s="40"/>
      <c r="CC63" s="40"/>
      <c r="CG63" s="41">
        <f>IF(B63&lt;C63,1,0)</f>
        <v>0</v>
      </c>
      <c r="CH63" s="41">
        <f>IF(D63&lt;E63,1,0)</f>
        <v>0</v>
      </c>
      <c r="CI63" s="41">
        <f>IF(F63&lt;G63,1,0)</f>
        <v>0</v>
      </c>
      <c r="CJ63" s="41"/>
    </row>
    <row r="64" spans="1:88" ht="25.15" customHeight="1" x14ac:dyDescent="0.2">
      <c r="A64" s="2931" t="s">
        <v>87</v>
      </c>
      <c r="B64" s="2932"/>
      <c r="C64" s="2933"/>
      <c r="D64" s="2932"/>
      <c r="E64" s="2933"/>
      <c r="F64" s="2932"/>
      <c r="G64" s="2934"/>
      <c r="H64" s="176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2921"/>
      <c r="U64" s="2921"/>
      <c r="V64" s="2882"/>
      <c r="W64" s="2882"/>
      <c r="X64" s="2881"/>
      <c r="Y64" s="2882"/>
      <c r="Z64" s="2882"/>
      <c r="AA64" s="2882"/>
      <c r="AB64" s="2882"/>
      <c r="AC64" s="2882"/>
      <c r="AD64" s="2882"/>
      <c r="AE64" s="2882"/>
      <c r="AF64" s="2882"/>
      <c r="AG64" s="2882"/>
      <c r="AH64" s="2882"/>
      <c r="AI64" s="2882"/>
      <c r="AJ64" s="2882"/>
      <c r="AK64" s="2882"/>
      <c r="AL64" s="2882"/>
      <c r="AM64" s="2882"/>
      <c r="AN64" s="2882"/>
      <c r="AO64" s="2882"/>
      <c r="AP64" s="2887"/>
      <c r="AQ64" s="2887"/>
      <c r="AR64" s="2887"/>
      <c r="CA64" s="40"/>
      <c r="CB64" s="40"/>
      <c r="CC64" s="40"/>
      <c r="CG64" s="41">
        <f>IF(B64&lt;C64,1,0)</f>
        <v>0</v>
      </c>
      <c r="CH64" s="41">
        <f>IF(D64&lt;E64,1,0)</f>
        <v>0</v>
      </c>
      <c r="CI64" s="41">
        <f>IF(F64&lt;G64,1,0)</f>
        <v>0</v>
      </c>
      <c r="CJ64" s="41"/>
    </row>
    <row r="65" spans="1:90" ht="31.15" customHeight="1" x14ac:dyDescent="0.2">
      <c r="A65" s="2884" t="s">
        <v>88</v>
      </c>
      <c r="B65" s="2935"/>
      <c r="C65" s="2935"/>
      <c r="D65" s="2935"/>
      <c r="E65" s="211"/>
      <c r="F65" s="211"/>
      <c r="G65" s="211"/>
      <c r="H65" s="101"/>
      <c r="I65" s="101"/>
      <c r="J65" s="2921"/>
      <c r="K65" s="2921"/>
      <c r="L65" s="2921"/>
      <c r="M65" s="2921"/>
      <c r="N65" s="2921"/>
      <c r="O65" s="2921"/>
      <c r="P65" s="2921"/>
      <c r="Q65" s="2921"/>
      <c r="R65" s="2921"/>
      <c r="S65" s="2921"/>
      <c r="T65" s="2921"/>
      <c r="U65" s="2921"/>
      <c r="V65" s="2877"/>
      <c r="W65" s="2877"/>
      <c r="X65" s="2881"/>
      <c r="Y65" s="2882"/>
      <c r="Z65" s="2882"/>
      <c r="AA65" s="2882"/>
      <c r="AB65" s="2882"/>
      <c r="AC65" s="2882"/>
      <c r="AD65" s="2882"/>
      <c r="AE65" s="2882"/>
      <c r="AF65" s="2882"/>
      <c r="AG65" s="2882"/>
      <c r="AH65" s="2882"/>
      <c r="AI65" s="2882"/>
      <c r="AJ65" s="2882"/>
      <c r="AK65" s="2882"/>
      <c r="AL65" s="2882"/>
      <c r="AM65" s="2882"/>
      <c r="AN65" s="2882"/>
      <c r="AO65" s="2882"/>
      <c r="AP65" s="2887"/>
      <c r="AQ65" s="2887"/>
      <c r="AR65" s="2887"/>
      <c r="CG65" s="41"/>
      <c r="CH65" s="41"/>
      <c r="CI65" s="41"/>
      <c r="CJ65" s="41"/>
    </row>
    <row r="66" spans="1:90" ht="16.149999999999999" customHeight="1" x14ac:dyDescent="0.2">
      <c r="A66" s="2936" t="s">
        <v>49</v>
      </c>
      <c r="B66" s="2936" t="s">
        <v>32</v>
      </c>
      <c r="C66" s="213"/>
      <c r="D66" s="214"/>
      <c r="E66" s="214"/>
      <c r="F66" s="214"/>
      <c r="G66" s="214"/>
      <c r="H66" s="101"/>
      <c r="I66" s="101"/>
      <c r="J66" s="2921"/>
      <c r="K66" s="2921"/>
      <c r="L66" s="2937"/>
      <c r="M66" s="2937"/>
      <c r="N66" s="2921"/>
      <c r="O66" s="2921"/>
      <c r="P66" s="2921"/>
      <c r="Q66" s="2921"/>
      <c r="R66" s="2921"/>
      <c r="S66" s="2921"/>
      <c r="T66" s="2921"/>
      <c r="U66" s="2921"/>
      <c r="V66" s="2877"/>
      <c r="W66" s="2877"/>
      <c r="X66" s="2881"/>
      <c r="Y66" s="2882"/>
      <c r="Z66" s="2882"/>
      <c r="AA66" s="2882"/>
      <c r="AB66" s="2882"/>
      <c r="AC66" s="2882"/>
      <c r="AD66" s="2882"/>
      <c r="AE66" s="2882"/>
      <c r="AF66" s="2882"/>
      <c r="AG66" s="2882"/>
      <c r="AH66" s="2882"/>
      <c r="AI66" s="2882"/>
      <c r="AJ66" s="2882"/>
      <c r="AK66" s="2882"/>
      <c r="AL66" s="2882"/>
      <c r="AM66" s="2882"/>
      <c r="AN66" s="2882"/>
      <c r="AO66" s="2882"/>
      <c r="AP66" s="2887"/>
      <c r="AQ66" s="2887"/>
      <c r="AR66" s="2887"/>
      <c r="CG66" s="41"/>
      <c r="CH66" s="41"/>
      <c r="CI66" s="41"/>
      <c r="CJ66" s="41"/>
    </row>
    <row r="67" spans="1:90" ht="16.149999999999999" customHeight="1" x14ac:dyDescent="0.2">
      <c r="A67" s="2938" t="s">
        <v>72</v>
      </c>
      <c r="B67" s="2939"/>
      <c r="C67" s="213"/>
      <c r="D67" s="214"/>
      <c r="E67" s="214"/>
      <c r="F67" s="214"/>
      <c r="G67" s="214"/>
      <c r="H67" s="7"/>
      <c r="I67" s="141"/>
      <c r="J67" s="2877"/>
      <c r="K67" s="2877"/>
      <c r="L67" s="2940"/>
      <c r="M67" s="2940"/>
      <c r="N67" s="2877"/>
      <c r="O67" s="2877"/>
      <c r="P67" s="2877"/>
      <c r="Q67" s="2877"/>
      <c r="R67" s="2877"/>
      <c r="S67" s="2877"/>
      <c r="T67" s="2877"/>
      <c r="U67" s="2877"/>
      <c r="V67" s="2877"/>
      <c r="W67" s="2877"/>
      <c r="X67" s="2881"/>
      <c r="Y67" s="2882"/>
      <c r="Z67" s="2882"/>
      <c r="AA67" s="2882"/>
      <c r="AB67" s="2882"/>
      <c r="AC67" s="2882"/>
      <c r="AD67" s="2882"/>
      <c r="AE67" s="2882"/>
      <c r="AF67" s="2882"/>
      <c r="AG67" s="2882"/>
      <c r="AH67" s="2882"/>
      <c r="AI67" s="2882"/>
      <c r="AJ67" s="2882"/>
      <c r="AK67" s="2882"/>
      <c r="AL67" s="2882"/>
      <c r="AM67" s="2882"/>
      <c r="AN67" s="2882"/>
      <c r="AO67" s="2882"/>
      <c r="AP67" s="2887"/>
      <c r="AQ67" s="2887"/>
      <c r="AR67" s="2887"/>
      <c r="CG67" s="41"/>
      <c r="CH67" s="41"/>
      <c r="CI67" s="41"/>
      <c r="CJ67" s="41"/>
    </row>
    <row r="68" spans="1:90" ht="16.149999999999999" customHeight="1" x14ac:dyDescent="0.2">
      <c r="A68" s="83" t="s">
        <v>89</v>
      </c>
      <c r="B68" s="219"/>
      <c r="C68" s="140"/>
      <c r="D68" s="220"/>
      <c r="E68" s="140"/>
      <c r="F68" s="2941"/>
      <c r="G68" s="222"/>
      <c r="H68" s="7"/>
      <c r="I68" s="7"/>
      <c r="J68" s="2877"/>
      <c r="K68" s="2877"/>
      <c r="L68" s="2877"/>
      <c r="M68" s="2877"/>
      <c r="N68" s="2877"/>
      <c r="O68" s="2877"/>
      <c r="P68" s="2877"/>
      <c r="Q68" s="2877"/>
      <c r="R68" s="2877"/>
      <c r="S68" s="2877"/>
      <c r="T68" s="2877"/>
      <c r="U68" s="2877"/>
      <c r="V68" s="2877"/>
      <c r="W68" s="2877"/>
      <c r="X68" s="2881"/>
      <c r="Y68" s="2882"/>
      <c r="Z68" s="2882"/>
      <c r="AA68" s="2882"/>
      <c r="AB68" s="2882"/>
      <c r="AC68" s="2882"/>
      <c r="AD68" s="2882"/>
      <c r="AE68" s="2882"/>
      <c r="AF68" s="2882"/>
      <c r="AG68" s="2882"/>
      <c r="AH68" s="2882"/>
      <c r="AI68" s="2882"/>
      <c r="AJ68" s="2882"/>
      <c r="AK68" s="2882"/>
      <c r="AL68" s="2882"/>
      <c r="AM68" s="2882"/>
      <c r="AN68" s="2882"/>
      <c r="AO68" s="2882"/>
      <c r="AP68" s="2887"/>
      <c r="AQ68" s="2887"/>
      <c r="AR68" s="2887"/>
      <c r="CG68" s="41"/>
      <c r="CH68" s="41"/>
      <c r="CI68" s="41"/>
      <c r="CJ68" s="41"/>
    </row>
    <row r="69" spans="1:90" ht="31.15" customHeight="1" x14ac:dyDescent="0.2">
      <c r="A69" s="140" t="s">
        <v>90</v>
      </c>
      <c r="B69" s="140"/>
      <c r="C69" s="2942"/>
      <c r="D69" s="2942"/>
      <c r="E69" s="7"/>
      <c r="F69" s="7"/>
      <c r="G69" s="7"/>
      <c r="H69" s="7"/>
      <c r="I69" s="7"/>
      <c r="J69" s="2877"/>
      <c r="K69" s="2877"/>
      <c r="L69" s="2877"/>
      <c r="M69" s="2877"/>
      <c r="N69" s="2877"/>
      <c r="O69" s="2877"/>
      <c r="P69" s="2877"/>
      <c r="Q69" s="2877"/>
      <c r="R69" s="2877"/>
      <c r="S69" s="2877"/>
      <c r="T69" s="2877"/>
      <c r="U69" s="2877"/>
      <c r="V69" s="2877"/>
      <c r="W69" s="2943"/>
      <c r="X69" s="2881"/>
      <c r="Y69" s="2882"/>
      <c r="Z69" s="2882"/>
      <c r="AA69" s="2882"/>
      <c r="AB69" s="2882"/>
      <c r="AC69" s="2882"/>
      <c r="AD69" s="2882"/>
      <c r="AE69" s="2882"/>
      <c r="AF69" s="2922"/>
      <c r="AG69" s="2882"/>
      <c r="AH69" s="2944"/>
      <c r="AI69" s="2882"/>
      <c r="AJ69" s="2882"/>
      <c r="AK69" s="2882"/>
      <c r="AL69" s="2882"/>
      <c r="AM69" s="2882"/>
      <c r="AN69" s="2882"/>
      <c r="AO69" s="2882"/>
      <c r="AP69" s="2887"/>
      <c r="AQ69" s="2887"/>
      <c r="AR69" s="2887"/>
      <c r="CG69" s="41"/>
      <c r="CH69" s="41"/>
      <c r="CI69" s="41"/>
      <c r="CJ69" s="41"/>
    </row>
    <row r="70" spans="1:90" ht="16.149999999999999" customHeight="1" x14ac:dyDescent="0.2">
      <c r="A70" s="2945" t="s">
        <v>91</v>
      </c>
      <c r="B70" s="2914" t="s">
        <v>32</v>
      </c>
      <c r="C70" s="2946" t="s">
        <v>92</v>
      </c>
      <c r="D70" s="2947" t="s">
        <v>93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2881"/>
      <c r="Y70" s="2882"/>
      <c r="Z70" s="2882"/>
      <c r="AA70" s="2882"/>
      <c r="AB70" s="2882"/>
      <c r="AC70" s="2882"/>
      <c r="AD70" s="2882"/>
      <c r="AE70" s="2882"/>
      <c r="AF70" s="2922"/>
      <c r="AG70" s="2882"/>
      <c r="AH70" s="2882"/>
      <c r="AI70" s="2882"/>
      <c r="AJ70" s="2882"/>
      <c r="AK70" s="2882"/>
      <c r="AL70" s="2882"/>
      <c r="AM70" s="2882"/>
      <c r="AN70" s="2882"/>
      <c r="AO70" s="2882"/>
      <c r="AP70" s="2887"/>
      <c r="AQ70" s="2887"/>
      <c r="AR70" s="2887"/>
      <c r="CG70" s="41"/>
      <c r="CH70" s="41"/>
      <c r="CI70" s="41"/>
      <c r="CJ70" s="41"/>
    </row>
    <row r="71" spans="1:90" ht="16.149999999999999" customHeight="1" x14ac:dyDescent="0.2">
      <c r="A71" s="2874"/>
      <c r="B71" s="2875"/>
      <c r="C71" s="2948"/>
      <c r="D71" s="2949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2881"/>
      <c r="Y71" s="2882"/>
      <c r="Z71" s="2882"/>
      <c r="AA71" s="2882"/>
      <c r="AB71" s="2882"/>
      <c r="AC71" s="2882"/>
      <c r="AD71" s="2882"/>
      <c r="AE71" s="2882"/>
      <c r="AF71" s="2950"/>
      <c r="AG71" s="2951"/>
      <c r="AH71" s="2951"/>
      <c r="AI71" s="2882"/>
      <c r="AJ71" s="2882"/>
      <c r="AK71" s="2882"/>
      <c r="AL71" s="2882"/>
      <c r="AM71" s="2882"/>
      <c r="AN71" s="2882"/>
      <c r="AO71" s="2882"/>
      <c r="AP71" s="2887"/>
      <c r="AQ71" s="2887"/>
      <c r="AR71" s="2887"/>
      <c r="CG71" s="41"/>
      <c r="CH71" s="41"/>
      <c r="CI71" s="41"/>
      <c r="CJ71" s="41"/>
    </row>
    <row r="72" spans="1:90" ht="25.5" customHeight="1" x14ac:dyDescent="0.2">
      <c r="A72" s="2952" t="s">
        <v>94</v>
      </c>
      <c r="B72" s="229">
        <f>SUM(C72:D72)</f>
        <v>0</v>
      </c>
      <c r="C72" s="2953"/>
      <c r="D72" s="2954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6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2877"/>
      <c r="AJ72" s="2877"/>
      <c r="AK72" s="2877"/>
      <c r="AL72" s="2877"/>
      <c r="AM72" s="2877"/>
      <c r="AN72" s="2877"/>
      <c r="AO72" s="2877"/>
      <c r="AP72" s="2887"/>
      <c r="AQ72" s="2887"/>
      <c r="AR72" s="2887"/>
      <c r="CG72" s="41"/>
      <c r="CH72" s="41"/>
      <c r="CI72" s="41"/>
      <c r="CJ72" s="41"/>
    </row>
    <row r="73" spans="1:90" ht="31.15" customHeight="1" x14ac:dyDescent="0.2">
      <c r="A73" s="1962" t="s">
        <v>95</v>
      </c>
      <c r="B73" s="1962"/>
      <c r="C73" s="1962"/>
      <c r="D73" s="1962"/>
      <c r="E73" s="1962"/>
      <c r="F73" s="1962"/>
      <c r="G73" s="1962"/>
      <c r="H73" s="232"/>
      <c r="I73" s="232"/>
      <c r="J73" s="232"/>
      <c r="K73" s="232"/>
      <c r="L73" s="232"/>
      <c r="M73" s="232"/>
      <c r="N73" s="233"/>
      <c r="O73" s="233"/>
      <c r="P73" s="233"/>
      <c r="Q73" s="234"/>
      <c r="R73" s="234"/>
      <c r="S73" s="234"/>
      <c r="T73" s="234"/>
      <c r="U73" s="234"/>
      <c r="V73" s="234"/>
      <c r="W73" s="233"/>
      <c r="X73" s="234"/>
      <c r="Y73" s="234"/>
      <c r="Z73" s="235"/>
      <c r="AA73" s="2955"/>
      <c r="AB73" s="2955"/>
      <c r="AC73" s="2955"/>
      <c r="AD73" s="2955"/>
      <c r="AE73" s="2956"/>
      <c r="AF73" s="2956"/>
      <c r="AG73" s="2956"/>
      <c r="AH73" s="2957"/>
      <c r="AI73" s="2958"/>
      <c r="AJ73" s="2887"/>
      <c r="AK73" s="2887"/>
      <c r="AL73" s="2887"/>
      <c r="AM73" s="2887"/>
      <c r="AN73" s="2887"/>
      <c r="AO73" s="2887"/>
      <c r="AP73" s="2887"/>
      <c r="AQ73" s="2887"/>
      <c r="AR73" s="2887"/>
      <c r="CG73" s="41"/>
      <c r="CH73" s="41"/>
      <c r="CI73" s="41"/>
      <c r="CJ73" s="41"/>
    </row>
    <row r="74" spans="1:90" ht="16.149999999999999" customHeight="1" x14ac:dyDescent="0.2">
      <c r="A74" s="2959" t="s">
        <v>49</v>
      </c>
      <c r="B74" s="2960" t="s">
        <v>96</v>
      </c>
      <c r="C74" s="2960" t="s">
        <v>32</v>
      </c>
      <c r="D74" s="2961"/>
      <c r="E74" s="2962"/>
      <c r="F74" s="2963" t="s">
        <v>5</v>
      </c>
      <c r="G74" s="2964"/>
      <c r="H74" s="2964"/>
      <c r="I74" s="2964"/>
      <c r="J74" s="2964"/>
      <c r="K74" s="2964"/>
      <c r="L74" s="2964"/>
      <c r="M74" s="2964"/>
      <c r="N74" s="2964"/>
      <c r="O74" s="2964"/>
      <c r="P74" s="2964"/>
      <c r="Q74" s="2964"/>
      <c r="R74" s="2964"/>
      <c r="S74" s="2964"/>
      <c r="T74" s="2964"/>
      <c r="U74" s="2964"/>
      <c r="V74" s="2964"/>
      <c r="W74" s="2964"/>
      <c r="X74" s="2964"/>
      <c r="Y74" s="2964"/>
      <c r="Z74" s="2964"/>
      <c r="AA74" s="2964"/>
      <c r="AB74" s="2964"/>
      <c r="AC74" s="2964"/>
      <c r="AD74" s="2964"/>
      <c r="AE74" s="2964"/>
      <c r="AF74" s="2964"/>
      <c r="AG74" s="2964"/>
      <c r="AH74" s="2964"/>
      <c r="AI74" s="2965"/>
      <c r="AJ74" s="2966" t="s">
        <v>97</v>
      </c>
      <c r="AK74" s="2962" t="s">
        <v>98</v>
      </c>
      <c r="AL74" s="2882"/>
      <c r="AM74" s="2882"/>
      <c r="AN74" s="2882"/>
      <c r="AO74" s="2882"/>
      <c r="AP74" s="2882"/>
      <c r="AQ74" s="2882"/>
      <c r="AR74" s="2882"/>
      <c r="AS74" s="2887"/>
      <c r="AT74" s="2887"/>
      <c r="BX74" s="2"/>
      <c r="BY74" s="2"/>
      <c r="BZ74" s="3"/>
      <c r="CA74" s="3"/>
      <c r="CB74" s="4"/>
      <c r="CI74" s="41"/>
      <c r="CJ74" s="41"/>
      <c r="CK74" s="41"/>
      <c r="CL74" s="41"/>
    </row>
    <row r="75" spans="1:90" ht="16.149999999999999" customHeight="1" x14ac:dyDescent="0.2">
      <c r="A75" s="1935"/>
      <c r="B75" s="1938"/>
      <c r="C75" s="2967"/>
      <c r="D75" s="2968"/>
      <c r="E75" s="2969"/>
      <c r="F75" s="2791" t="s">
        <v>99</v>
      </c>
      <c r="G75" s="2792"/>
      <c r="H75" s="2791" t="s">
        <v>100</v>
      </c>
      <c r="I75" s="2792"/>
      <c r="J75" s="2791" t="s">
        <v>13</v>
      </c>
      <c r="K75" s="2792"/>
      <c r="L75" s="2791" t="s">
        <v>14</v>
      </c>
      <c r="M75" s="2792"/>
      <c r="N75" s="2791" t="s">
        <v>101</v>
      </c>
      <c r="O75" s="2792"/>
      <c r="P75" s="2791">
        <v>19</v>
      </c>
      <c r="Q75" s="2792"/>
      <c r="R75" s="2791" t="s">
        <v>16</v>
      </c>
      <c r="S75" s="2792"/>
      <c r="T75" s="2791" t="s">
        <v>17</v>
      </c>
      <c r="U75" s="2792"/>
      <c r="V75" s="2791" t="s">
        <v>18</v>
      </c>
      <c r="W75" s="2792"/>
      <c r="X75" s="2791" t="s">
        <v>19</v>
      </c>
      <c r="Y75" s="2792"/>
      <c r="Z75" s="2791" t="s">
        <v>20</v>
      </c>
      <c r="AA75" s="2792"/>
      <c r="AB75" s="2791" t="s">
        <v>21</v>
      </c>
      <c r="AC75" s="2792"/>
      <c r="AD75" s="2791" t="s">
        <v>22</v>
      </c>
      <c r="AE75" s="2792"/>
      <c r="AF75" s="2791" t="s">
        <v>23</v>
      </c>
      <c r="AG75" s="2792"/>
      <c r="AH75" s="2791" t="s">
        <v>24</v>
      </c>
      <c r="AI75" s="2970"/>
      <c r="AJ75" s="1949"/>
      <c r="AK75" s="1944"/>
      <c r="AL75" s="2971"/>
      <c r="AM75" s="2972"/>
      <c r="AN75" s="2971"/>
      <c r="AO75" s="2971"/>
      <c r="AP75" s="2971"/>
      <c r="AQ75" s="2971"/>
      <c r="AR75" s="2971"/>
      <c r="AS75" s="2973"/>
      <c r="AT75" s="2973"/>
      <c r="BX75" s="2"/>
      <c r="BY75" s="2"/>
      <c r="BZ75" s="3"/>
      <c r="CA75" s="3"/>
      <c r="CB75" s="4"/>
      <c r="CI75" s="41"/>
      <c r="CJ75" s="41"/>
      <c r="CK75" s="41"/>
      <c r="CL75" s="41"/>
    </row>
    <row r="76" spans="1:90" ht="16.149999999999999" customHeight="1" x14ac:dyDescent="0.2">
      <c r="A76" s="2974"/>
      <c r="B76" s="2967"/>
      <c r="C76" s="2975" t="s">
        <v>29</v>
      </c>
      <c r="D76" s="2976" t="s">
        <v>30</v>
      </c>
      <c r="E76" s="2977" t="s">
        <v>31</v>
      </c>
      <c r="F76" s="2975" t="s">
        <v>30</v>
      </c>
      <c r="G76" s="2977" t="s">
        <v>31</v>
      </c>
      <c r="H76" s="2978" t="s">
        <v>30</v>
      </c>
      <c r="I76" s="2977" t="s">
        <v>31</v>
      </c>
      <c r="J76" s="2975" t="s">
        <v>30</v>
      </c>
      <c r="K76" s="2977" t="s">
        <v>31</v>
      </c>
      <c r="L76" s="2975" t="s">
        <v>30</v>
      </c>
      <c r="M76" s="2977" t="s">
        <v>31</v>
      </c>
      <c r="N76" s="2975" t="s">
        <v>30</v>
      </c>
      <c r="O76" s="2977" t="s">
        <v>31</v>
      </c>
      <c r="P76" s="2975" t="s">
        <v>30</v>
      </c>
      <c r="Q76" s="2977" t="s">
        <v>31</v>
      </c>
      <c r="R76" s="2975" t="s">
        <v>30</v>
      </c>
      <c r="S76" s="2977" t="s">
        <v>31</v>
      </c>
      <c r="T76" s="2975" t="s">
        <v>30</v>
      </c>
      <c r="U76" s="2977" t="s">
        <v>31</v>
      </c>
      <c r="V76" s="2975" t="s">
        <v>30</v>
      </c>
      <c r="W76" s="2977" t="s">
        <v>31</v>
      </c>
      <c r="X76" s="2975" t="s">
        <v>30</v>
      </c>
      <c r="Y76" s="2977" t="s">
        <v>31</v>
      </c>
      <c r="Z76" s="2975" t="s">
        <v>30</v>
      </c>
      <c r="AA76" s="2977" t="s">
        <v>31</v>
      </c>
      <c r="AB76" s="2975" t="s">
        <v>30</v>
      </c>
      <c r="AC76" s="2977" t="s">
        <v>31</v>
      </c>
      <c r="AD76" s="2975" t="s">
        <v>30</v>
      </c>
      <c r="AE76" s="2977" t="s">
        <v>31</v>
      </c>
      <c r="AF76" s="2975" t="s">
        <v>30</v>
      </c>
      <c r="AG76" s="2977" t="s">
        <v>31</v>
      </c>
      <c r="AH76" s="2975" t="s">
        <v>30</v>
      </c>
      <c r="AI76" s="2979" t="s">
        <v>31</v>
      </c>
      <c r="AJ76" s="2980"/>
      <c r="AK76" s="2969"/>
      <c r="AL76" s="2971"/>
      <c r="AM76" s="2972"/>
      <c r="AN76" s="2971"/>
      <c r="AO76" s="2971"/>
      <c r="AP76" s="2971"/>
      <c r="AQ76" s="2971"/>
      <c r="AR76" s="2971"/>
      <c r="AS76" s="2973"/>
      <c r="AT76" s="2973"/>
      <c r="BX76" s="2"/>
      <c r="BY76" s="2"/>
      <c r="BZ76" s="3"/>
      <c r="CA76" s="3"/>
      <c r="CB76" s="4"/>
      <c r="CI76" s="41"/>
      <c r="CJ76" s="41"/>
      <c r="CK76" s="41"/>
      <c r="CL76" s="41"/>
    </row>
    <row r="77" spans="1:90" ht="16.149999999999999" customHeight="1" x14ac:dyDescent="0.2">
      <c r="A77" s="2981" t="s">
        <v>102</v>
      </c>
      <c r="B77" s="2982" t="s">
        <v>103</v>
      </c>
      <c r="C77" s="2983">
        <f>SUM(D77:E77)</f>
        <v>0</v>
      </c>
      <c r="D77" s="2984">
        <f t="shared" ref="D77:E80" si="7">SUM(F77,H77,J77,L77,N77,P77,R77,T77,V77,X77,Z77,AB77,AD77,AF77,AH77)</f>
        <v>0</v>
      </c>
      <c r="E77" s="2985">
        <f t="shared" si="7"/>
        <v>0</v>
      </c>
      <c r="F77" s="2986"/>
      <c r="G77" s="2987"/>
      <c r="H77" s="2988"/>
      <c r="I77" s="2987"/>
      <c r="J77" s="2986"/>
      <c r="K77" s="2989"/>
      <c r="L77" s="2986"/>
      <c r="M77" s="2989"/>
      <c r="N77" s="2986"/>
      <c r="O77" s="2989"/>
      <c r="P77" s="2986"/>
      <c r="Q77" s="2989"/>
      <c r="R77" s="2986"/>
      <c r="S77" s="2989"/>
      <c r="T77" s="2986"/>
      <c r="U77" s="2989"/>
      <c r="V77" s="2986"/>
      <c r="W77" s="2989"/>
      <c r="X77" s="2986"/>
      <c r="Y77" s="2989"/>
      <c r="Z77" s="2986"/>
      <c r="AA77" s="2989"/>
      <c r="AB77" s="2986"/>
      <c r="AC77" s="2989"/>
      <c r="AD77" s="2986"/>
      <c r="AE77" s="2989"/>
      <c r="AF77" s="2986"/>
      <c r="AG77" s="2989"/>
      <c r="AH77" s="2986"/>
      <c r="AI77" s="2990"/>
      <c r="AJ77" s="2991"/>
      <c r="AK77" s="2992"/>
      <c r="AL77" s="2993"/>
      <c r="AM77" s="2972"/>
      <c r="AN77" s="2971"/>
      <c r="AO77" s="2971"/>
      <c r="AP77" s="2971"/>
      <c r="AQ77" s="2971"/>
      <c r="AR77" s="2971"/>
      <c r="AS77" s="2973"/>
      <c r="AT77" s="2973"/>
      <c r="BX77" s="2"/>
      <c r="BY77" s="2"/>
      <c r="BZ77" s="3"/>
      <c r="CA77" s="3"/>
      <c r="CB77" s="4"/>
      <c r="CG77" s="5">
        <v>0</v>
      </c>
      <c r="CH77" s="5">
        <v>0</v>
      </c>
      <c r="CI77" s="41"/>
      <c r="CJ77" s="41"/>
      <c r="CK77" s="41"/>
      <c r="CL77" s="41"/>
    </row>
    <row r="78" spans="1:90" ht="16.149999999999999" customHeight="1" x14ac:dyDescent="0.2">
      <c r="A78" s="2994" t="s">
        <v>104</v>
      </c>
      <c r="B78" s="2995" t="s">
        <v>105</v>
      </c>
      <c r="C78" s="262">
        <f>SUM(D78:E78)</f>
        <v>0</v>
      </c>
      <c r="D78" s="263">
        <f t="shared" si="7"/>
        <v>0</v>
      </c>
      <c r="E78" s="263">
        <f t="shared" si="7"/>
        <v>0</v>
      </c>
      <c r="F78" s="264"/>
      <c r="G78" s="265"/>
      <c r="H78" s="266"/>
      <c r="I78" s="265"/>
      <c r="J78" s="264"/>
      <c r="K78" s="267"/>
      <c r="L78" s="264"/>
      <c r="M78" s="267"/>
      <c r="N78" s="264"/>
      <c r="O78" s="267"/>
      <c r="P78" s="264"/>
      <c r="Q78" s="267"/>
      <c r="R78" s="264"/>
      <c r="S78" s="267"/>
      <c r="T78" s="264"/>
      <c r="U78" s="267"/>
      <c r="V78" s="264"/>
      <c r="W78" s="267"/>
      <c r="X78" s="264"/>
      <c r="Y78" s="267"/>
      <c r="Z78" s="264"/>
      <c r="AA78" s="267"/>
      <c r="AB78" s="264"/>
      <c r="AC78" s="267"/>
      <c r="AD78" s="264"/>
      <c r="AE78" s="267"/>
      <c r="AF78" s="264"/>
      <c r="AG78" s="267"/>
      <c r="AH78" s="264"/>
      <c r="AI78" s="268"/>
      <c r="AJ78" s="269"/>
      <c r="AK78" s="270"/>
      <c r="AL78" s="2993"/>
      <c r="AM78" s="2972"/>
      <c r="AN78" s="2971"/>
      <c r="AO78" s="2971"/>
      <c r="AP78" s="2971"/>
      <c r="AQ78" s="2971"/>
      <c r="AR78" s="2971"/>
      <c r="AS78" s="2973"/>
      <c r="AT78" s="2973"/>
      <c r="BX78" s="2"/>
      <c r="BY78" s="2"/>
      <c r="BZ78" s="3"/>
      <c r="CA78" s="3"/>
      <c r="CB78" s="4"/>
      <c r="CG78" s="5">
        <v>0</v>
      </c>
      <c r="CH78" s="5">
        <v>0</v>
      </c>
      <c r="CI78" s="41"/>
      <c r="CJ78" s="41"/>
      <c r="CK78" s="41"/>
      <c r="CL78" s="41"/>
    </row>
    <row r="79" spans="1:90" ht="25.15" customHeight="1" x14ac:dyDescent="0.2">
      <c r="A79" s="2994"/>
      <c r="B79" s="271" t="s">
        <v>106</v>
      </c>
      <c r="C79" s="272">
        <f>SUM(D79:E79)</f>
        <v>0</v>
      </c>
      <c r="D79" s="263">
        <f t="shared" si="7"/>
        <v>0</v>
      </c>
      <c r="E79" s="263">
        <f t="shared" si="7"/>
        <v>0</v>
      </c>
      <c r="F79" s="273"/>
      <c r="G79" s="274"/>
      <c r="H79" s="275"/>
      <c r="I79" s="274"/>
      <c r="J79" s="273"/>
      <c r="K79" s="276"/>
      <c r="L79" s="273"/>
      <c r="M79" s="276"/>
      <c r="N79" s="273"/>
      <c r="O79" s="276"/>
      <c r="P79" s="273"/>
      <c r="Q79" s="276"/>
      <c r="R79" s="273"/>
      <c r="S79" s="276"/>
      <c r="T79" s="273"/>
      <c r="U79" s="276"/>
      <c r="V79" s="273"/>
      <c r="W79" s="276"/>
      <c r="X79" s="273"/>
      <c r="Y79" s="276"/>
      <c r="Z79" s="273"/>
      <c r="AA79" s="276"/>
      <c r="AB79" s="273"/>
      <c r="AC79" s="276"/>
      <c r="AD79" s="273"/>
      <c r="AE79" s="276"/>
      <c r="AF79" s="273"/>
      <c r="AG79" s="276"/>
      <c r="AH79" s="273"/>
      <c r="AI79" s="277"/>
      <c r="AJ79" s="278"/>
      <c r="AK79" s="279"/>
      <c r="AL79" s="2993"/>
      <c r="AM79" s="2972"/>
      <c r="AN79" s="2971"/>
      <c r="AO79" s="2971"/>
      <c r="AP79" s="2971"/>
      <c r="AQ79" s="2971"/>
      <c r="AR79" s="2971"/>
      <c r="AS79" s="2973"/>
      <c r="AT79" s="2973"/>
      <c r="BX79" s="2"/>
      <c r="BY79" s="2"/>
      <c r="BZ79" s="3"/>
      <c r="CA79" s="3"/>
      <c r="CB79" s="4"/>
      <c r="CG79" s="5">
        <v>0</v>
      </c>
      <c r="CH79" s="5">
        <v>0</v>
      </c>
      <c r="CI79" s="41"/>
      <c r="CJ79" s="41"/>
      <c r="CK79" s="41"/>
      <c r="CL79" s="41"/>
    </row>
    <row r="80" spans="1:90" ht="16.149999999999999" customHeight="1" x14ac:dyDescent="0.2">
      <c r="A80" s="2996" t="s">
        <v>60</v>
      </c>
      <c r="B80" s="2997" t="s">
        <v>107</v>
      </c>
      <c r="C80" s="2983">
        <f>SUM(D80:E80)</f>
        <v>0</v>
      </c>
      <c r="D80" s="2984">
        <f t="shared" si="7"/>
        <v>0</v>
      </c>
      <c r="E80" s="2985">
        <f t="shared" si="7"/>
        <v>0</v>
      </c>
      <c r="F80" s="2998"/>
      <c r="G80" s="2999"/>
      <c r="H80" s="3000"/>
      <c r="I80" s="2999"/>
      <c r="J80" s="2998"/>
      <c r="K80" s="3001"/>
      <c r="L80" s="2998"/>
      <c r="M80" s="3001"/>
      <c r="N80" s="2998"/>
      <c r="O80" s="3001"/>
      <c r="P80" s="2998"/>
      <c r="Q80" s="3001"/>
      <c r="R80" s="2998"/>
      <c r="S80" s="3001"/>
      <c r="T80" s="2998"/>
      <c r="U80" s="3001"/>
      <c r="V80" s="2998"/>
      <c r="W80" s="3001"/>
      <c r="X80" s="2998"/>
      <c r="Y80" s="3001"/>
      <c r="Z80" s="2998"/>
      <c r="AA80" s="3001"/>
      <c r="AB80" s="2998"/>
      <c r="AC80" s="3001"/>
      <c r="AD80" s="2998"/>
      <c r="AE80" s="3001"/>
      <c r="AF80" s="2998"/>
      <c r="AG80" s="3001"/>
      <c r="AH80" s="2998"/>
      <c r="AI80" s="3002"/>
      <c r="AJ80" s="3003"/>
      <c r="AK80" s="3004"/>
      <c r="AL80" s="2993"/>
      <c r="AM80" s="2972"/>
      <c r="AN80" s="2971"/>
      <c r="AO80" s="2971"/>
      <c r="AP80" s="2971"/>
      <c r="AQ80" s="2971"/>
      <c r="AR80" s="2971"/>
      <c r="AS80" s="2973"/>
      <c r="AT80" s="2973"/>
      <c r="BX80" s="2"/>
      <c r="BY80" s="2"/>
      <c r="BZ80" s="3"/>
      <c r="CA80" s="3"/>
      <c r="CB80" s="4"/>
      <c r="CG80" s="5">
        <v>0</v>
      </c>
      <c r="CH80" s="5">
        <v>0</v>
      </c>
      <c r="CI80" s="41"/>
      <c r="CJ80" s="41"/>
      <c r="CK80" s="41"/>
      <c r="CL80" s="41"/>
    </row>
    <row r="81" spans="1:104" ht="31.15" customHeight="1" x14ac:dyDescent="0.2">
      <c r="A81" s="10" t="s">
        <v>108</v>
      </c>
      <c r="B81" s="233"/>
      <c r="C81" s="289"/>
      <c r="D81" s="233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290"/>
      <c r="R81" s="290"/>
      <c r="S81" s="290"/>
      <c r="T81" s="290"/>
      <c r="U81" s="290"/>
      <c r="V81" s="290"/>
      <c r="W81" s="7"/>
      <c r="X81" s="291"/>
      <c r="Y81" s="290"/>
      <c r="Z81" s="3005"/>
      <c r="AA81" s="293"/>
      <c r="AB81" s="3006"/>
      <c r="AC81" s="3006"/>
      <c r="AD81" s="3006"/>
      <c r="AE81" s="3006"/>
      <c r="AF81" s="3006"/>
      <c r="AG81" s="2973"/>
      <c r="AH81" s="141"/>
      <c r="AI81" s="2971"/>
      <c r="AJ81" s="2971"/>
      <c r="AK81" s="2971"/>
      <c r="AL81" s="2971"/>
      <c r="AM81" s="2971"/>
      <c r="AN81" s="2971"/>
      <c r="AO81" s="2971"/>
      <c r="AP81" s="2971"/>
      <c r="AQ81" s="2973"/>
      <c r="AR81" s="2973"/>
      <c r="CG81" s="41"/>
      <c r="CH81" s="41"/>
      <c r="CI81" s="41"/>
      <c r="CJ81" s="41"/>
    </row>
    <row r="82" spans="1:104" ht="16.149999999999999" customHeight="1" x14ac:dyDescent="0.2">
      <c r="A82" s="2994" t="s">
        <v>91</v>
      </c>
      <c r="B82" s="3007" t="s">
        <v>32</v>
      </c>
      <c r="C82" s="3007" t="s">
        <v>109</v>
      </c>
      <c r="D82" s="3007" t="s">
        <v>110</v>
      </c>
      <c r="E82" s="7"/>
      <c r="F82" s="7"/>
      <c r="G82" s="7"/>
      <c r="H82" s="2972"/>
      <c r="I82" s="2972"/>
      <c r="J82" s="2972"/>
      <c r="K82" s="2972"/>
      <c r="L82" s="2972"/>
      <c r="M82" s="2972"/>
      <c r="N82" s="2972"/>
      <c r="O82" s="2972"/>
      <c r="P82" s="3008"/>
      <c r="Q82" s="3008"/>
      <c r="R82" s="3008"/>
      <c r="S82" s="3008"/>
      <c r="T82" s="3008"/>
      <c r="U82" s="3008"/>
      <c r="V82" s="3008"/>
      <c r="W82" s="2972"/>
      <c r="X82" s="3008"/>
      <c r="Y82" s="2973"/>
      <c r="Z82" s="2973"/>
      <c r="AA82" s="2973"/>
      <c r="AB82" s="2973"/>
      <c r="AC82" s="2973"/>
      <c r="AD82" s="2973"/>
      <c r="AE82" s="2973"/>
      <c r="AF82" s="2973"/>
      <c r="AG82" s="2973"/>
      <c r="AH82" s="2971"/>
      <c r="AI82" s="2971"/>
      <c r="AJ82" s="2971"/>
      <c r="AK82" s="2971"/>
      <c r="AL82" s="2971"/>
      <c r="AM82" s="2971"/>
      <c r="AN82" s="2971"/>
      <c r="AO82" s="2971"/>
      <c r="AP82" s="2971"/>
      <c r="AQ82" s="2973"/>
      <c r="AR82" s="2973"/>
      <c r="CG82" s="41"/>
      <c r="CH82" s="41"/>
      <c r="CI82" s="41"/>
      <c r="CJ82" s="41"/>
    </row>
    <row r="83" spans="1:104" ht="16.149999999999999" customHeight="1" x14ac:dyDescent="0.2">
      <c r="A83" s="2994"/>
      <c r="B83" s="3007"/>
      <c r="C83" s="3007"/>
      <c r="D83" s="3007"/>
      <c r="E83" s="7"/>
      <c r="F83" s="7"/>
      <c r="G83" s="7"/>
      <c r="H83" s="2972"/>
      <c r="I83" s="2972"/>
      <c r="J83" s="2972"/>
      <c r="K83" s="2972"/>
      <c r="L83" s="2972"/>
      <c r="M83" s="2972"/>
      <c r="N83" s="2972"/>
      <c r="O83" s="2972"/>
      <c r="P83" s="3008"/>
      <c r="Q83" s="3008"/>
      <c r="R83" s="3008"/>
      <c r="S83" s="3008"/>
      <c r="T83" s="3008"/>
      <c r="U83" s="3008"/>
      <c r="V83" s="3008"/>
      <c r="W83" s="2972"/>
      <c r="X83" s="3008"/>
      <c r="Y83" s="2973"/>
      <c r="Z83" s="2973"/>
      <c r="AA83" s="2973"/>
      <c r="AB83" s="2973"/>
      <c r="AC83" s="2973"/>
      <c r="AD83" s="2973"/>
      <c r="AE83" s="2973"/>
      <c r="AF83" s="2973"/>
      <c r="AG83" s="2973"/>
      <c r="AH83" s="2971"/>
      <c r="AI83" s="2971"/>
      <c r="AJ83" s="2971"/>
      <c r="AK83" s="2971"/>
      <c r="AL83" s="2971"/>
      <c r="AM83" s="2971"/>
      <c r="AN83" s="2971"/>
      <c r="AO83" s="2971"/>
      <c r="AP83" s="2971"/>
      <c r="AQ83" s="2973"/>
      <c r="AR83" s="2973"/>
      <c r="CG83" s="41"/>
      <c r="CH83" s="41"/>
      <c r="CI83" s="41"/>
      <c r="CJ83" s="41"/>
    </row>
    <row r="84" spans="1:104" ht="16.149999999999999" customHeight="1" x14ac:dyDescent="0.2">
      <c r="A84" s="3009" t="s">
        <v>111</v>
      </c>
      <c r="B84" s="3010"/>
      <c r="C84" s="3010"/>
      <c r="D84" s="2782"/>
      <c r="E84" s="7"/>
      <c r="F84" s="7"/>
      <c r="G84" s="7"/>
      <c r="H84" s="2972"/>
      <c r="I84" s="2972"/>
      <c r="J84" s="2972"/>
      <c r="K84" s="2972"/>
      <c r="L84" s="2972"/>
      <c r="M84" s="2972"/>
      <c r="N84" s="2972"/>
      <c r="O84" s="2972"/>
      <c r="P84" s="3008"/>
      <c r="Q84" s="3008"/>
      <c r="R84" s="3008"/>
      <c r="S84" s="3008"/>
      <c r="T84" s="3008"/>
      <c r="U84" s="3008"/>
      <c r="V84" s="3008"/>
      <c r="W84" s="2972"/>
      <c r="X84" s="3008"/>
      <c r="Y84" s="2973"/>
      <c r="Z84" s="2973"/>
      <c r="AA84" s="2973"/>
      <c r="AB84" s="2973"/>
      <c r="AC84" s="2973"/>
      <c r="AD84" s="2973"/>
      <c r="AE84" s="2973"/>
      <c r="AF84" s="2973"/>
      <c r="AG84" s="2973"/>
      <c r="AH84" s="2971"/>
      <c r="AI84" s="2971"/>
      <c r="AJ84" s="2971"/>
      <c r="AK84" s="2971"/>
      <c r="AL84" s="2971"/>
      <c r="AM84" s="2971"/>
      <c r="AN84" s="2971"/>
      <c r="AO84" s="2971"/>
      <c r="AP84" s="2971"/>
      <c r="AQ84" s="2973"/>
      <c r="AR84" s="2973"/>
      <c r="CG84" s="41"/>
      <c r="CH84" s="41"/>
      <c r="CI84" s="41"/>
      <c r="CJ84" s="41"/>
    </row>
    <row r="85" spans="1:104" ht="16.149999999999999" customHeight="1" x14ac:dyDescent="0.2">
      <c r="A85" s="3011" t="s">
        <v>112</v>
      </c>
      <c r="B85" s="3012">
        <f>SUM(C85:D85)</f>
        <v>53</v>
      </c>
      <c r="C85" s="3013">
        <v>53</v>
      </c>
      <c r="D85" s="3013"/>
      <c r="E85" s="7"/>
      <c r="F85" s="7"/>
      <c r="G85" s="7"/>
      <c r="H85" s="2972"/>
      <c r="I85" s="2972"/>
      <c r="J85" s="2972"/>
      <c r="K85" s="2972"/>
      <c r="L85" s="2972"/>
      <c r="M85" s="2972"/>
      <c r="N85" s="2972"/>
      <c r="O85" s="2972"/>
      <c r="P85" s="3008"/>
      <c r="Q85" s="3008"/>
      <c r="R85" s="3008"/>
      <c r="S85" s="3008"/>
      <c r="T85" s="3008"/>
      <c r="U85" s="3008"/>
      <c r="V85" s="3008"/>
      <c r="W85" s="2972"/>
      <c r="X85" s="3008"/>
      <c r="Y85" s="2973"/>
      <c r="Z85" s="2973"/>
      <c r="AA85" s="2973"/>
      <c r="AB85" s="2973"/>
      <c r="AC85" s="2973"/>
      <c r="AD85" s="2973"/>
      <c r="AE85" s="2973"/>
      <c r="AF85" s="2973"/>
      <c r="AG85" s="2973"/>
      <c r="AH85" s="2971"/>
      <c r="AI85" s="2971"/>
      <c r="AJ85" s="2971"/>
      <c r="AK85" s="2971"/>
      <c r="AL85" s="2971"/>
      <c r="AM85" s="2971"/>
      <c r="AN85" s="2971"/>
      <c r="AO85" s="2971"/>
      <c r="AP85" s="2971"/>
      <c r="AQ85" s="2973"/>
      <c r="AR85" s="2973"/>
      <c r="CG85" s="41"/>
      <c r="CH85" s="41"/>
      <c r="CI85" s="41"/>
      <c r="CJ85" s="41"/>
    </row>
    <row r="86" spans="1:104" ht="16.149999999999999" customHeight="1" x14ac:dyDescent="0.2">
      <c r="A86" s="298" t="s">
        <v>113</v>
      </c>
      <c r="B86" s="271">
        <f t="shared" ref="B86:B89" si="8">SUM(C86:D86)</f>
        <v>0</v>
      </c>
      <c r="C86" s="299"/>
      <c r="D86" s="299"/>
      <c r="E86" s="7"/>
      <c r="F86" s="7"/>
      <c r="G86" s="7"/>
      <c r="H86" s="2972"/>
      <c r="I86" s="2972"/>
      <c r="J86" s="2972"/>
      <c r="K86" s="2972"/>
      <c r="L86" s="2972"/>
      <c r="M86" s="2972"/>
      <c r="N86" s="2972"/>
      <c r="O86" s="2972"/>
      <c r="P86" s="3008"/>
      <c r="Q86" s="3008"/>
      <c r="R86" s="3008"/>
      <c r="S86" s="3008"/>
      <c r="T86" s="3008"/>
      <c r="U86" s="3008"/>
      <c r="V86" s="3008"/>
      <c r="W86" s="2972"/>
      <c r="X86" s="3008"/>
      <c r="Y86" s="2973"/>
      <c r="Z86" s="2973"/>
      <c r="AA86" s="2973"/>
      <c r="AB86" s="2973"/>
      <c r="AC86" s="2973"/>
      <c r="AD86" s="2973"/>
      <c r="AE86" s="2973"/>
      <c r="AF86" s="2973"/>
      <c r="AG86" s="2973"/>
      <c r="AH86" s="2971"/>
      <c r="AI86" s="2971"/>
      <c r="AJ86" s="2971"/>
      <c r="AK86" s="2971"/>
      <c r="AL86" s="2971"/>
      <c r="AM86" s="2971"/>
      <c r="AN86" s="2971"/>
      <c r="AO86" s="2971"/>
      <c r="AP86" s="2971"/>
      <c r="AQ86" s="2973"/>
      <c r="AR86" s="2973"/>
      <c r="CG86" s="41"/>
      <c r="CH86" s="41"/>
      <c r="CI86" s="41"/>
      <c r="CJ86" s="41"/>
    </row>
    <row r="87" spans="1:104" ht="16.149999999999999" customHeight="1" x14ac:dyDescent="0.2">
      <c r="A87" s="298" t="s">
        <v>114</v>
      </c>
      <c r="B87" s="271">
        <f t="shared" si="8"/>
        <v>0</v>
      </c>
      <c r="C87" s="299"/>
      <c r="D87" s="299"/>
      <c r="E87" s="7"/>
      <c r="F87" s="7"/>
      <c r="G87" s="7"/>
      <c r="H87" s="2972"/>
      <c r="I87" s="2972"/>
      <c r="J87" s="2972"/>
      <c r="K87" s="2972"/>
      <c r="L87" s="2972"/>
      <c r="M87" s="2972"/>
      <c r="N87" s="2972"/>
      <c r="O87" s="2972"/>
      <c r="P87" s="3008"/>
      <c r="Q87" s="3008"/>
      <c r="R87" s="3008"/>
      <c r="S87" s="3008"/>
      <c r="T87" s="3008"/>
      <c r="U87" s="3008"/>
      <c r="V87" s="3008"/>
      <c r="W87" s="2972"/>
      <c r="X87" s="3008"/>
      <c r="Y87" s="2973"/>
      <c r="Z87" s="2973"/>
      <c r="AA87" s="2973"/>
      <c r="AB87" s="2973"/>
      <c r="AC87" s="2973"/>
      <c r="AD87" s="2973"/>
      <c r="AE87" s="2973"/>
      <c r="AF87" s="2973"/>
      <c r="AG87" s="2973"/>
      <c r="AH87" s="2971"/>
      <c r="AI87" s="2971"/>
      <c r="AJ87" s="2971"/>
      <c r="AK87" s="2971"/>
      <c r="AL87" s="2971"/>
      <c r="AM87" s="2971"/>
      <c r="AN87" s="2971"/>
      <c r="AO87" s="2971"/>
      <c r="AP87" s="2971"/>
      <c r="AQ87" s="2973"/>
      <c r="AR87" s="2973"/>
      <c r="CG87" s="41"/>
      <c r="CH87" s="41"/>
      <c r="CI87" s="41"/>
      <c r="CJ87" s="41"/>
    </row>
    <row r="88" spans="1:104" ht="16.149999999999999" customHeight="1" x14ac:dyDescent="0.2">
      <c r="A88" s="298" t="s">
        <v>115</v>
      </c>
      <c r="B88" s="271">
        <f t="shared" si="8"/>
        <v>0</v>
      </c>
      <c r="C88" s="299"/>
      <c r="D88" s="299"/>
      <c r="E88" s="7"/>
      <c r="F88" s="7"/>
      <c r="G88" s="7"/>
      <c r="H88" s="2972"/>
      <c r="I88" s="2972"/>
      <c r="J88" s="2972"/>
      <c r="K88" s="2972"/>
      <c r="L88" s="2972"/>
      <c r="M88" s="2972"/>
      <c r="N88" s="2972"/>
      <c r="O88" s="2972"/>
      <c r="P88" s="3008"/>
      <c r="Q88" s="3008"/>
      <c r="R88" s="3008"/>
      <c r="S88" s="3008"/>
      <c r="T88" s="3008"/>
      <c r="U88" s="3008"/>
      <c r="V88" s="3008"/>
      <c r="W88" s="2972"/>
      <c r="X88" s="3008"/>
      <c r="Y88" s="2973"/>
      <c r="Z88" s="2973"/>
      <c r="AA88" s="2973"/>
      <c r="AB88" s="2973"/>
      <c r="AC88" s="2973"/>
      <c r="AD88" s="2973"/>
      <c r="AE88" s="2973"/>
      <c r="AF88" s="2973"/>
      <c r="AG88" s="2973"/>
      <c r="AH88" s="2971"/>
      <c r="AI88" s="2971"/>
      <c r="AJ88" s="2971"/>
      <c r="AK88" s="2971"/>
      <c r="AL88" s="2971"/>
      <c r="AM88" s="2971"/>
      <c r="AN88" s="2971"/>
      <c r="AO88" s="2971"/>
      <c r="AP88" s="2971"/>
      <c r="AQ88" s="2973"/>
      <c r="AR88" s="2973"/>
      <c r="CG88" s="41"/>
      <c r="CH88" s="41"/>
      <c r="CI88" s="41"/>
      <c r="CJ88" s="41"/>
    </row>
    <row r="89" spans="1:104" ht="16.149999999999999" customHeight="1" x14ac:dyDescent="0.2">
      <c r="A89" s="300" t="s">
        <v>116</v>
      </c>
      <c r="B89" s="301">
        <f t="shared" si="8"/>
        <v>0</v>
      </c>
      <c r="C89" s="302"/>
      <c r="D89" s="302"/>
      <c r="E89" s="7"/>
      <c r="F89" s="7"/>
      <c r="G89" s="7"/>
      <c r="H89" s="2972"/>
      <c r="I89" s="2972"/>
      <c r="J89" s="2972"/>
      <c r="K89" s="2972"/>
      <c r="L89" s="2972"/>
      <c r="M89" s="2972"/>
      <c r="N89" s="2972"/>
      <c r="O89" s="2972"/>
      <c r="P89" s="3008"/>
      <c r="Q89" s="3008"/>
      <c r="R89" s="3008"/>
      <c r="S89" s="3008"/>
      <c r="T89" s="3008"/>
      <c r="U89" s="3008"/>
      <c r="V89" s="3008"/>
      <c r="W89" s="2972"/>
      <c r="X89" s="3008"/>
      <c r="Y89" s="2973"/>
      <c r="Z89" s="2973"/>
      <c r="AA89" s="2973"/>
      <c r="AB89" s="2973"/>
      <c r="AC89" s="2973"/>
      <c r="AD89" s="2973"/>
      <c r="AE89" s="2973"/>
      <c r="AF89" s="2973"/>
      <c r="AG89" s="2973"/>
      <c r="AH89" s="2971"/>
      <c r="AI89" s="2971"/>
      <c r="AJ89" s="2971"/>
      <c r="AK89" s="2971"/>
      <c r="AL89" s="2971"/>
      <c r="AM89" s="2971"/>
      <c r="AN89" s="2971"/>
      <c r="AO89" s="2971"/>
      <c r="AP89" s="2971"/>
      <c r="AQ89" s="2973"/>
      <c r="AR89" s="2973"/>
      <c r="CG89" s="41"/>
      <c r="CH89" s="41"/>
      <c r="CI89" s="41"/>
      <c r="CJ89" s="41"/>
    </row>
    <row r="90" spans="1:104" ht="16.149999999999999" customHeight="1" x14ac:dyDescent="0.2">
      <c r="A90" s="3009" t="s">
        <v>117</v>
      </c>
      <c r="B90" s="3010"/>
      <c r="C90" s="3010"/>
      <c r="D90" s="2782"/>
      <c r="E90" s="7"/>
      <c r="F90" s="7"/>
      <c r="G90" s="7"/>
      <c r="H90" s="2972"/>
      <c r="I90" s="2972"/>
      <c r="J90" s="2972"/>
      <c r="K90" s="2972"/>
      <c r="L90" s="2972"/>
      <c r="M90" s="2972"/>
      <c r="N90" s="2972"/>
      <c r="O90" s="2972"/>
      <c r="P90" s="3008"/>
      <c r="Q90" s="3008"/>
      <c r="R90" s="3008"/>
      <c r="S90" s="3008"/>
      <c r="T90" s="3008"/>
      <c r="U90" s="3008"/>
      <c r="V90" s="3008"/>
      <c r="W90" s="2972"/>
      <c r="X90" s="3008"/>
      <c r="Y90" s="2973"/>
      <c r="Z90" s="2973"/>
      <c r="AA90" s="2973"/>
      <c r="AB90" s="2973"/>
      <c r="AC90" s="2973"/>
      <c r="AD90" s="2973"/>
      <c r="AE90" s="2973"/>
      <c r="AF90" s="2973"/>
      <c r="AG90" s="2973"/>
      <c r="AH90" s="2971"/>
      <c r="AI90" s="2971"/>
      <c r="AJ90" s="2971"/>
      <c r="AK90" s="2971"/>
      <c r="AL90" s="2971"/>
      <c r="AM90" s="2971"/>
      <c r="AN90" s="2971"/>
      <c r="AO90" s="2971"/>
      <c r="AP90" s="2971"/>
      <c r="AQ90" s="2973"/>
      <c r="AR90" s="2973"/>
      <c r="CG90" s="41"/>
      <c r="CH90" s="41"/>
      <c r="CI90" s="41"/>
      <c r="CJ90" s="41"/>
    </row>
    <row r="91" spans="1:104" ht="16.149999999999999" customHeight="1" x14ac:dyDescent="0.2">
      <c r="A91" s="3014" t="s">
        <v>118</v>
      </c>
      <c r="B91" s="3015">
        <f>SUM(C91:D91)</f>
        <v>0</v>
      </c>
      <c r="C91" s="3016"/>
      <c r="D91" s="3016"/>
      <c r="E91" s="7"/>
      <c r="F91" s="7"/>
      <c r="G91" s="7"/>
      <c r="H91" s="2972"/>
      <c r="I91" s="2972"/>
      <c r="J91" s="2972"/>
      <c r="K91" s="2972"/>
      <c r="L91" s="2972"/>
      <c r="M91" s="2972"/>
      <c r="N91" s="2972"/>
      <c r="O91" s="2972"/>
      <c r="P91" s="3008"/>
      <c r="Q91" s="3008"/>
      <c r="R91" s="3008"/>
      <c r="S91" s="3008"/>
      <c r="T91" s="3008"/>
      <c r="U91" s="3008"/>
      <c r="V91" s="3008"/>
      <c r="W91" s="2972"/>
      <c r="X91" s="3008"/>
      <c r="Y91" s="2973"/>
      <c r="Z91" s="2973"/>
      <c r="AA91" s="2973"/>
      <c r="AB91" s="2973"/>
      <c r="AC91" s="2973"/>
      <c r="AD91" s="2973"/>
      <c r="AE91" s="2973"/>
      <c r="AF91" s="2973"/>
      <c r="AG91" s="2973"/>
      <c r="AH91" s="2973"/>
      <c r="AI91" s="2973"/>
      <c r="AJ91" s="2973"/>
      <c r="AK91" s="2973"/>
      <c r="AL91" s="2973"/>
      <c r="AM91" s="2973"/>
      <c r="AN91" s="2973"/>
      <c r="AO91" s="2973"/>
      <c r="AP91" s="2973"/>
      <c r="AQ91" s="2973"/>
      <c r="AR91" s="2973"/>
      <c r="CG91" s="41"/>
      <c r="CH91" s="41"/>
      <c r="CI91" s="41"/>
      <c r="CJ91" s="41"/>
    </row>
    <row r="92" spans="1:104" ht="16.149999999999999" customHeight="1" x14ac:dyDescent="0.2">
      <c r="A92" s="305" t="s">
        <v>119</v>
      </c>
      <c r="B92" s="306">
        <f t="shared" ref="B92:B93" si="9">SUM(C92:D92)</f>
        <v>0</v>
      </c>
      <c r="C92" s="299"/>
      <c r="D92" s="299"/>
      <c r="E92" s="7"/>
      <c r="F92" s="7"/>
      <c r="G92" s="7"/>
      <c r="H92" s="2972"/>
      <c r="I92" s="2972"/>
      <c r="J92" s="2972"/>
      <c r="K92" s="2972"/>
      <c r="L92" s="2972"/>
      <c r="M92" s="2972"/>
      <c r="N92" s="2972"/>
      <c r="O92" s="2972"/>
      <c r="P92" s="3008"/>
      <c r="Q92" s="3008"/>
      <c r="R92" s="3008"/>
      <c r="S92" s="3008"/>
      <c r="T92" s="3008"/>
      <c r="U92" s="3008"/>
      <c r="V92" s="3008"/>
      <c r="W92" s="2972"/>
      <c r="X92" s="3008"/>
      <c r="Y92" s="2973"/>
      <c r="Z92" s="2973"/>
      <c r="AA92" s="2973"/>
      <c r="AB92" s="2973"/>
      <c r="AC92" s="2973"/>
      <c r="AD92" s="2973"/>
      <c r="AE92" s="2973"/>
      <c r="AF92" s="2973"/>
      <c r="AG92" s="2973"/>
      <c r="AH92" s="2973"/>
      <c r="AI92" s="2973"/>
      <c r="AJ92" s="2973"/>
      <c r="AK92" s="2973"/>
      <c r="AL92" s="2973"/>
      <c r="AM92" s="2973"/>
      <c r="AN92" s="2973"/>
      <c r="AO92" s="2973"/>
      <c r="AP92" s="2973"/>
      <c r="AQ92" s="2973"/>
      <c r="AR92" s="2973"/>
      <c r="CG92" s="41"/>
      <c r="CH92" s="41"/>
      <c r="CI92" s="41"/>
      <c r="CJ92" s="41"/>
    </row>
    <row r="93" spans="1:104" ht="24.75" customHeight="1" x14ac:dyDescent="0.2">
      <c r="A93" s="3017" t="s">
        <v>120</v>
      </c>
      <c r="B93" s="3018">
        <f t="shared" si="9"/>
        <v>0</v>
      </c>
      <c r="C93" s="3019"/>
      <c r="D93" s="3019"/>
      <c r="E93" s="7"/>
      <c r="F93" s="7"/>
      <c r="G93" s="7"/>
      <c r="H93" s="2972"/>
      <c r="I93" s="2972"/>
      <c r="J93" s="2972"/>
      <c r="K93" s="2972"/>
      <c r="L93" s="2972"/>
      <c r="M93" s="2972"/>
      <c r="N93" s="2972"/>
      <c r="O93" s="2972"/>
      <c r="P93" s="3008"/>
      <c r="Q93" s="3008"/>
      <c r="R93" s="3008"/>
      <c r="S93" s="3008"/>
      <c r="T93" s="3008"/>
      <c r="U93" s="3008"/>
      <c r="V93" s="3008"/>
      <c r="W93" s="2972"/>
      <c r="X93" s="3008"/>
      <c r="Y93" s="2973"/>
      <c r="Z93" s="2973"/>
      <c r="AA93" s="2973"/>
      <c r="AB93" s="2973"/>
      <c r="AC93" s="2973"/>
      <c r="AD93" s="2973"/>
      <c r="AE93" s="2973"/>
      <c r="AF93" s="2973"/>
      <c r="AG93" s="2973"/>
      <c r="AH93" s="2973"/>
      <c r="AI93" s="2973"/>
      <c r="AJ93" s="2973"/>
      <c r="AK93" s="2973"/>
      <c r="AL93" s="2973"/>
      <c r="AM93" s="2973"/>
      <c r="AN93" s="2973"/>
      <c r="AO93" s="2973"/>
      <c r="AP93" s="2973"/>
      <c r="AQ93" s="2973"/>
      <c r="AR93" s="2973"/>
      <c r="CG93" s="41"/>
      <c r="CH93" s="41"/>
      <c r="CI93" s="41"/>
      <c r="CJ93" s="41"/>
    </row>
    <row r="94" spans="1:104" s="9" customFormat="1" ht="31.15" customHeight="1" x14ac:dyDescent="0.2">
      <c r="A94" s="3020" t="s">
        <v>121</v>
      </c>
      <c r="B94" s="3020"/>
      <c r="C94" s="3020"/>
      <c r="D94" s="3020"/>
      <c r="E94" s="3020"/>
      <c r="F94" s="3020"/>
      <c r="G94" s="3021"/>
      <c r="H94" s="3021"/>
      <c r="I94" s="3021"/>
      <c r="J94" s="3021"/>
      <c r="K94" s="3021"/>
      <c r="L94" s="3021"/>
      <c r="M94" s="3021"/>
      <c r="N94" s="3021"/>
      <c r="O94" s="3021"/>
      <c r="P94" s="3021"/>
      <c r="Q94" s="3022"/>
      <c r="R94" s="3022"/>
      <c r="S94" s="3022"/>
      <c r="T94" s="3022"/>
      <c r="U94" s="3022"/>
      <c r="V94" s="3022"/>
      <c r="W94" s="3021"/>
      <c r="X94" s="3023"/>
      <c r="Y94" s="3022"/>
      <c r="Z94" s="3022"/>
      <c r="AA94" s="3022"/>
      <c r="AB94" s="3022"/>
      <c r="AC94" s="3022"/>
      <c r="AD94" s="3022"/>
      <c r="AE94" s="3022"/>
      <c r="AF94" s="3022"/>
      <c r="AG94" s="3022"/>
      <c r="AH94" s="3022"/>
      <c r="AI94" s="3022"/>
      <c r="AJ94" s="3022"/>
      <c r="AK94" s="3022"/>
      <c r="AL94" s="3022"/>
      <c r="AM94" s="3022"/>
      <c r="AN94" s="3022"/>
      <c r="AO94" s="3022"/>
      <c r="AP94" s="3022"/>
      <c r="AQ94" s="3022"/>
      <c r="AR94" s="3022"/>
      <c r="BX94" s="4"/>
      <c r="BY94" s="4"/>
      <c r="BZ94" s="4"/>
      <c r="CA94" s="4"/>
      <c r="CB94" s="4"/>
      <c r="CC94" s="4"/>
      <c r="CD94" s="4"/>
      <c r="CE94" s="4"/>
      <c r="CF94" s="4"/>
      <c r="CG94" s="41"/>
      <c r="CH94" s="41"/>
      <c r="CI94" s="41"/>
      <c r="CJ94" s="41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</row>
    <row r="95" spans="1:104" ht="16.149999999999999" customHeight="1" x14ac:dyDescent="0.2">
      <c r="A95" s="3024" t="s">
        <v>122</v>
      </c>
      <c r="B95" s="3025" t="s">
        <v>123</v>
      </c>
      <c r="C95" s="3026"/>
      <c r="D95" s="3025" t="s">
        <v>124</v>
      </c>
      <c r="E95" s="3026"/>
      <c r="F95" s="3027" t="s">
        <v>125</v>
      </c>
      <c r="G95" s="312"/>
      <c r="H95" s="313"/>
      <c r="I95" s="313"/>
      <c r="J95" s="7"/>
      <c r="K95" s="7"/>
      <c r="L95" s="7"/>
      <c r="M95" s="7"/>
      <c r="N95" s="7"/>
      <c r="O95" s="7"/>
      <c r="P95" s="290"/>
      <c r="Q95" s="290"/>
      <c r="R95" s="290"/>
      <c r="S95" s="290"/>
      <c r="T95" s="290"/>
      <c r="U95" s="290"/>
      <c r="V95" s="7"/>
      <c r="W95" s="291"/>
      <c r="X95" s="3028"/>
      <c r="Y95" s="3029"/>
      <c r="Z95" s="3029"/>
      <c r="AA95" s="3029"/>
      <c r="AB95" s="3029"/>
      <c r="AC95" s="3029"/>
      <c r="AD95" s="3029"/>
      <c r="AE95" s="3029"/>
      <c r="AF95" s="3029"/>
      <c r="AG95" s="3029"/>
      <c r="AH95" s="3029"/>
      <c r="AI95" s="2973"/>
      <c r="AJ95" s="2973"/>
      <c r="AK95" s="2973"/>
      <c r="AL95" s="2973"/>
      <c r="AM95" s="2973"/>
      <c r="AN95" s="2973"/>
      <c r="AO95" s="2973"/>
      <c r="AP95" s="2973"/>
      <c r="AQ95" s="2973"/>
      <c r="AR95" s="2973"/>
      <c r="CG95" s="41"/>
      <c r="CH95" s="41"/>
      <c r="CI95" s="41"/>
      <c r="CJ95" s="41"/>
    </row>
    <row r="96" spans="1:104" ht="16.149999999999999" customHeight="1" x14ac:dyDescent="0.2">
      <c r="A96" s="1920"/>
      <c r="B96" s="3030"/>
      <c r="C96" s="3031"/>
      <c r="D96" s="3030"/>
      <c r="E96" s="3031"/>
      <c r="F96" s="1927"/>
      <c r="G96" s="312"/>
      <c r="H96" s="313"/>
      <c r="I96" s="313"/>
      <c r="J96" s="7"/>
      <c r="K96" s="7"/>
      <c r="L96" s="7"/>
      <c r="M96" s="7"/>
      <c r="N96" s="7"/>
      <c r="O96" s="7"/>
      <c r="P96" s="290"/>
      <c r="Q96" s="290"/>
      <c r="R96" s="290"/>
      <c r="S96" s="290"/>
      <c r="T96" s="290"/>
      <c r="U96" s="290"/>
      <c r="V96" s="7"/>
      <c r="W96" s="291"/>
      <c r="X96" s="3008"/>
      <c r="Y96" s="2973"/>
      <c r="Z96" s="2973"/>
      <c r="AA96" s="2973"/>
      <c r="AB96" s="2973"/>
      <c r="AC96" s="2973"/>
      <c r="AD96" s="2973"/>
      <c r="AE96" s="2973"/>
      <c r="AF96" s="2973"/>
      <c r="AG96" s="2973"/>
      <c r="AH96" s="2973"/>
      <c r="AI96" s="2973"/>
      <c r="AJ96" s="2973"/>
      <c r="AK96" s="2973"/>
      <c r="AL96" s="2973"/>
      <c r="AM96" s="2973"/>
      <c r="AN96" s="2973"/>
      <c r="AO96" s="2973"/>
      <c r="AP96" s="2973"/>
      <c r="AQ96" s="2973"/>
      <c r="AR96" s="2973"/>
      <c r="CG96" s="41"/>
      <c r="CH96" s="41"/>
      <c r="CI96" s="41"/>
      <c r="CJ96" s="41"/>
    </row>
    <row r="97" spans="1:88" ht="40.5" customHeight="1" x14ac:dyDescent="0.2">
      <c r="A97" s="3032"/>
      <c r="B97" s="3033" t="s">
        <v>126</v>
      </c>
      <c r="C97" s="3034" t="s">
        <v>127</v>
      </c>
      <c r="D97" s="3033" t="s">
        <v>128</v>
      </c>
      <c r="E97" s="3034" t="s">
        <v>129</v>
      </c>
      <c r="F97" s="3035"/>
      <c r="G97" s="312"/>
      <c r="H97" s="313"/>
      <c r="I97" s="313"/>
      <c r="J97" s="7"/>
      <c r="K97" s="7"/>
      <c r="L97" s="7"/>
      <c r="M97" s="7"/>
      <c r="N97" s="7"/>
      <c r="O97" s="7"/>
      <c r="P97" s="290"/>
      <c r="Q97" s="290"/>
      <c r="R97" s="290"/>
      <c r="S97" s="290"/>
      <c r="T97" s="290"/>
      <c r="U97" s="290"/>
      <c r="V97" s="7"/>
      <c r="W97" s="291"/>
      <c r="X97" s="3008"/>
      <c r="Y97" s="2973"/>
      <c r="Z97" s="2973"/>
      <c r="AA97" s="2973"/>
      <c r="AB97" s="2973"/>
      <c r="AC97" s="2973"/>
      <c r="AD97" s="2973"/>
      <c r="AE97" s="2973"/>
      <c r="AF97" s="2973"/>
      <c r="AG97" s="2973"/>
      <c r="AH97" s="2973"/>
      <c r="AI97" s="2973"/>
      <c r="AJ97" s="2973"/>
      <c r="AK97" s="2973"/>
      <c r="AL97" s="2973"/>
      <c r="AM97" s="2973"/>
      <c r="AN97" s="2973"/>
      <c r="AO97" s="2973"/>
      <c r="AP97" s="2973"/>
      <c r="AQ97" s="2973"/>
      <c r="AR97" s="2973"/>
      <c r="CG97" s="41"/>
      <c r="CH97" s="41"/>
      <c r="CI97" s="41"/>
      <c r="CJ97" s="41"/>
    </row>
    <row r="98" spans="1:88" ht="16.149999999999999" customHeight="1" x14ac:dyDescent="0.2">
      <c r="A98" s="3036" t="s">
        <v>130</v>
      </c>
      <c r="B98" s="319">
        <v>5097</v>
      </c>
      <c r="C98" s="320">
        <v>217</v>
      </c>
      <c r="D98" s="319">
        <v>12322</v>
      </c>
      <c r="E98" s="320">
        <v>259</v>
      </c>
      <c r="F98" s="320">
        <v>4880</v>
      </c>
      <c r="G98" s="312"/>
      <c r="H98" s="313"/>
      <c r="I98" s="313"/>
      <c r="J98" s="7"/>
      <c r="K98" s="7"/>
      <c r="L98" s="7"/>
      <c r="M98" s="7"/>
      <c r="N98" s="7"/>
      <c r="O98" s="7"/>
      <c r="P98" s="290"/>
      <c r="Q98" s="290"/>
      <c r="R98" s="290"/>
      <c r="S98" s="290"/>
      <c r="T98" s="290"/>
      <c r="U98" s="290"/>
      <c r="V98" s="7"/>
      <c r="W98" s="291"/>
      <c r="X98" s="3008"/>
      <c r="Y98" s="2973"/>
      <c r="Z98" s="2973"/>
      <c r="AA98" s="2973"/>
      <c r="AB98" s="2973"/>
      <c r="AC98" s="2973"/>
      <c r="AD98" s="2973"/>
      <c r="AE98" s="2973"/>
      <c r="AF98" s="2973"/>
      <c r="AG98" s="2973"/>
      <c r="AH98" s="2973"/>
      <c r="AI98" s="2973"/>
      <c r="AJ98" s="2973"/>
      <c r="AK98" s="2973"/>
      <c r="AL98" s="2973"/>
      <c r="AM98" s="2973"/>
      <c r="AN98" s="2973"/>
      <c r="AO98" s="2973"/>
      <c r="AP98" s="2973"/>
      <c r="AQ98" s="2973"/>
      <c r="AR98" s="2973"/>
      <c r="CG98" s="41"/>
      <c r="CH98" s="41"/>
      <c r="CI98" s="41"/>
      <c r="CJ98" s="41"/>
    </row>
    <row r="99" spans="1:88" ht="16.149999999999999" customHeight="1" x14ac:dyDescent="0.2">
      <c r="A99" s="321" t="s">
        <v>131</v>
      </c>
      <c r="B99" s="322">
        <v>3276</v>
      </c>
      <c r="C99" s="323">
        <v>201</v>
      </c>
      <c r="D99" s="322">
        <v>5046</v>
      </c>
      <c r="E99" s="323">
        <v>228</v>
      </c>
      <c r="F99" s="323">
        <v>3075</v>
      </c>
      <c r="G99" s="312"/>
      <c r="H99" s="313"/>
      <c r="I99" s="313"/>
      <c r="J99" s="7"/>
      <c r="K99" s="7"/>
      <c r="L99" s="7"/>
      <c r="M99" s="7"/>
      <c r="N99" s="7"/>
      <c r="O99" s="7"/>
      <c r="P99" s="290"/>
      <c r="Q99" s="290"/>
      <c r="R99" s="290"/>
      <c r="S99" s="290"/>
      <c r="T99" s="290"/>
      <c r="U99" s="290"/>
      <c r="V99" s="7"/>
      <c r="W99" s="291"/>
      <c r="X99" s="3037"/>
      <c r="Y99" s="3038"/>
      <c r="Z99" s="3038"/>
      <c r="AA99" s="3038"/>
      <c r="AB99" s="3038"/>
      <c r="AC99" s="3038"/>
      <c r="AD99" s="3038"/>
      <c r="AE99" s="3038"/>
      <c r="AF99" s="3038"/>
      <c r="AG99" s="3038"/>
      <c r="AH99" s="3038"/>
      <c r="AI99" s="3038"/>
      <c r="AJ99" s="3038"/>
      <c r="AK99" s="3038"/>
      <c r="AL99" s="3038"/>
      <c r="AM99" s="3038"/>
      <c r="AN99" s="3038"/>
      <c r="AO99" s="3038"/>
      <c r="AP99" s="3038"/>
      <c r="AQ99" s="3038"/>
      <c r="AR99" s="3038"/>
      <c r="CG99" s="41"/>
      <c r="CH99" s="41"/>
      <c r="CI99" s="41"/>
      <c r="CJ99" s="41"/>
    </row>
    <row r="100" spans="1:88" ht="16.149999999999999" customHeight="1" x14ac:dyDescent="0.2">
      <c r="A100" s="3039" t="s">
        <v>132</v>
      </c>
      <c r="B100" s="325">
        <v>915</v>
      </c>
      <c r="C100" s="326">
        <v>0</v>
      </c>
      <c r="D100" s="325">
        <v>915</v>
      </c>
      <c r="E100" s="326">
        <v>0</v>
      </c>
      <c r="F100" s="326">
        <v>915</v>
      </c>
      <c r="G100" s="312"/>
      <c r="H100" s="313"/>
      <c r="I100" s="313"/>
      <c r="J100" s="7"/>
      <c r="K100" s="7"/>
      <c r="L100" s="7"/>
      <c r="M100" s="7"/>
      <c r="N100" s="7"/>
      <c r="O100" s="7"/>
      <c r="P100" s="290"/>
      <c r="Q100" s="290"/>
      <c r="R100" s="290"/>
      <c r="S100" s="290"/>
      <c r="T100" s="290"/>
      <c r="U100" s="290"/>
      <c r="V100" s="7"/>
      <c r="W100" s="291"/>
      <c r="X100" s="3037"/>
      <c r="Y100" s="3038"/>
      <c r="Z100" s="3038"/>
      <c r="AA100" s="3038"/>
      <c r="AB100" s="3038"/>
      <c r="AC100" s="3038"/>
      <c r="AD100" s="3038"/>
      <c r="AE100" s="3038"/>
      <c r="AF100" s="3038"/>
      <c r="AG100" s="3038"/>
      <c r="AH100" s="3038"/>
      <c r="AI100" s="3038"/>
      <c r="AJ100" s="3038"/>
      <c r="AK100" s="3038"/>
      <c r="AL100" s="3038"/>
      <c r="AM100" s="3038"/>
      <c r="AN100" s="3038"/>
      <c r="AO100" s="3038"/>
      <c r="AP100" s="3038"/>
      <c r="AQ100" s="3038"/>
      <c r="AR100" s="3038"/>
      <c r="CG100" s="41">
        <v>0</v>
      </c>
      <c r="CH100" s="41">
        <v>0</v>
      </c>
      <c r="CI100" s="41">
        <v>0</v>
      </c>
      <c r="CJ100" s="41"/>
    </row>
    <row r="101" spans="1:88" ht="16.149999999999999" customHeight="1" x14ac:dyDescent="0.2">
      <c r="A101" s="3040" t="s">
        <v>32</v>
      </c>
      <c r="B101" s="3041">
        <f>SUM(B98:B100)</f>
        <v>9288</v>
      </c>
      <c r="C101" s="3042">
        <f>SUM(C98:C100)</f>
        <v>418</v>
      </c>
      <c r="D101" s="3041">
        <f>SUM(D98:D100)</f>
        <v>18283</v>
      </c>
      <c r="E101" s="3042">
        <f>SUM(E98:E100)</f>
        <v>487</v>
      </c>
      <c r="F101" s="3042">
        <f>SUM(F98:F100)</f>
        <v>8870</v>
      </c>
      <c r="G101" s="312"/>
      <c r="H101" s="313"/>
      <c r="I101" s="313"/>
      <c r="J101" s="7"/>
      <c r="K101" s="7"/>
      <c r="L101" s="7"/>
      <c r="M101" s="7"/>
      <c r="N101" s="7"/>
      <c r="O101" s="7"/>
      <c r="P101" s="290"/>
      <c r="Q101" s="290"/>
      <c r="R101" s="290"/>
      <c r="S101" s="290"/>
      <c r="T101" s="290"/>
      <c r="U101" s="290"/>
      <c r="V101" s="7"/>
      <c r="W101" s="291"/>
      <c r="X101" s="3037"/>
      <c r="Y101" s="3038"/>
      <c r="Z101" s="3038"/>
      <c r="AA101" s="3038"/>
      <c r="AB101" s="3038"/>
      <c r="AC101" s="3038"/>
      <c r="AD101" s="3038"/>
      <c r="AE101" s="3038"/>
      <c r="AF101" s="3038"/>
      <c r="AG101" s="3038"/>
      <c r="AH101" s="3038"/>
      <c r="AI101" s="3038"/>
      <c r="AJ101" s="3038"/>
      <c r="AK101" s="3038"/>
      <c r="AL101" s="3038"/>
      <c r="AM101" s="3038"/>
      <c r="AN101" s="3038"/>
      <c r="AO101" s="3038"/>
      <c r="AP101" s="3038"/>
      <c r="AQ101" s="3038"/>
      <c r="AR101" s="3038"/>
      <c r="CG101" s="41">
        <v>0</v>
      </c>
      <c r="CH101" s="41">
        <v>0</v>
      </c>
      <c r="CI101" s="41">
        <v>0</v>
      </c>
      <c r="CJ101" s="41"/>
    </row>
    <row r="102" spans="1:88" ht="31.15" customHeight="1" x14ac:dyDescent="0.2">
      <c r="A102" s="330" t="s">
        <v>133</v>
      </c>
      <c r="B102" s="3043"/>
      <c r="C102" s="1852"/>
      <c r="D102" s="965"/>
      <c r="E102" s="3044"/>
      <c r="F102" s="3044"/>
      <c r="G102" s="3045"/>
      <c r="H102" s="3045"/>
      <c r="I102" s="3046"/>
      <c r="J102" s="331"/>
      <c r="K102" s="3046"/>
      <c r="L102" s="331"/>
      <c r="M102" s="7"/>
      <c r="N102" s="7"/>
      <c r="O102" s="7"/>
      <c r="P102" s="7"/>
      <c r="Q102" s="290"/>
      <c r="R102" s="290"/>
      <c r="S102" s="290"/>
      <c r="T102" s="290"/>
      <c r="U102" s="290"/>
      <c r="V102" s="290"/>
      <c r="W102" s="7"/>
      <c r="X102" s="3047"/>
      <c r="Y102" s="3037"/>
      <c r="Z102" s="3038"/>
      <c r="AA102" s="3038"/>
      <c r="AB102" s="3038"/>
      <c r="AC102" s="3038"/>
      <c r="AD102" s="3038"/>
      <c r="AE102" s="3038"/>
      <c r="AF102" s="3038"/>
      <c r="AG102" s="3038"/>
      <c r="AH102" s="3038"/>
      <c r="AI102" s="3038"/>
      <c r="AJ102" s="3038"/>
      <c r="AK102" s="3038"/>
      <c r="AL102" s="3038"/>
      <c r="AM102" s="3038"/>
      <c r="AN102" s="3038"/>
      <c r="AO102" s="3038"/>
      <c r="AP102" s="3038"/>
      <c r="AQ102" s="3038"/>
      <c r="AR102" s="3038"/>
      <c r="CG102" s="41">
        <v>0</v>
      </c>
      <c r="CH102" s="41">
        <v>0</v>
      </c>
      <c r="CI102" s="41">
        <v>0</v>
      </c>
      <c r="CJ102" s="41"/>
    </row>
    <row r="103" spans="1:88" ht="31.15" customHeight="1" x14ac:dyDescent="0.2">
      <c r="A103" s="3048" t="s">
        <v>134</v>
      </c>
      <c r="B103" s="3049" t="s">
        <v>135</v>
      </c>
      <c r="C103" s="3048" t="s">
        <v>136</v>
      </c>
      <c r="D103" s="3050"/>
      <c r="E103" s="3050"/>
      <c r="F103" s="3050"/>
      <c r="G103" s="3050"/>
      <c r="H103" s="3050"/>
      <c r="I103" s="3050"/>
      <c r="J103" s="3050"/>
      <c r="K103" s="3051"/>
      <c r="L103" s="3049" t="s">
        <v>137</v>
      </c>
      <c r="M103" s="7"/>
      <c r="N103" s="313"/>
      <c r="O103" s="313"/>
      <c r="P103" s="313"/>
      <c r="Q103" s="290"/>
      <c r="R103" s="290"/>
      <c r="S103" s="290"/>
      <c r="T103" s="290"/>
      <c r="U103" s="290"/>
      <c r="V103" s="290"/>
      <c r="W103" s="290"/>
      <c r="X103" s="291"/>
      <c r="Y103" s="3037"/>
      <c r="Z103" s="3038"/>
      <c r="AA103" s="3038"/>
      <c r="AB103" s="3038"/>
      <c r="AC103" s="3038"/>
      <c r="AD103" s="3038"/>
      <c r="AE103" s="3038"/>
      <c r="AF103" s="3038"/>
      <c r="AG103" s="3038"/>
      <c r="AH103" s="3038"/>
      <c r="AI103" s="3038"/>
      <c r="AJ103" s="3038"/>
      <c r="AK103" s="3038"/>
      <c r="AL103" s="3038"/>
      <c r="AM103" s="3038"/>
      <c r="AN103" s="3038"/>
      <c r="AO103" s="3038"/>
      <c r="AP103" s="3038"/>
      <c r="AQ103" s="3038"/>
      <c r="AR103" s="3038"/>
      <c r="AS103" s="3038"/>
      <c r="CG103" s="41"/>
      <c r="CH103" s="41"/>
      <c r="CI103" s="41"/>
      <c r="CJ103" s="41"/>
    </row>
    <row r="104" spans="1:88" ht="28.5" customHeight="1" x14ac:dyDescent="0.2">
      <c r="A104" s="3052"/>
      <c r="B104" s="3053"/>
      <c r="C104" s="3054" t="s">
        <v>138</v>
      </c>
      <c r="D104" s="3054" t="s">
        <v>139</v>
      </c>
      <c r="E104" s="3054" t="s">
        <v>140</v>
      </c>
      <c r="F104" s="3054" t="s">
        <v>141</v>
      </c>
      <c r="G104" s="3054" t="s">
        <v>142</v>
      </c>
      <c r="H104" s="3054" t="s">
        <v>143</v>
      </c>
      <c r="I104" s="3054" t="s">
        <v>144</v>
      </c>
      <c r="J104" s="3055" t="s">
        <v>145</v>
      </c>
      <c r="K104" s="3054" t="s">
        <v>146</v>
      </c>
      <c r="L104" s="3053"/>
      <c r="M104" s="7"/>
      <c r="N104" s="313"/>
      <c r="O104" s="313"/>
      <c r="P104" s="313"/>
      <c r="Q104" s="290"/>
      <c r="R104" s="290"/>
      <c r="S104" s="290"/>
      <c r="T104" s="290"/>
      <c r="U104" s="290"/>
      <c r="V104" s="290"/>
      <c r="W104" s="290"/>
      <c r="X104" s="291"/>
      <c r="Y104" s="3037"/>
      <c r="Z104" s="3038"/>
      <c r="AA104" s="3038"/>
      <c r="AB104" s="3038"/>
      <c r="AC104" s="3038"/>
      <c r="AD104" s="3038"/>
      <c r="AE104" s="3038"/>
      <c r="AF104" s="3038"/>
      <c r="AG104" s="3038"/>
      <c r="AH104" s="3038"/>
      <c r="AI104" s="3038"/>
      <c r="AJ104" s="3038"/>
      <c r="AK104" s="3038"/>
      <c r="AL104" s="3038"/>
      <c r="AM104" s="3038"/>
      <c r="AN104" s="3038"/>
      <c r="AO104" s="3038"/>
      <c r="AP104" s="3038"/>
      <c r="AQ104" s="3038"/>
      <c r="AR104" s="3038"/>
      <c r="AS104" s="3038"/>
      <c r="CG104" s="41"/>
      <c r="CH104" s="41"/>
      <c r="CI104" s="41"/>
      <c r="CJ104" s="41"/>
    </row>
    <row r="105" spans="1:88" ht="16.149999999999999" customHeight="1" x14ac:dyDescent="0.2">
      <c r="A105" s="3056" t="s">
        <v>147</v>
      </c>
      <c r="B105" s="3057"/>
      <c r="C105" s="3057"/>
      <c r="D105" s="3057"/>
      <c r="E105" s="3057"/>
      <c r="F105" s="3057"/>
      <c r="G105" s="3057"/>
      <c r="H105" s="3057"/>
      <c r="I105" s="3057"/>
      <c r="J105" s="3057"/>
      <c r="K105" s="3057"/>
      <c r="L105" s="3058"/>
      <c r="M105" s="7"/>
      <c r="N105" s="313"/>
      <c r="O105" s="313"/>
      <c r="P105" s="313"/>
      <c r="Q105" s="290"/>
      <c r="R105" s="290"/>
      <c r="S105" s="290"/>
      <c r="T105" s="290"/>
      <c r="U105" s="290"/>
      <c r="V105" s="290"/>
      <c r="W105" s="290"/>
      <c r="X105" s="291"/>
      <c r="Y105" s="3037"/>
      <c r="Z105" s="3038"/>
      <c r="AA105" s="3038"/>
      <c r="AB105" s="3038"/>
      <c r="AC105" s="3038"/>
      <c r="AD105" s="3038"/>
      <c r="AE105" s="3038"/>
      <c r="AF105" s="3038"/>
      <c r="AG105" s="3038"/>
      <c r="AH105" s="3038"/>
      <c r="AI105" s="3038"/>
      <c r="AJ105" s="3038"/>
      <c r="AK105" s="3038"/>
      <c r="AL105" s="3038"/>
      <c r="AM105" s="3038"/>
      <c r="AN105" s="3038"/>
      <c r="AO105" s="3038"/>
      <c r="AP105" s="3038"/>
      <c r="AQ105" s="3038"/>
      <c r="AR105" s="3038"/>
      <c r="AS105" s="3038"/>
      <c r="CG105" s="41"/>
      <c r="CH105" s="41"/>
      <c r="CI105" s="41"/>
      <c r="CJ105" s="41"/>
    </row>
    <row r="106" spans="1:88" ht="16.149999999999999" customHeight="1" x14ac:dyDescent="0.2">
      <c r="A106" s="342" t="s">
        <v>148</v>
      </c>
      <c r="B106" s="343"/>
      <c r="C106" s="343"/>
      <c r="D106" s="343"/>
      <c r="E106" s="343"/>
      <c r="F106" s="343"/>
      <c r="G106" s="343"/>
      <c r="H106" s="343"/>
      <c r="I106" s="343"/>
      <c r="J106" s="343"/>
      <c r="K106" s="343"/>
      <c r="L106" s="344"/>
      <c r="M106" s="345"/>
      <c r="N106" s="313"/>
      <c r="O106" s="313"/>
      <c r="P106" s="313"/>
      <c r="Q106" s="290"/>
      <c r="R106" s="290"/>
      <c r="S106" s="290"/>
      <c r="T106" s="290"/>
      <c r="U106" s="290"/>
      <c r="V106" s="290"/>
      <c r="W106" s="290"/>
      <c r="X106" s="291"/>
      <c r="Y106" s="3037"/>
      <c r="Z106" s="3038"/>
      <c r="AA106" s="3038"/>
      <c r="AB106" s="3038"/>
      <c r="AC106" s="3038"/>
      <c r="AD106" s="3038"/>
      <c r="AE106" s="3038"/>
      <c r="AF106" s="3038"/>
      <c r="AG106" s="3038"/>
      <c r="AH106" s="3038"/>
      <c r="AI106" s="3038"/>
      <c r="AJ106" s="3038"/>
      <c r="AK106" s="3038"/>
      <c r="AL106" s="3038"/>
      <c r="AM106" s="3038"/>
      <c r="AN106" s="3038"/>
      <c r="AO106" s="3038"/>
      <c r="AP106" s="3038"/>
      <c r="AQ106" s="3038"/>
      <c r="AR106" s="3038"/>
      <c r="AS106" s="3038"/>
      <c r="CG106" s="41"/>
      <c r="CH106" s="41"/>
      <c r="CI106" s="41"/>
      <c r="CJ106" s="41"/>
    </row>
    <row r="107" spans="1:88" ht="16.149999999999999" customHeight="1" x14ac:dyDescent="0.2">
      <c r="A107" s="346" t="s">
        <v>149</v>
      </c>
      <c r="B107" s="347"/>
      <c r="C107" s="347"/>
      <c r="D107" s="347"/>
      <c r="E107" s="347"/>
      <c r="F107" s="347"/>
      <c r="G107" s="347"/>
      <c r="H107" s="347"/>
      <c r="I107" s="347"/>
      <c r="J107" s="347"/>
      <c r="K107" s="347"/>
      <c r="L107" s="348"/>
      <c r="M107" s="1862"/>
      <c r="N107" s="313"/>
      <c r="O107" s="313"/>
      <c r="P107" s="313"/>
      <c r="Q107" s="290"/>
      <c r="R107" s="290"/>
      <c r="S107" s="290"/>
      <c r="T107" s="290"/>
      <c r="U107" s="290"/>
      <c r="V107" s="290"/>
      <c r="W107" s="290"/>
      <c r="X107" s="291"/>
      <c r="Y107" s="3037"/>
      <c r="Z107" s="3038"/>
      <c r="AA107" s="3038"/>
      <c r="AB107" s="3038"/>
      <c r="AC107" s="3038"/>
      <c r="AD107" s="3038"/>
      <c r="AE107" s="3038"/>
      <c r="AF107" s="3038"/>
      <c r="AG107" s="3038"/>
      <c r="AH107" s="3038"/>
      <c r="AI107" s="3038"/>
      <c r="AJ107" s="3038"/>
      <c r="AK107" s="3038"/>
      <c r="AL107" s="3038"/>
      <c r="AM107" s="3038"/>
      <c r="AN107" s="3038"/>
      <c r="AO107" s="3038"/>
      <c r="AP107" s="3038"/>
      <c r="AQ107" s="3038"/>
      <c r="AR107" s="3038"/>
      <c r="AS107" s="3038"/>
      <c r="CG107" s="41"/>
      <c r="CH107" s="41"/>
      <c r="CI107" s="41"/>
      <c r="CJ107" s="41"/>
    </row>
    <row r="108" spans="1:88" ht="31.15" customHeight="1" x14ac:dyDescent="0.2">
      <c r="A108" s="232" t="s">
        <v>172</v>
      </c>
      <c r="B108" s="3059"/>
      <c r="C108" s="3059"/>
      <c r="D108" s="3059"/>
      <c r="E108" s="3059"/>
      <c r="F108" s="3059"/>
      <c r="G108" s="3059"/>
      <c r="H108" s="3059"/>
      <c r="I108" s="3059"/>
      <c r="J108" s="3059"/>
      <c r="K108" s="3059"/>
      <c r="L108" s="3059"/>
      <c r="M108" s="3059"/>
      <c r="N108" s="3059"/>
      <c r="O108" s="3059"/>
      <c r="P108" s="3059"/>
      <c r="Q108" s="3059"/>
      <c r="R108" s="3059"/>
      <c r="S108" s="3059"/>
      <c r="T108" s="3059"/>
      <c r="U108" s="3059"/>
      <c r="V108" s="3059"/>
      <c r="W108" s="3059"/>
      <c r="X108" s="3059"/>
      <c r="Y108" s="3059"/>
      <c r="Z108" s="3059"/>
      <c r="AA108" s="3059"/>
      <c r="AB108" s="3059"/>
      <c r="AC108" s="3059"/>
      <c r="AD108" s="3059"/>
      <c r="AE108" s="3059"/>
      <c r="AF108" s="3059"/>
      <c r="AG108" s="3059"/>
      <c r="AH108" s="3059"/>
      <c r="AI108" s="3059"/>
      <c r="AJ108" s="3059"/>
      <c r="AK108" s="3059"/>
      <c r="AL108" s="3059"/>
      <c r="AM108" s="3059"/>
      <c r="AN108" s="3059"/>
      <c r="AO108" s="1863"/>
      <c r="AP108" s="1863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CG108" s="41"/>
      <c r="CH108" s="41"/>
      <c r="CI108" s="41"/>
      <c r="CJ108" s="41"/>
    </row>
    <row r="109" spans="1:88" ht="16.149999999999999" customHeight="1" x14ac:dyDescent="0.2">
      <c r="A109" s="2836" t="s">
        <v>151</v>
      </c>
      <c r="B109" s="1911" t="s">
        <v>4</v>
      </c>
      <c r="C109" s="1912"/>
      <c r="D109" s="1898"/>
      <c r="E109" s="3060" t="s">
        <v>5</v>
      </c>
      <c r="F109" s="2758"/>
      <c r="G109" s="2758"/>
      <c r="H109" s="2758"/>
      <c r="I109" s="2758"/>
      <c r="J109" s="2758"/>
      <c r="K109" s="2758"/>
      <c r="L109" s="2758"/>
      <c r="M109" s="2758"/>
      <c r="N109" s="2758"/>
      <c r="O109" s="2758"/>
      <c r="P109" s="2758"/>
      <c r="Q109" s="2758"/>
      <c r="R109" s="2758"/>
      <c r="S109" s="2758"/>
      <c r="T109" s="2758"/>
      <c r="U109" s="2758"/>
      <c r="V109" s="2758"/>
      <c r="W109" s="2758"/>
      <c r="X109" s="2758"/>
      <c r="Y109" s="2758"/>
      <c r="Z109" s="2758"/>
      <c r="AA109" s="2758"/>
      <c r="AB109" s="2758"/>
      <c r="AC109" s="2758"/>
      <c r="AD109" s="2758"/>
      <c r="AE109" s="2758"/>
      <c r="AF109" s="2758"/>
      <c r="AG109" s="2758"/>
      <c r="AH109" s="2758"/>
      <c r="AI109" s="2758"/>
      <c r="AJ109" s="2758"/>
      <c r="AK109" s="2758"/>
      <c r="AL109" s="2758"/>
      <c r="AM109" s="2758"/>
      <c r="AN109" s="3061"/>
      <c r="AO109" s="1898" t="s">
        <v>6</v>
      </c>
      <c r="AP109" s="1900" t="s">
        <v>152</v>
      </c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CG109" s="41"/>
      <c r="CH109" s="41"/>
      <c r="CI109" s="41"/>
      <c r="CJ109" s="41"/>
    </row>
    <row r="110" spans="1:88" ht="16.149999999999999" customHeight="1" x14ac:dyDescent="0.2">
      <c r="A110" s="1909"/>
      <c r="B110" s="2896"/>
      <c r="C110" s="2897"/>
      <c r="D110" s="2898"/>
      <c r="E110" s="3060" t="s">
        <v>11</v>
      </c>
      <c r="F110" s="3062"/>
      <c r="G110" s="3060" t="s">
        <v>12</v>
      </c>
      <c r="H110" s="3062"/>
      <c r="I110" s="3060" t="s">
        <v>13</v>
      </c>
      <c r="J110" s="3062"/>
      <c r="K110" s="3060" t="s">
        <v>14</v>
      </c>
      <c r="L110" s="3062"/>
      <c r="M110" s="3060" t="s">
        <v>15</v>
      </c>
      <c r="N110" s="3062"/>
      <c r="O110" s="3060" t="s">
        <v>16</v>
      </c>
      <c r="P110" s="3062"/>
      <c r="Q110" s="2758" t="s">
        <v>17</v>
      </c>
      <c r="R110" s="3062"/>
      <c r="S110" s="3060" t="s">
        <v>18</v>
      </c>
      <c r="T110" s="3062"/>
      <c r="U110" s="3060" t="s">
        <v>19</v>
      </c>
      <c r="V110" s="3062"/>
      <c r="W110" s="3060" t="s">
        <v>20</v>
      </c>
      <c r="X110" s="3062"/>
      <c r="Y110" s="3060" t="s">
        <v>21</v>
      </c>
      <c r="Z110" s="3062"/>
      <c r="AA110" s="3060" t="s">
        <v>22</v>
      </c>
      <c r="AB110" s="3062"/>
      <c r="AC110" s="3060" t="s">
        <v>23</v>
      </c>
      <c r="AD110" s="3062"/>
      <c r="AE110" s="3060" t="s">
        <v>24</v>
      </c>
      <c r="AF110" s="3062"/>
      <c r="AG110" s="3060" t="s">
        <v>25</v>
      </c>
      <c r="AH110" s="3062"/>
      <c r="AI110" s="3060" t="s">
        <v>26</v>
      </c>
      <c r="AJ110" s="3062"/>
      <c r="AK110" s="3060" t="s">
        <v>27</v>
      </c>
      <c r="AL110" s="3062"/>
      <c r="AM110" s="2758" t="s">
        <v>28</v>
      </c>
      <c r="AN110" s="3061"/>
      <c r="AO110" s="1898"/>
      <c r="AP110" s="1900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CG110" s="41"/>
      <c r="CH110" s="41"/>
      <c r="CI110" s="41"/>
      <c r="CJ110" s="41"/>
    </row>
    <row r="111" spans="1:88" ht="16.149999999999999" customHeight="1" x14ac:dyDescent="0.2">
      <c r="A111" s="2874"/>
      <c r="B111" s="2924" t="s">
        <v>29</v>
      </c>
      <c r="C111" s="3063" t="s">
        <v>30</v>
      </c>
      <c r="D111" s="3064" t="s">
        <v>31</v>
      </c>
      <c r="E111" s="2924" t="s">
        <v>30</v>
      </c>
      <c r="F111" s="3065" t="s">
        <v>31</v>
      </c>
      <c r="G111" s="2924" t="s">
        <v>30</v>
      </c>
      <c r="H111" s="3065" t="s">
        <v>31</v>
      </c>
      <c r="I111" s="2924" t="s">
        <v>30</v>
      </c>
      <c r="J111" s="3065" t="s">
        <v>31</v>
      </c>
      <c r="K111" s="2924" t="s">
        <v>30</v>
      </c>
      <c r="L111" s="3065" t="s">
        <v>31</v>
      </c>
      <c r="M111" s="2924" t="s">
        <v>30</v>
      </c>
      <c r="N111" s="3065" t="s">
        <v>31</v>
      </c>
      <c r="O111" s="2924" t="s">
        <v>30</v>
      </c>
      <c r="P111" s="3065" t="s">
        <v>31</v>
      </c>
      <c r="Q111" s="2924" t="s">
        <v>30</v>
      </c>
      <c r="R111" s="3065" t="s">
        <v>31</v>
      </c>
      <c r="S111" s="2924" t="s">
        <v>30</v>
      </c>
      <c r="T111" s="3065" t="s">
        <v>31</v>
      </c>
      <c r="U111" s="2924" t="s">
        <v>30</v>
      </c>
      <c r="V111" s="3065" t="s">
        <v>31</v>
      </c>
      <c r="W111" s="2924" t="s">
        <v>30</v>
      </c>
      <c r="X111" s="3065" t="s">
        <v>31</v>
      </c>
      <c r="Y111" s="2924" t="s">
        <v>30</v>
      </c>
      <c r="Z111" s="3065" t="s">
        <v>31</v>
      </c>
      <c r="AA111" s="2924" t="s">
        <v>30</v>
      </c>
      <c r="AB111" s="3065" t="s">
        <v>31</v>
      </c>
      <c r="AC111" s="2924" t="s">
        <v>30</v>
      </c>
      <c r="AD111" s="3065" t="s">
        <v>31</v>
      </c>
      <c r="AE111" s="2924" t="s">
        <v>30</v>
      </c>
      <c r="AF111" s="3065" t="s">
        <v>31</v>
      </c>
      <c r="AG111" s="2924" t="s">
        <v>30</v>
      </c>
      <c r="AH111" s="3065" t="s">
        <v>31</v>
      </c>
      <c r="AI111" s="2924" t="s">
        <v>30</v>
      </c>
      <c r="AJ111" s="3065" t="s">
        <v>31</v>
      </c>
      <c r="AK111" s="2924" t="s">
        <v>30</v>
      </c>
      <c r="AL111" s="3065" t="s">
        <v>31</v>
      </c>
      <c r="AM111" s="2924" t="s">
        <v>30</v>
      </c>
      <c r="AN111" s="3066" t="s">
        <v>31</v>
      </c>
      <c r="AO111" s="2898"/>
      <c r="AP111" s="2875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CG111" s="41"/>
      <c r="CH111" s="41"/>
      <c r="CI111" s="41"/>
      <c r="CJ111" s="41"/>
    </row>
    <row r="112" spans="1:88" ht="16.149999999999999" customHeight="1" x14ac:dyDescent="0.2">
      <c r="A112" s="354" t="s">
        <v>153</v>
      </c>
      <c r="B112" s="355">
        <f>SUM(C112:D112)</f>
        <v>0</v>
      </c>
      <c r="C112" s="356">
        <f t="shared" ref="C112:D114" si="10">SUM(E112+G112+I112+K112+M112+O112+Q112+S112+U112+W112+Y112+AA112+AC112+AE112+AG112+AI112+AK112+AM112)</f>
        <v>0</v>
      </c>
      <c r="D112" s="357">
        <f t="shared" si="10"/>
        <v>0</v>
      </c>
      <c r="E112" s="65"/>
      <c r="F112" s="206"/>
      <c r="G112" s="65"/>
      <c r="H112" s="358"/>
      <c r="I112" s="65"/>
      <c r="J112" s="358"/>
      <c r="K112" s="65"/>
      <c r="L112" s="358"/>
      <c r="M112" s="65"/>
      <c r="N112" s="358"/>
      <c r="O112" s="65"/>
      <c r="P112" s="358"/>
      <c r="Q112" s="359"/>
      <c r="R112" s="358"/>
      <c r="S112" s="65"/>
      <c r="T112" s="358"/>
      <c r="U112" s="65"/>
      <c r="V112" s="358"/>
      <c r="W112" s="65"/>
      <c r="X112" s="358"/>
      <c r="Y112" s="65"/>
      <c r="Z112" s="358"/>
      <c r="AA112" s="65"/>
      <c r="AB112" s="358"/>
      <c r="AC112" s="65"/>
      <c r="AD112" s="358"/>
      <c r="AE112" s="65"/>
      <c r="AF112" s="358"/>
      <c r="AG112" s="65"/>
      <c r="AH112" s="358"/>
      <c r="AI112" s="65"/>
      <c r="AJ112" s="358"/>
      <c r="AK112" s="65"/>
      <c r="AL112" s="358"/>
      <c r="AM112" s="360"/>
      <c r="AN112" s="361"/>
      <c r="AO112" s="119"/>
      <c r="AP112" s="119"/>
      <c r="AQ112" s="176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9"/>
      <c r="BD112" s="9"/>
      <c r="BE112" s="9"/>
      <c r="BF112" s="9"/>
      <c r="CA112" s="40"/>
      <c r="CB112" s="40"/>
      <c r="CC112" s="40"/>
      <c r="CG112" s="41">
        <v>0</v>
      </c>
      <c r="CH112" s="41">
        <v>0</v>
      </c>
      <c r="CI112" s="41">
        <v>0</v>
      </c>
      <c r="CJ112" s="41"/>
    </row>
    <row r="113" spans="1:88" ht="16.149999999999999" customHeight="1" x14ac:dyDescent="0.2">
      <c r="A113" s="354" t="s">
        <v>154</v>
      </c>
      <c r="B113" s="355">
        <f>SUM(C113:D113)</f>
        <v>0</v>
      </c>
      <c r="C113" s="356">
        <f t="shared" si="10"/>
        <v>0</v>
      </c>
      <c r="D113" s="357">
        <f t="shared" si="10"/>
        <v>0</v>
      </c>
      <c r="E113" s="46"/>
      <c r="F113" s="47"/>
      <c r="G113" s="46"/>
      <c r="H113" s="48"/>
      <c r="I113" s="46"/>
      <c r="J113" s="48"/>
      <c r="K113" s="46"/>
      <c r="L113" s="48"/>
      <c r="M113" s="46"/>
      <c r="N113" s="48"/>
      <c r="O113" s="46"/>
      <c r="P113" s="48"/>
      <c r="Q113" s="114"/>
      <c r="R113" s="48"/>
      <c r="S113" s="46"/>
      <c r="T113" s="48"/>
      <c r="U113" s="46"/>
      <c r="V113" s="48"/>
      <c r="W113" s="46"/>
      <c r="X113" s="48"/>
      <c r="Y113" s="46"/>
      <c r="Z113" s="48"/>
      <c r="AA113" s="46"/>
      <c r="AB113" s="48"/>
      <c r="AC113" s="46"/>
      <c r="AD113" s="48"/>
      <c r="AE113" s="46"/>
      <c r="AF113" s="48"/>
      <c r="AG113" s="46"/>
      <c r="AH113" s="48"/>
      <c r="AI113" s="46"/>
      <c r="AJ113" s="48"/>
      <c r="AK113" s="46"/>
      <c r="AL113" s="48"/>
      <c r="AM113" s="175"/>
      <c r="AN113" s="362"/>
      <c r="AO113" s="53"/>
      <c r="AP113" s="53"/>
      <c r="AQ113" s="176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9"/>
      <c r="BD113" s="9"/>
      <c r="BE113" s="9"/>
      <c r="BF113" s="9"/>
      <c r="CG113" s="41">
        <v>0</v>
      </c>
      <c r="CH113" s="41">
        <v>0</v>
      </c>
      <c r="CI113" s="41">
        <v>0</v>
      </c>
      <c r="CJ113" s="41"/>
    </row>
    <row r="114" spans="1:88" ht="16.149999999999999" customHeight="1" x14ac:dyDescent="0.2">
      <c r="A114" s="3067" t="s">
        <v>155</v>
      </c>
      <c r="B114" s="364">
        <f>SUM(C114:D114)</f>
        <v>0</v>
      </c>
      <c r="C114" s="365">
        <f t="shared" si="10"/>
        <v>0</v>
      </c>
      <c r="D114" s="366">
        <f t="shared" si="10"/>
        <v>0</v>
      </c>
      <c r="E114" s="89"/>
      <c r="F114" s="90"/>
      <c r="G114" s="89"/>
      <c r="H114" s="88"/>
      <c r="I114" s="89"/>
      <c r="J114" s="88"/>
      <c r="K114" s="89"/>
      <c r="L114" s="88"/>
      <c r="M114" s="89"/>
      <c r="N114" s="88"/>
      <c r="O114" s="89"/>
      <c r="P114" s="88"/>
      <c r="Q114" s="136"/>
      <c r="R114" s="88"/>
      <c r="S114" s="89"/>
      <c r="T114" s="88"/>
      <c r="U114" s="89"/>
      <c r="V114" s="88"/>
      <c r="W114" s="89"/>
      <c r="X114" s="88"/>
      <c r="Y114" s="89"/>
      <c r="Z114" s="88"/>
      <c r="AA114" s="89"/>
      <c r="AB114" s="88"/>
      <c r="AC114" s="89"/>
      <c r="AD114" s="88"/>
      <c r="AE114" s="89"/>
      <c r="AF114" s="88"/>
      <c r="AG114" s="89"/>
      <c r="AH114" s="88"/>
      <c r="AI114" s="89"/>
      <c r="AJ114" s="88"/>
      <c r="AK114" s="89"/>
      <c r="AL114" s="88"/>
      <c r="AM114" s="182"/>
      <c r="AN114" s="367"/>
      <c r="AO114" s="95"/>
      <c r="AP114" s="95"/>
      <c r="AQ114" s="176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9"/>
      <c r="BD114" s="9"/>
      <c r="BE114" s="9"/>
      <c r="BF114" s="9"/>
      <c r="CG114" s="41">
        <v>0</v>
      </c>
      <c r="CH114" s="41">
        <v>0</v>
      </c>
      <c r="CI114" s="41">
        <v>0</v>
      </c>
      <c r="CJ114" s="41"/>
    </row>
    <row r="115" spans="1:88" ht="31.15" customHeight="1" x14ac:dyDescent="0.2">
      <c r="A115" s="2884" t="s">
        <v>156</v>
      </c>
      <c r="B115" s="368"/>
      <c r="C115" s="368"/>
      <c r="D115" s="368"/>
      <c r="E115" s="368"/>
      <c r="F115" s="7"/>
      <c r="G115" s="7"/>
      <c r="H115" s="7"/>
      <c r="I115" s="7"/>
      <c r="J115" s="7"/>
      <c r="K115" s="7"/>
      <c r="L115" s="369"/>
      <c r="M115" s="369"/>
      <c r="N115" s="369"/>
      <c r="O115" s="36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CG115" s="41"/>
      <c r="CH115" s="41"/>
      <c r="CI115" s="41"/>
      <c r="CJ115" s="41"/>
    </row>
    <row r="116" spans="1:88" ht="16.149999999999999" customHeight="1" x14ac:dyDescent="0.2">
      <c r="A116" s="2760" t="s">
        <v>157</v>
      </c>
      <c r="B116" s="2761"/>
      <c r="C116" s="2760" t="s">
        <v>158</v>
      </c>
      <c r="D116" s="2764"/>
      <c r="E116" s="2761"/>
      <c r="F116" s="2760" t="s">
        <v>159</v>
      </c>
      <c r="G116" s="2764"/>
      <c r="H116" s="2764"/>
      <c r="I116" s="2764"/>
      <c r="J116" s="2764"/>
      <c r="K116" s="2764"/>
      <c r="L116" s="2764"/>
      <c r="M116" s="2764"/>
      <c r="N116" s="2764"/>
      <c r="O116" s="2761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CG116" s="41"/>
      <c r="CH116" s="41"/>
      <c r="CI116" s="41"/>
      <c r="CJ116" s="41"/>
    </row>
    <row r="117" spans="1:88" ht="16.149999999999999" customHeight="1" x14ac:dyDescent="0.2">
      <c r="A117" s="1887"/>
      <c r="B117" s="1888"/>
      <c r="C117" s="1887"/>
      <c r="D117" s="1892"/>
      <c r="E117" s="1888"/>
      <c r="F117" s="3068"/>
      <c r="G117" s="3069"/>
      <c r="H117" s="3069"/>
      <c r="I117" s="3069"/>
      <c r="J117" s="3069"/>
      <c r="K117" s="3069"/>
      <c r="L117" s="3069"/>
      <c r="M117" s="3069"/>
      <c r="N117" s="3069"/>
      <c r="O117" s="3070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CG117" s="41"/>
      <c r="CH117" s="41"/>
      <c r="CI117" s="41"/>
      <c r="CJ117" s="41"/>
    </row>
    <row r="118" spans="1:88" ht="24" customHeight="1" x14ac:dyDescent="0.2">
      <c r="A118" s="1887"/>
      <c r="B118" s="1888"/>
      <c r="C118" s="3068"/>
      <c r="D118" s="3069"/>
      <c r="E118" s="3070"/>
      <c r="F118" s="2765" t="s">
        <v>160</v>
      </c>
      <c r="G118" s="2766"/>
      <c r="H118" s="2765" t="s">
        <v>161</v>
      </c>
      <c r="I118" s="2766"/>
      <c r="J118" s="2765" t="s">
        <v>162</v>
      </c>
      <c r="K118" s="2766"/>
      <c r="L118" s="2765" t="s">
        <v>163</v>
      </c>
      <c r="M118" s="2766"/>
      <c r="N118" s="2765" t="s">
        <v>164</v>
      </c>
      <c r="O118" s="2766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CG118" s="41"/>
      <c r="CH118" s="41"/>
      <c r="CI118" s="41"/>
      <c r="CJ118" s="41"/>
    </row>
    <row r="119" spans="1:88" ht="22.5" customHeight="1" x14ac:dyDescent="0.2">
      <c r="A119" s="3068"/>
      <c r="B119" s="3070"/>
      <c r="C119" s="3071" t="s">
        <v>29</v>
      </c>
      <c r="D119" s="3072" t="s">
        <v>30</v>
      </c>
      <c r="E119" s="3055" t="s">
        <v>31</v>
      </c>
      <c r="F119" s="3071" t="s">
        <v>30</v>
      </c>
      <c r="G119" s="3055" t="s">
        <v>31</v>
      </c>
      <c r="H119" s="3071" t="s">
        <v>30</v>
      </c>
      <c r="I119" s="3055" t="s">
        <v>31</v>
      </c>
      <c r="J119" s="3071" t="s">
        <v>30</v>
      </c>
      <c r="K119" s="3055" t="s">
        <v>31</v>
      </c>
      <c r="L119" s="3071" t="s">
        <v>30</v>
      </c>
      <c r="M119" s="3055" t="s">
        <v>31</v>
      </c>
      <c r="N119" s="3071" t="s">
        <v>30</v>
      </c>
      <c r="O119" s="3055" t="s">
        <v>31</v>
      </c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CG119" s="41"/>
      <c r="CH119" s="41"/>
      <c r="CI119" s="41"/>
      <c r="CJ119" s="41"/>
    </row>
    <row r="120" spans="1:88" ht="16.149999999999999" customHeight="1" x14ac:dyDescent="0.2">
      <c r="A120" s="2756" t="s">
        <v>165</v>
      </c>
      <c r="B120" s="1870" t="s">
        <v>166</v>
      </c>
      <c r="C120" s="373">
        <f t="shared" ref="C120:C126" si="11">SUM(D120:E120)</f>
        <v>0</v>
      </c>
      <c r="D120" s="374">
        <f t="shared" ref="D120:E126" si="12">SUM(F120+H120+J120+L120+N120)</f>
        <v>0</v>
      </c>
      <c r="E120" s="375">
        <f t="shared" si="12"/>
        <v>0</v>
      </c>
      <c r="F120" s="3073"/>
      <c r="G120" s="3074"/>
      <c r="H120" s="3073"/>
      <c r="I120" s="3074"/>
      <c r="J120" s="3073"/>
      <c r="K120" s="3074"/>
      <c r="L120" s="3073"/>
      <c r="M120" s="3074"/>
      <c r="N120" s="3073"/>
      <c r="O120" s="3074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CG120" s="41"/>
      <c r="CH120" s="41"/>
      <c r="CI120" s="41"/>
      <c r="CJ120" s="41"/>
    </row>
    <row r="121" spans="1:88" ht="16.149999999999999" customHeight="1" x14ac:dyDescent="0.2">
      <c r="A121" s="1878"/>
      <c r="B121" s="378" t="s">
        <v>167</v>
      </c>
      <c r="C121" s="379">
        <f t="shared" si="11"/>
        <v>0</v>
      </c>
      <c r="D121" s="380">
        <f t="shared" si="12"/>
        <v>0</v>
      </c>
      <c r="E121" s="381">
        <f t="shared" si="12"/>
        <v>0</v>
      </c>
      <c r="F121" s="1871"/>
      <c r="G121" s="1872"/>
      <c r="H121" s="1871"/>
      <c r="I121" s="1872"/>
      <c r="J121" s="1871"/>
      <c r="K121" s="1872"/>
      <c r="L121" s="1871"/>
      <c r="M121" s="1872"/>
      <c r="N121" s="1871"/>
      <c r="O121" s="1872"/>
      <c r="CG121" s="41"/>
      <c r="CH121" s="41"/>
      <c r="CI121" s="41"/>
      <c r="CJ121" s="41"/>
    </row>
    <row r="122" spans="1:88" ht="16.149999999999999" customHeight="1" thickBot="1" x14ac:dyDescent="0.3">
      <c r="A122" s="1879"/>
      <c r="B122" s="384" t="s">
        <v>168</v>
      </c>
      <c r="C122" s="385">
        <f t="shared" si="11"/>
        <v>0</v>
      </c>
      <c r="D122" s="386">
        <f t="shared" si="12"/>
        <v>0</v>
      </c>
      <c r="E122" s="387">
        <f t="shared" si="12"/>
        <v>0</v>
      </c>
      <c r="F122" s="1873"/>
      <c r="G122" s="1874"/>
      <c r="H122" s="1873"/>
      <c r="I122" s="1874"/>
      <c r="J122" s="1873"/>
      <c r="K122" s="1874"/>
      <c r="L122" s="1873"/>
      <c r="M122" s="1874"/>
      <c r="N122" s="1873"/>
      <c r="O122" s="1874"/>
      <c r="CG122" s="41"/>
      <c r="CH122" s="41"/>
      <c r="CI122" s="41"/>
      <c r="CJ122" s="41"/>
    </row>
    <row r="123" spans="1:88" ht="16.149999999999999" customHeight="1" thickTop="1" x14ac:dyDescent="0.2">
      <c r="A123" s="1880" t="s">
        <v>169</v>
      </c>
      <c r="B123" s="390" t="s">
        <v>72</v>
      </c>
      <c r="C123" s="391">
        <f t="shared" si="11"/>
        <v>0</v>
      </c>
      <c r="D123" s="392">
        <f t="shared" si="12"/>
        <v>0</v>
      </c>
      <c r="E123" s="375">
        <f t="shared" si="12"/>
        <v>0</v>
      </c>
      <c r="F123" s="3073"/>
      <c r="G123" s="3074"/>
      <c r="H123" s="3073"/>
      <c r="I123" s="3074"/>
      <c r="J123" s="3073"/>
      <c r="K123" s="3074"/>
      <c r="L123" s="3073"/>
      <c r="M123" s="3074"/>
      <c r="N123" s="3073"/>
      <c r="O123" s="3074"/>
      <c r="CG123" s="41"/>
      <c r="CH123" s="41"/>
      <c r="CI123" s="41"/>
      <c r="CJ123" s="41"/>
    </row>
    <row r="124" spans="1:88" ht="16.149999999999999" customHeight="1" x14ac:dyDescent="0.2">
      <c r="A124" s="1881"/>
      <c r="B124" s="390" t="s">
        <v>170</v>
      </c>
      <c r="C124" s="391">
        <f t="shared" si="11"/>
        <v>0</v>
      </c>
      <c r="D124" s="392">
        <f t="shared" si="12"/>
        <v>0</v>
      </c>
      <c r="E124" s="375">
        <f t="shared" si="12"/>
        <v>0</v>
      </c>
      <c r="F124" s="3073"/>
      <c r="G124" s="3074"/>
      <c r="H124" s="3073"/>
      <c r="I124" s="3074"/>
      <c r="J124" s="3073"/>
      <c r="K124" s="3074"/>
      <c r="L124" s="3073"/>
      <c r="M124" s="3074"/>
      <c r="N124" s="3073"/>
      <c r="O124" s="3074"/>
      <c r="CG124" s="41"/>
      <c r="CH124" s="41"/>
      <c r="CI124" s="41"/>
      <c r="CJ124" s="41"/>
    </row>
    <row r="125" spans="1:88" ht="16.149999999999999" customHeight="1" x14ac:dyDescent="0.2">
      <c r="A125" s="1881"/>
      <c r="B125" s="393" t="s">
        <v>171</v>
      </c>
      <c r="C125" s="379">
        <f t="shared" si="11"/>
        <v>0</v>
      </c>
      <c r="D125" s="380">
        <f t="shared" si="12"/>
        <v>0</v>
      </c>
      <c r="E125" s="381">
        <f t="shared" si="12"/>
        <v>0</v>
      </c>
      <c r="F125" s="1871"/>
      <c r="G125" s="1872"/>
      <c r="H125" s="1871"/>
      <c r="I125" s="1872"/>
      <c r="J125" s="1871"/>
      <c r="K125" s="1872"/>
      <c r="L125" s="1871"/>
      <c r="M125" s="1872"/>
      <c r="N125" s="1871"/>
      <c r="O125" s="1872"/>
      <c r="CG125" s="41"/>
      <c r="CH125" s="41"/>
      <c r="CI125" s="41"/>
      <c r="CJ125" s="41"/>
    </row>
    <row r="126" spans="1:88" ht="16.149999999999999" customHeight="1" x14ac:dyDescent="0.2">
      <c r="A126" s="3075"/>
      <c r="B126" s="394" t="s">
        <v>104</v>
      </c>
      <c r="C126" s="395">
        <f t="shared" si="11"/>
        <v>0</v>
      </c>
      <c r="D126" s="396">
        <f t="shared" si="12"/>
        <v>0</v>
      </c>
      <c r="E126" s="397">
        <f t="shared" si="12"/>
        <v>0</v>
      </c>
      <c r="F126" s="1875"/>
      <c r="G126" s="1876"/>
      <c r="H126" s="1875"/>
      <c r="I126" s="1876"/>
      <c r="J126" s="1875"/>
      <c r="K126" s="1876"/>
      <c r="L126" s="1875"/>
      <c r="M126" s="1876"/>
      <c r="N126" s="1875"/>
      <c r="O126" s="1876"/>
      <c r="CG126" s="41"/>
      <c r="CH126" s="41"/>
      <c r="CI126" s="41"/>
      <c r="CJ126" s="41"/>
    </row>
    <row r="127" spans="1:88" x14ac:dyDescent="0.2">
      <c r="CG127" s="41"/>
      <c r="CH127" s="41"/>
      <c r="CI127" s="41"/>
      <c r="CJ127" s="41"/>
    </row>
    <row r="128" spans="1:88" x14ac:dyDescent="0.2">
      <c r="CG128" s="41"/>
      <c r="CH128" s="41"/>
      <c r="CI128" s="41"/>
      <c r="CJ128" s="41"/>
    </row>
    <row r="129" spans="85:88" x14ac:dyDescent="0.2">
      <c r="CG129" s="41"/>
      <c r="CH129" s="41"/>
      <c r="CI129" s="41"/>
      <c r="CJ129" s="41"/>
    </row>
    <row r="207" spans="1:104" ht="16.5" customHeight="1" x14ac:dyDescent="0.2"/>
    <row r="208" spans="1:104" s="400" customFormat="1" ht="18.75" hidden="1" customHeight="1" x14ac:dyDescent="0.2">
      <c r="A208" s="400">
        <f>SUM(B12:D12,B31:B44,B48:B49,B54,B57,C77:E77,B91:B93,B101:F101,B105:B107,B112:B114,C120:C126,C78:C80,B72,B67:B68,B63:G64)</f>
        <v>37346</v>
      </c>
      <c r="B208" s="400">
        <f>SUM(CG13:CJ129)</f>
        <v>0</v>
      </c>
      <c r="BX208" s="401"/>
      <c r="BY208" s="401"/>
      <c r="BZ208" s="401"/>
      <c r="CA208" s="401"/>
      <c r="CB208" s="401"/>
      <c r="CC208" s="401"/>
      <c r="CD208" s="401"/>
      <c r="CE208" s="401"/>
      <c r="CF208" s="401"/>
      <c r="CG208" s="401"/>
      <c r="CH208" s="401"/>
      <c r="CI208" s="401"/>
      <c r="CJ208" s="401"/>
      <c r="CK208" s="401"/>
      <c r="CL208" s="401"/>
      <c r="CM208" s="401"/>
      <c r="CN208" s="401"/>
      <c r="CO208" s="401"/>
      <c r="CP208" s="401"/>
      <c r="CQ208" s="401"/>
      <c r="CR208" s="401"/>
      <c r="CS208" s="401"/>
      <c r="CT208" s="401"/>
      <c r="CU208" s="401"/>
      <c r="CV208" s="401"/>
      <c r="CW208" s="401"/>
      <c r="CX208" s="401"/>
      <c r="CY208" s="401"/>
      <c r="CZ208" s="401"/>
    </row>
    <row r="209" ht="18.75" customHeight="1" x14ac:dyDescent="0.2"/>
  </sheetData>
  <mergeCells count="159"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28:A30"/>
    <mergeCell ref="B28:D29"/>
    <mergeCell ref="E28:AN28"/>
    <mergeCell ref="AO28:AO30"/>
    <mergeCell ref="AP28:AP30"/>
    <mergeCell ref="S29:T29"/>
    <mergeCell ref="U29:V29"/>
    <mergeCell ref="W29:X29"/>
    <mergeCell ref="Y29:Z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R52:R53"/>
    <mergeCell ref="S52:S53"/>
    <mergeCell ref="T52:T53"/>
    <mergeCell ref="U52:U53"/>
    <mergeCell ref="V52:V53"/>
    <mergeCell ref="A70:A71"/>
    <mergeCell ref="B70:B71"/>
    <mergeCell ref="C70:C71"/>
    <mergeCell ref="D70:D71"/>
    <mergeCell ref="Q52:Q53"/>
    <mergeCell ref="A51:A53"/>
    <mergeCell ref="B51:D52"/>
    <mergeCell ref="E51:V51"/>
    <mergeCell ref="A73:G73"/>
    <mergeCell ref="K52:K53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AK74:AK76"/>
    <mergeCell ref="F75:G75"/>
    <mergeCell ref="H75:I75"/>
    <mergeCell ref="J75:K75"/>
    <mergeCell ref="L75:M75"/>
    <mergeCell ref="N75:O75"/>
    <mergeCell ref="P75:Q75"/>
    <mergeCell ref="R75:S75"/>
    <mergeCell ref="T75:U75"/>
    <mergeCell ref="V75:W75"/>
    <mergeCell ref="F74:AI74"/>
    <mergeCell ref="AJ74:AJ76"/>
    <mergeCell ref="X75:Y75"/>
    <mergeCell ref="Z75:AA75"/>
    <mergeCell ref="AB75:AC75"/>
    <mergeCell ref="AD75:AE75"/>
    <mergeCell ref="A84:D84"/>
    <mergeCell ref="A90:D90"/>
    <mergeCell ref="A94:F94"/>
    <mergeCell ref="A95:A97"/>
    <mergeCell ref="B95:C96"/>
    <mergeCell ref="D95:E96"/>
    <mergeCell ref="F95:F97"/>
    <mergeCell ref="AF75:AG75"/>
    <mergeCell ref="AH75:AI75"/>
    <mergeCell ref="A78:A79"/>
    <mergeCell ref="A82:A83"/>
    <mergeCell ref="B82:B83"/>
    <mergeCell ref="C82:C83"/>
    <mergeCell ref="D82:D83"/>
    <mergeCell ref="A74:A76"/>
    <mergeCell ref="B74:B76"/>
    <mergeCell ref="C74:E75"/>
    <mergeCell ref="A103:A104"/>
    <mergeCell ref="B103:B104"/>
    <mergeCell ref="C103:K103"/>
    <mergeCell ref="L103:L104"/>
    <mergeCell ref="A109:A111"/>
    <mergeCell ref="B109:D110"/>
    <mergeCell ref="E109:AN109"/>
    <mergeCell ref="U110:V110"/>
    <mergeCell ref="W110:X110"/>
    <mergeCell ref="Y110:Z110"/>
    <mergeCell ref="AO109:AO111"/>
    <mergeCell ref="AP109:AP111"/>
    <mergeCell ref="E110:F110"/>
    <mergeCell ref="G110:H110"/>
    <mergeCell ref="I110:J110"/>
    <mergeCell ref="K110:L110"/>
    <mergeCell ref="M110:N110"/>
    <mergeCell ref="O110:P110"/>
    <mergeCell ref="Q110:R110"/>
    <mergeCell ref="S110:T110"/>
    <mergeCell ref="A120:A122"/>
    <mergeCell ref="A123:A126"/>
    <mergeCell ref="AM110:AN110"/>
    <mergeCell ref="A116:B119"/>
    <mergeCell ref="C116:E118"/>
    <mergeCell ref="F116:O117"/>
    <mergeCell ref="F118:G118"/>
    <mergeCell ref="H118:I118"/>
    <mergeCell ref="J118:K118"/>
    <mergeCell ref="L118:M118"/>
    <mergeCell ref="N118:O118"/>
    <mergeCell ref="AA110:AB110"/>
    <mergeCell ref="AC110:AD110"/>
    <mergeCell ref="AE110:AF110"/>
    <mergeCell ref="AG110:AH110"/>
    <mergeCell ref="AI110:AJ110"/>
    <mergeCell ref="AK110:AL110"/>
  </mergeCells>
  <dataValidations count="2">
    <dataValidation allowBlank="1" showInputMessage="1" showErrorMessage="1" errorTitle="Error de ingreso" error="Debe ingresar sólo números enteros positivos." sqref="AJ74:AK74 G75:AI76 AT1:XFD1048576 E1:AS12 E27:AS30 G65:G73 C1:D47 E45:J47 X45:AK73 K45:W54 C50:J54 H60:W73 A1:A1048576 B1:B62 C60:G62 B65:B66 C65:D71 F65:F76 C73:D84 C90:D90 C94:D97 E65:E97 F81:F97 B69:B97 B101:F104 G81:L104 B108:D1048576 E108:L111 M81:AK111 AQ45:AS1048576 AL45:AP111 E115:E1048576 P115:AP1048576 F115:O119 F127:O1048576" xr:uid="{D702F3A6-535A-4688-BD0B-3573772776DA}"/>
    <dataValidation type="whole" operator="greaterThanOrEqual" allowBlank="1" showInputMessage="1" showErrorMessage="1" error="Valor no Permitido" sqref="E13:AS26 E31:AS44 C48:J49 C55:W59 B63:G64 B67:B68 C72:D72 F77:AK80 C85:D89 C91:D93 B98:F100 B105:L107 E112:AP114 F120:O126" xr:uid="{8902FA43-3663-4D17-A662-6395A4E61D86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Albino   Munoz Mansilla</dc:creator>
  <cp:lastModifiedBy>Jose Albino   Munoz Mansilla</cp:lastModifiedBy>
  <dcterms:created xsi:type="dcterms:W3CDTF">2019-03-19T16:10:18Z</dcterms:created>
  <dcterms:modified xsi:type="dcterms:W3CDTF">2020-01-16T13:35:00Z</dcterms:modified>
</cp:coreProperties>
</file>