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Z:\NATALIA\CONSOLIDADOS REM 2018\SERIE D\"/>
    </mc:Choice>
  </mc:AlternateContent>
  <xr:revisionPtr revIDLastSave="0" documentId="13_ncr:1_{891A19C7-AC27-4BA3-BE07-1BFFF36EA123}" xr6:coauthVersionLast="36" xr6:coauthVersionMax="36" xr10:uidLastSave="{00000000-0000-0000-0000-000000000000}"/>
  <bookViews>
    <workbookView xWindow="0" yWindow="0" windowWidth="24000" windowHeight="9675" tabRatio="880" activeTab="12" xr2:uid="{00000000-000D-0000-FFFF-FFFF00000000}"/>
  </bookViews>
  <sheets>
    <sheet name="CONSOLIDADO" sheetId="3" r:id="rId1"/>
    <sheet name="ENERO" sheetId="1" r:id="rId2"/>
    <sheet name="FEBRERO" sheetId="2" r:id="rId3"/>
    <sheet name="MARZO" sheetId="4" r:id="rId4"/>
    <sheet name="ABRIL" sheetId="5" r:id="rId5"/>
    <sheet name="MAYO" sheetId="6" r:id="rId6"/>
    <sheet name="JUNIO" sheetId="7" r:id="rId7"/>
    <sheet name="JULIO" sheetId="9" r:id="rId8"/>
    <sheet name="AGOSTO" sheetId="8" r:id="rId9"/>
    <sheet name="SEPTIEMBRE" sheetId="10" r:id="rId10"/>
    <sheet name="OCTUBRE" sheetId="14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157" i="12" l="1"/>
  <c r="P96" i="12"/>
  <c r="O96" i="12"/>
  <c r="L96" i="12"/>
  <c r="K96" i="12"/>
  <c r="J96" i="12"/>
  <c r="E96" i="12"/>
  <c r="D96" i="12"/>
  <c r="C96" i="12"/>
  <c r="F95" i="12"/>
  <c r="G94" i="12"/>
  <c r="F94" i="12"/>
  <c r="F93" i="12"/>
  <c r="G92" i="12"/>
  <c r="F92" i="12"/>
  <c r="F91" i="12"/>
  <c r="G90" i="12"/>
  <c r="F90" i="12"/>
  <c r="F89" i="12"/>
  <c r="F88" i="12"/>
  <c r="F87" i="12"/>
  <c r="F96" i="12" s="1"/>
  <c r="C80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C79" i="12" s="1"/>
  <c r="C78" i="12"/>
  <c r="C77" i="12"/>
  <c r="P76" i="12"/>
  <c r="C76" i="12"/>
  <c r="C75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C67" i="12"/>
  <c r="H95" i="12" s="1"/>
  <c r="C66" i="12"/>
  <c r="H94" i="12" s="1"/>
  <c r="O65" i="12"/>
  <c r="N65" i="12"/>
  <c r="N69" i="12" s="1"/>
  <c r="M65" i="12"/>
  <c r="L65" i="12"/>
  <c r="K65" i="12"/>
  <c r="J65" i="12"/>
  <c r="J69" i="12" s="1"/>
  <c r="I65" i="12"/>
  <c r="H65" i="12"/>
  <c r="G65" i="12"/>
  <c r="F65" i="12"/>
  <c r="F69" i="12" s="1"/>
  <c r="E65" i="12"/>
  <c r="C65" i="12" s="1"/>
  <c r="D65" i="12"/>
  <c r="C64" i="12"/>
  <c r="C63" i="12"/>
  <c r="C62" i="12"/>
  <c r="H93" i="12" s="1"/>
  <c r="C61" i="12"/>
  <c r="H92" i="12" s="1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C59" i="12"/>
  <c r="P58" i="12"/>
  <c r="C58" i="12"/>
  <c r="P57" i="12"/>
  <c r="C57" i="12"/>
  <c r="H89" i="12" s="1"/>
  <c r="P56" i="12"/>
  <c r="C56" i="12"/>
  <c r="P55" i="12"/>
  <c r="C55" i="12"/>
  <c r="O54" i="12"/>
  <c r="O69" i="12" s="1"/>
  <c r="N54" i="12"/>
  <c r="M54" i="12"/>
  <c r="M69" i="12" s="1"/>
  <c r="L54" i="12"/>
  <c r="L69" i="12" s="1"/>
  <c r="K54" i="12"/>
  <c r="K69" i="12" s="1"/>
  <c r="J54" i="12"/>
  <c r="I54" i="12"/>
  <c r="I69" i="12" s="1"/>
  <c r="H54" i="12"/>
  <c r="H69" i="12" s="1"/>
  <c r="G54" i="12"/>
  <c r="G69" i="12" s="1"/>
  <c r="F54" i="12"/>
  <c r="E54" i="12"/>
  <c r="E69" i="12" s="1"/>
  <c r="D54" i="12"/>
  <c r="D69" i="12" s="1"/>
  <c r="C53" i="12"/>
  <c r="H91" i="12" s="1"/>
  <c r="P52" i="12"/>
  <c r="C52" i="12"/>
  <c r="H90" i="12" s="1"/>
  <c r="C51" i="12"/>
  <c r="H88" i="12" s="1"/>
  <c r="P50" i="12"/>
  <c r="C50" i="12"/>
  <c r="H87" i="12" s="1"/>
  <c r="H96" i="12" s="1"/>
  <c r="C43" i="12"/>
  <c r="O42" i="12"/>
  <c r="N42" i="12"/>
  <c r="M42" i="12"/>
  <c r="L42" i="12"/>
  <c r="K42" i="12"/>
  <c r="J42" i="12"/>
  <c r="I42" i="12"/>
  <c r="H42" i="12"/>
  <c r="G42" i="12"/>
  <c r="F42" i="12"/>
  <c r="E42" i="12"/>
  <c r="C42" i="12" s="1"/>
  <c r="D42" i="12"/>
  <c r="C41" i="12"/>
  <c r="C40" i="12"/>
  <c r="P39" i="12"/>
  <c r="C39" i="12"/>
  <c r="P38" i="12"/>
  <c r="C38" i="12"/>
  <c r="L32" i="12"/>
  <c r="H32" i="12"/>
  <c r="D32" i="12"/>
  <c r="H31" i="12"/>
  <c r="G31" i="12"/>
  <c r="F31" i="12"/>
  <c r="E31" i="12"/>
  <c r="D31" i="12"/>
  <c r="C31" i="12" s="1"/>
  <c r="C30" i="12"/>
  <c r="G95" i="12" s="1"/>
  <c r="I95" i="12" s="1"/>
  <c r="M95" i="12" s="1"/>
  <c r="C29" i="12"/>
  <c r="H28" i="12"/>
  <c r="G28" i="12"/>
  <c r="F28" i="12"/>
  <c r="E28" i="12"/>
  <c r="D28" i="12"/>
  <c r="C28" i="12" s="1"/>
  <c r="C27" i="12"/>
  <c r="G89" i="12" s="1"/>
  <c r="I89" i="12" s="1"/>
  <c r="M89" i="12" s="1"/>
  <c r="C26" i="12"/>
  <c r="C25" i="12"/>
  <c r="G93" i="12" s="1"/>
  <c r="I93" i="12" s="1"/>
  <c r="M93" i="12" s="1"/>
  <c r="C24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C22" i="12"/>
  <c r="C21" i="12"/>
  <c r="P20" i="12"/>
  <c r="C20" i="12"/>
  <c r="C19" i="12"/>
  <c r="P18" i="12"/>
  <c r="C18" i="12"/>
  <c r="O17" i="12"/>
  <c r="O32" i="12" s="1"/>
  <c r="N17" i="12"/>
  <c r="N32" i="12" s="1"/>
  <c r="M17" i="12"/>
  <c r="M32" i="12" s="1"/>
  <c r="L17" i="12"/>
  <c r="K17" i="12"/>
  <c r="K32" i="12" s="1"/>
  <c r="J17" i="12"/>
  <c r="J32" i="12" s="1"/>
  <c r="I17" i="12"/>
  <c r="I32" i="12" s="1"/>
  <c r="H17" i="12"/>
  <c r="G17" i="12"/>
  <c r="G32" i="12" s="1"/>
  <c r="F17" i="12"/>
  <c r="F32" i="12" s="1"/>
  <c r="E17" i="12"/>
  <c r="E32" i="12" s="1"/>
  <c r="D17" i="12"/>
  <c r="C17" i="12"/>
  <c r="C16" i="12"/>
  <c r="G91" i="12" s="1"/>
  <c r="I91" i="12" s="1"/>
  <c r="M91" i="12" s="1"/>
  <c r="P15" i="12"/>
  <c r="C15" i="12"/>
  <c r="C14" i="12"/>
  <c r="G88" i="12" s="1"/>
  <c r="I88" i="12" s="1"/>
  <c r="M88" i="12" s="1"/>
  <c r="N88" i="12" s="1"/>
  <c r="P13" i="12"/>
  <c r="C13" i="12"/>
  <c r="G87" i="12" s="1"/>
  <c r="A5" i="12"/>
  <c r="A4" i="12"/>
  <c r="A3" i="12"/>
  <c r="A2" i="12"/>
  <c r="AF157" i="11"/>
  <c r="P96" i="11"/>
  <c r="O96" i="11"/>
  <c r="L96" i="11"/>
  <c r="K96" i="11"/>
  <c r="J96" i="11"/>
  <c r="E96" i="11"/>
  <c r="D96" i="11"/>
  <c r="C96" i="11"/>
  <c r="F95" i="11"/>
  <c r="H94" i="11"/>
  <c r="G94" i="11"/>
  <c r="I94" i="11" s="1"/>
  <c r="M94" i="11" s="1"/>
  <c r="N94" i="11" s="1"/>
  <c r="F94" i="11"/>
  <c r="H93" i="11"/>
  <c r="F93" i="11"/>
  <c r="N93" i="11" s="1"/>
  <c r="G92" i="11"/>
  <c r="F92" i="11"/>
  <c r="F91" i="11"/>
  <c r="G90" i="11"/>
  <c r="I90" i="11" s="1"/>
  <c r="M90" i="11" s="1"/>
  <c r="N90" i="11" s="1"/>
  <c r="F90" i="11"/>
  <c r="F89" i="11"/>
  <c r="F88" i="11"/>
  <c r="F87" i="11"/>
  <c r="F96" i="11" s="1"/>
  <c r="C80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 s="1"/>
  <c r="C78" i="11"/>
  <c r="C77" i="11"/>
  <c r="P76" i="11"/>
  <c r="C76" i="11"/>
  <c r="C75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C67" i="11"/>
  <c r="H95" i="11" s="1"/>
  <c r="C66" i="11"/>
  <c r="O65" i="11"/>
  <c r="N65" i="11"/>
  <c r="N69" i="11" s="1"/>
  <c r="M65" i="11"/>
  <c r="L65" i="11"/>
  <c r="K65" i="11"/>
  <c r="J65" i="11"/>
  <c r="J69" i="11" s="1"/>
  <c r="I65" i="11"/>
  <c r="H65" i="11"/>
  <c r="G65" i="11"/>
  <c r="F65" i="11"/>
  <c r="C65" i="11" s="1"/>
  <c r="E65" i="11"/>
  <c r="D65" i="11"/>
  <c r="C64" i="11"/>
  <c r="C63" i="11"/>
  <c r="C62" i="11"/>
  <c r="C61" i="11"/>
  <c r="H92" i="11" s="1"/>
  <c r="O60" i="11"/>
  <c r="O69" i="11" s="1"/>
  <c r="N60" i="11"/>
  <c r="M60" i="11"/>
  <c r="L60" i="11"/>
  <c r="K60" i="11"/>
  <c r="K69" i="11" s="1"/>
  <c r="J60" i="11"/>
  <c r="I60" i="11"/>
  <c r="H60" i="11"/>
  <c r="G60" i="11"/>
  <c r="G69" i="11" s="1"/>
  <c r="F60" i="11"/>
  <c r="E60" i="11"/>
  <c r="D60" i="11"/>
  <c r="C60" i="11"/>
  <c r="C59" i="11"/>
  <c r="P58" i="11"/>
  <c r="C58" i="11"/>
  <c r="H90" i="11" s="1"/>
  <c r="P57" i="11"/>
  <c r="C57" i="11"/>
  <c r="H89" i="11" s="1"/>
  <c r="P56" i="11"/>
  <c r="C56" i="11"/>
  <c r="H88" i="11" s="1"/>
  <c r="P55" i="11"/>
  <c r="C55" i="11"/>
  <c r="O54" i="11"/>
  <c r="N54" i="11"/>
  <c r="M54" i="11"/>
  <c r="M69" i="11" s="1"/>
  <c r="L54" i="11"/>
  <c r="L69" i="11" s="1"/>
  <c r="K54" i="11"/>
  <c r="J54" i="11"/>
  <c r="I54" i="11"/>
  <c r="I69" i="11" s="1"/>
  <c r="H54" i="11"/>
  <c r="H69" i="11" s="1"/>
  <c r="G54" i="11"/>
  <c r="F54" i="11"/>
  <c r="E54" i="11"/>
  <c r="E69" i="11" s="1"/>
  <c r="D54" i="11"/>
  <c r="D69" i="11" s="1"/>
  <c r="C53" i="11"/>
  <c r="H91" i="11" s="1"/>
  <c r="P52" i="11"/>
  <c r="C52" i="11"/>
  <c r="C51" i="11"/>
  <c r="P50" i="11"/>
  <c r="C50" i="11"/>
  <c r="H87" i="11" s="1"/>
  <c r="C43" i="11"/>
  <c r="O42" i="11"/>
  <c r="N42" i="11"/>
  <c r="M42" i="11"/>
  <c r="L42" i="11"/>
  <c r="K42" i="11"/>
  <c r="J42" i="11"/>
  <c r="I42" i="11"/>
  <c r="H42" i="11"/>
  <c r="G42" i="11"/>
  <c r="F42" i="11"/>
  <c r="E42" i="11"/>
  <c r="C42" i="11" s="1"/>
  <c r="D42" i="11"/>
  <c r="C41" i="11"/>
  <c r="C40" i="11"/>
  <c r="P39" i="11"/>
  <c r="C39" i="11"/>
  <c r="P38" i="11"/>
  <c r="C38" i="11"/>
  <c r="M32" i="11"/>
  <c r="L32" i="11"/>
  <c r="I32" i="11"/>
  <c r="H32" i="11"/>
  <c r="E32" i="11"/>
  <c r="D32" i="11"/>
  <c r="H31" i="11"/>
  <c r="G31" i="11"/>
  <c r="F31" i="11"/>
  <c r="C31" i="11" s="1"/>
  <c r="E31" i="11"/>
  <c r="D31" i="11"/>
  <c r="C30" i="11"/>
  <c r="G95" i="11" s="1"/>
  <c r="I95" i="11" s="1"/>
  <c r="M95" i="11" s="1"/>
  <c r="C29" i="11"/>
  <c r="H28" i="11"/>
  <c r="G28" i="11"/>
  <c r="F28" i="11"/>
  <c r="C28" i="11" s="1"/>
  <c r="E28" i="11"/>
  <c r="D28" i="11"/>
  <c r="C27" i="11"/>
  <c r="G89" i="11" s="1"/>
  <c r="I89" i="11" s="1"/>
  <c r="M89" i="11" s="1"/>
  <c r="C26" i="11"/>
  <c r="C25" i="11"/>
  <c r="G93" i="11" s="1"/>
  <c r="I93" i="11" s="1"/>
  <c r="M93" i="11" s="1"/>
  <c r="C24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C22" i="11"/>
  <c r="C21" i="11"/>
  <c r="P20" i="11"/>
  <c r="C20" i="11"/>
  <c r="C19" i="11"/>
  <c r="P18" i="11"/>
  <c r="C18" i="11"/>
  <c r="O17" i="11"/>
  <c r="O32" i="11" s="1"/>
  <c r="N17" i="11"/>
  <c r="N32" i="11" s="1"/>
  <c r="M17" i="11"/>
  <c r="L17" i="11"/>
  <c r="K17" i="11"/>
  <c r="K32" i="11" s="1"/>
  <c r="J17" i="11"/>
  <c r="J32" i="11" s="1"/>
  <c r="I17" i="11"/>
  <c r="H17" i="11"/>
  <c r="G17" i="11"/>
  <c r="G32" i="11" s="1"/>
  <c r="F17" i="11"/>
  <c r="F32" i="11" s="1"/>
  <c r="E17" i="11"/>
  <c r="D17" i="11"/>
  <c r="C17" i="11"/>
  <c r="C16" i="11"/>
  <c r="G91" i="11" s="1"/>
  <c r="I91" i="11" s="1"/>
  <c r="M91" i="11" s="1"/>
  <c r="P15" i="11"/>
  <c r="C15" i="11"/>
  <c r="C14" i="11"/>
  <c r="G88" i="11" s="1"/>
  <c r="I88" i="11" s="1"/>
  <c r="M88" i="11" s="1"/>
  <c r="N88" i="11" s="1"/>
  <c r="P13" i="11"/>
  <c r="C13" i="11"/>
  <c r="G87" i="11" s="1"/>
  <c r="A5" i="11"/>
  <c r="A4" i="11"/>
  <c r="A3" i="11"/>
  <c r="A2" i="11"/>
  <c r="N95" i="12" l="1"/>
  <c r="C32" i="12"/>
  <c r="C69" i="12"/>
  <c r="N91" i="12"/>
  <c r="G96" i="12"/>
  <c r="I87" i="12"/>
  <c r="N89" i="12"/>
  <c r="I94" i="12"/>
  <c r="M94" i="12" s="1"/>
  <c r="N94" i="12" s="1"/>
  <c r="I92" i="12"/>
  <c r="M92" i="12" s="1"/>
  <c r="N92" i="12" s="1"/>
  <c r="I90" i="12"/>
  <c r="M90" i="12" s="1"/>
  <c r="N90" i="12" s="1"/>
  <c r="N93" i="12"/>
  <c r="C54" i="12"/>
  <c r="C69" i="11"/>
  <c r="N91" i="11"/>
  <c r="N95" i="11"/>
  <c r="C32" i="11"/>
  <c r="N89" i="11"/>
  <c r="G96" i="11"/>
  <c r="I87" i="11"/>
  <c r="H96" i="11"/>
  <c r="I92" i="11"/>
  <c r="M92" i="11" s="1"/>
  <c r="N92" i="11" s="1"/>
  <c r="C54" i="11"/>
  <c r="F69" i="11"/>
  <c r="I96" i="12" l="1"/>
  <c r="M87" i="12"/>
  <c r="I96" i="11"/>
  <c r="M87" i="11"/>
  <c r="M96" i="12" l="1"/>
  <c r="N87" i="12"/>
  <c r="N96" i="12" s="1"/>
  <c r="M96" i="11"/>
  <c r="N87" i="11"/>
  <c r="N96" i="11" s="1"/>
  <c r="AF157" i="10" l="1"/>
  <c r="P96" i="10"/>
  <c r="O96" i="10"/>
  <c r="L96" i="10"/>
  <c r="K96" i="10"/>
  <c r="J96" i="10"/>
  <c r="E96" i="10"/>
  <c r="D96" i="10"/>
  <c r="C96" i="10"/>
  <c r="G95" i="10"/>
  <c r="I95" i="10" s="1"/>
  <c r="M95" i="10" s="1"/>
  <c r="F95" i="10"/>
  <c r="F94" i="10"/>
  <c r="F93" i="10"/>
  <c r="F92" i="10"/>
  <c r="F91" i="10"/>
  <c r="F90" i="10"/>
  <c r="F89" i="10"/>
  <c r="F88" i="10"/>
  <c r="F87" i="10"/>
  <c r="F96" i="10" s="1"/>
  <c r="C80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8" i="10"/>
  <c r="C77" i="10"/>
  <c r="P76" i="10"/>
  <c r="C76" i="10"/>
  <c r="C75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7" i="10"/>
  <c r="H95" i="10" s="1"/>
  <c r="C66" i="10"/>
  <c r="H94" i="10" s="1"/>
  <c r="O65" i="10"/>
  <c r="N65" i="10"/>
  <c r="M65" i="10"/>
  <c r="L65" i="10"/>
  <c r="K65" i="10"/>
  <c r="J65" i="10"/>
  <c r="I65" i="10"/>
  <c r="H65" i="10"/>
  <c r="G65" i="10"/>
  <c r="F65" i="10"/>
  <c r="E65" i="10"/>
  <c r="D65" i="10"/>
  <c r="C64" i="10"/>
  <c r="C63" i="10"/>
  <c r="C62" i="10"/>
  <c r="H93" i="10" s="1"/>
  <c r="C61" i="10"/>
  <c r="H92" i="10" s="1"/>
  <c r="O60" i="10"/>
  <c r="N60" i="10"/>
  <c r="M60" i="10"/>
  <c r="L60" i="10"/>
  <c r="L69" i="10" s="1"/>
  <c r="K60" i="10"/>
  <c r="J60" i="10"/>
  <c r="I60" i="10"/>
  <c r="H60" i="10"/>
  <c r="H69" i="10" s="1"/>
  <c r="G60" i="10"/>
  <c r="F60" i="10"/>
  <c r="E60" i="10"/>
  <c r="D60" i="10"/>
  <c r="C60" i="10" s="1"/>
  <c r="C59" i="10"/>
  <c r="P58" i="10"/>
  <c r="C58" i="10"/>
  <c r="P57" i="10"/>
  <c r="C57" i="10"/>
  <c r="H89" i="10" s="1"/>
  <c r="P56" i="10"/>
  <c r="C56" i="10"/>
  <c r="H88" i="10" s="1"/>
  <c r="P55" i="10"/>
  <c r="C55" i="10"/>
  <c r="O54" i="10"/>
  <c r="N54" i="10"/>
  <c r="M54" i="10"/>
  <c r="M69" i="10" s="1"/>
  <c r="L54" i="10"/>
  <c r="K54" i="10"/>
  <c r="J54" i="10"/>
  <c r="I54" i="10"/>
  <c r="I69" i="10" s="1"/>
  <c r="H54" i="10"/>
  <c r="G54" i="10"/>
  <c r="F54" i="10"/>
  <c r="E54" i="10"/>
  <c r="E69" i="10" s="1"/>
  <c r="D54" i="10"/>
  <c r="C53" i="10"/>
  <c r="H91" i="10" s="1"/>
  <c r="P52" i="10"/>
  <c r="C52" i="10"/>
  <c r="C51" i="10"/>
  <c r="P50" i="10"/>
  <c r="C50" i="10"/>
  <c r="H87" i="10" s="1"/>
  <c r="C43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1" i="10"/>
  <c r="C40" i="10"/>
  <c r="P39" i="10"/>
  <c r="C39" i="10"/>
  <c r="P38" i="10"/>
  <c r="C38" i="10"/>
  <c r="H31" i="10"/>
  <c r="G31" i="10"/>
  <c r="F31" i="10"/>
  <c r="E31" i="10"/>
  <c r="C31" i="10" s="1"/>
  <c r="D31" i="10"/>
  <c r="C30" i="10"/>
  <c r="C29" i="10"/>
  <c r="G94" i="10" s="1"/>
  <c r="H28" i="10"/>
  <c r="G28" i="10"/>
  <c r="F28" i="10"/>
  <c r="E28" i="10"/>
  <c r="C28" i="10" s="1"/>
  <c r="D28" i="10"/>
  <c r="C27" i="10"/>
  <c r="G89" i="10" s="1"/>
  <c r="C26" i="10"/>
  <c r="C25" i="10"/>
  <c r="G93" i="10" s="1"/>
  <c r="C24" i="10"/>
  <c r="G92" i="10" s="1"/>
  <c r="O23" i="10"/>
  <c r="N23" i="10"/>
  <c r="M23" i="10"/>
  <c r="L23" i="10"/>
  <c r="K23" i="10"/>
  <c r="J23" i="10"/>
  <c r="I23" i="10"/>
  <c r="H23" i="10"/>
  <c r="G23" i="10"/>
  <c r="F23" i="10"/>
  <c r="E23" i="10"/>
  <c r="D23" i="10"/>
  <c r="C22" i="10"/>
  <c r="C21" i="10"/>
  <c r="P20" i="10"/>
  <c r="C20" i="10"/>
  <c r="C19" i="10"/>
  <c r="P18" i="10"/>
  <c r="C18" i="10"/>
  <c r="O17" i="10"/>
  <c r="N17" i="10"/>
  <c r="N32" i="10" s="1"/>
  <c r="M17" i="10"/>
  <c r="M32" i="10" s="1"/>
  <c r="L17" i="10"/>
  <c r="L32" i="10" s="1"/>
  <c r="K17" i="10"/>
  <c r="J17" i="10"/>
  <c r="J32" i="10" s="1"/>
  <c r="I17" i="10"/>
  <c r="I32" i="10" s="1"/>
  <c r="H17" i="10"/>
  <c r="H32" i="10" s="1"/>
  <c r="G17" i="10"/>
  <c r="F17" i="10"/>
  <c r="F32" i="10" s="1"/>
  <c r="E17" i="10"/>
  <c r="E32" i="10" s="1"/>
  <c r="D17" i="10"/>
  <c r="D32" i="10" s="1"/>
  <c r="C16" i="10"/>
  <c r="G91" i="10" s="1"/>
  <c r="P15" i="10"/>
  <c r="C15" i="10"/>
  <c r="G90" i="10" s="1"/>
  <c r="C14" i="10"/>
  <c r="P13" i="10"/>
  <c r="C13" i="10"/>
  <c r="A5" i="10"/>
  <c r="A4" i="10"/>
  <c r="A3" i="10"/>
  <c r="A2" i="10"/>
  <c r="G87" i="10" l="1"/>
  <c r="G96" i="10" s="1"/>
  <c r="G32" i="10"/>
  <c r="C32" i="10" s="1"/>
  <c r="K32" i="10"/>
  <c r="O32" i="10"/>
  <c r="C23" i="10"/>
  <c r="I92" i="10"/>
  <c r="M92" i="10" s="1"/>
  <c r="N92" i="10" s="1"/>
  <c r="C42" i="10"/>
  <c r="C68" i="10"/>
  <c r="I94" i="10"/>
  <c r="M94" i="10" s="1"/>
  <c r="N94" i="10" s="1"/>
  <c r="F69" i="10"/>
  <c r="J69" i="10"/>
  <c r="N69" i="10"/>
  <c r="H90" i="10"/>
  <c r="I90" i="10" s="1"/>
  <c r="M90" i="10" s="1"/>
  <c r="N90" i="10" s="1"/>
  <c r="G88" i="10"/>
  <c r="I88" i="10" s="1"/>
  <c r="M88" i="10" s="1"/>
  <c r="N88" i="10" s="1"/>
  <c r="I93" i="10"/>
  <c r="M93" i="10" s="1"/>
  <c r="G69" i="10"/>
  <c r="K69" i="10"/>
  <c r="O69" i="10"/>
  <c r="C79" i="10"/>
  <c r="N95" i="10"/>
  <c r="N89" i="10"/>
  <c r="I91" i="10"/>
  <c r="M91" i="10" s="1"/>
  <c r="N91" i="10" s="1"/>
  <c r="I89" i="10"/>
  <c r="M89" i="10" s="1"/>
  <c r="N93" i="10"/>
  <c r="I87" i="10"/>
  <c r="C65" i="10"/>
  <c r="C54" i="10"/>
  <c r="D69" i="10"/>
  <c r="C17" i="10"/>
  <c r="C69" i="10" l="1"/>
  <c r="H96" i="10"/>
  <c r="I96" i="10"/>
  <c r="M87" i="10"/>
  <c r="M96" i="10" l="1"/>
  <c r="N87" i="10"/>
  <c r="N96" i="10" s="1"/>
  <c r="AF157" i="8" l="1"/>
  <c r="P96" i="8"/>
  <c r="O96" i="8"/>
  <c r="L96" i="8"/>
  <c r="K96" i="8"/>
  <c r="J96" i="8"/>
  <c r="E96" i="8"/>
  <c r="D96" i="8"/>
  <c r="C96" i="8"/>
  <c r="G95" i="8"/>
  <c r="I95" i="8" s="1"/>
  <c r="M95" i="8" s="1"/>
  <c r="N95" i="8" s="1"/>
  <c r="F95" i="8"/>
  <c r="F94" i="8"/>
  <c r="F93" i="8"/>
  <c r="G92" i="8"/>
  <c r="F92" i="8"/>
  <c r="F91" i="8"/>
  <c r="F90" i="8"/>
  <c r="F89" i="8"/>
  <c r="F88" i="8"/>
  <c r="F87" i="8"/>
  <c r="F96" i="8" s="1"/>
  <c r="C80" i="8"/>
  <c r="O79" i="8"/>
  <c r="N79" i="8"/>
  <c r="M79" i="8"/>
  <c r="L79" i="8"/>
  <c r="K79" i="8"/>
  <c r="J79" i="8"/>
  <c r="I79" i="8"/>
  <c r="H79" i="8"/>
  <c r="G79" i="8"/>
  <c r="F79" i="8"/>
  <c r="E79" i="8"/>
  <c r="D79" i="8"/>
  <c r="C78" i="8"/>
  <c r="C77" i="8"/>
  <c r="P76" i="8"/>
  <c r="C76" i="8"/>
  <c r="C75" i="8"/>
  <c r="O68" i="8"/>
  <c r="N68" i="8"/>
  <c r="M68" i="8"/>
  <c r="L68" i="8"/>
  <c r="K68" i="8"/>
  <c r="J68" i="8"/>
  <c r="I68" i="8"/>
  <c r="H68" i="8"/>
  <c r="G68" i="8"/>
  <c r="F68" i="8"/>
  <c r="E68" i="8"/>
  <c r="D68" i="8"/>
  <c r="C67" i="8"/>
  <c r="H95" i="8" s="1"/>
  <c r="C66" i="8"/>
  <c r="H94" i="8" s="1"/>
  <c r="O65" i="8"/>
  <c r="N65" i="8"/>
  <c r="M65" i="8"/>
  <c r="L65" i="8"/>
  <c r="K65" i="8"/>
  <c r="J65" i="8"/>
  <c r="I65" i="8"/>
  <c r="H65" i="8"/>
  <c r="G65" i="8"/>
  <c r="F65" i="8"/>
  <c r="E65" i="8"/>
  <c r="D65" i="8"/>
  <c r="C65" i="8" s="1"/>
  <c r="C64" i="8"/>
  <c r="C63" i="8"/>
  <c r="C62" i="8"/>
  <c r="H93" i="8" s="1"/>
  <c r="C61" i="8"/>
  <c r="H92" i="8" s="1"/>
  <c r="I92" i="8" s="1"/>
  <c r="M92" i="8" s="1"/>
  <c r="O60" i="8"/>
  <c r="N60" i="8"/>
  <c r="M60" i="8"/>
  <c r="L60" i="8"/>
  <c r="K60" i="8"/>
  <c r="J60" i="8"/>
  <c r="I60" i="8"/>
  <c r="H60" i="8"/>
  <c r="G60" i="8"/>
  <c r="F60" i="8"/>
  <c r="E60" i="8"/>
  <c r="D60" i="8"/>
  <c r="C59" i="8"/>
  <c r="P58" i="8"/>
  <c r="C58" i="8"/>
  <c r="P57" i="8"/>
  <c r="C57" i="8"/>
  <c r="H89" i="8" s="1"/>
  <c r="P56" i="8"/>
  <c r="C56" i="8"/>
  <c r="P55" i="8"/>
  <c r="C55" i="8"/>
  <c r="O54" i="8"/>
  <c r="N54" i="8"/>
  <c r="M54" i="8"/>
  <c r="L54" i="8"/>
  <c r="K54" i="8"/>
  <c r="J54" i="8"/>
  <c r="I54" i="8"/>
  <c r="H54" i="8"/>
  <c r="G54" i="8"/>
  <c r="F54" i="8"/>
  <c r="E54" i="8"/>
  <c r="C54" i="8" s="1"/>
  <c r="D54" i="8"/>
  <c r="C53" i="8"/>
  <c r="P52" i="8"/>
  <c r="C52" i="8"/>
  <c r="C51" i="8"/>
  <c r="P50" i="8"/>
  <c r="C50" i="8"/>
  <c r="C43" i="8"/>
  <c r="O42" i="8"/>
  <c r="N42" i="8"/>
  <c r="M42" i="8"/>
  <c r="L42" i="8"/>
  <c r="K42" i="8"/>
  <c r="J42" i="8"/>
  <c r="I42" i="8"/>
  <c r="H42" i="8"/>
  <c r="G42" i="8"/>
  <c r="F42" i="8"/>
  <c r="E42" i="8"/>
  <c r="C42" i="8" s="1"/>
  <c r="D42" i="8"/>
  <c r="C41" i="8"/>
  <c r="C40" i="8"/>
  <c r="P39" i="8"/>
  <c r="C39" i="8"/>
  <c r="P38" i="8"/>
  <c r="C38" i="8"/>
  <c r="H31" i="8"/>
  <c r="H32" i="8" s="1"/>
  <c r="G31" i="8"/>
  <c r="F31" i="8"/>
  <c r="E31" i="8"/>
  <c r="D31" i="8"/>
  <c r="C31" i="8" s="1"/>
  <c r="C30" i="8"/>
  <c r="C29" i="8"/>
  <c r="G94" i="8" s="1"/>
  <c r="H28" i="8"/>
  <c r="G28" i="8"/>
  <c r="F28" i="8"/>
  <c r="E28" i="8"/>
  <c r="D28" i="8"/>
  <c r="C27" i="8"/>
  <c r="G89" i="8" s="1"/>
  <c r="C26" i="8"/>
  <c r="C25" i="8"/>
  <c r="G93" i="8" s="1"/>
  <c r="C24" i="8"/>
  <c r="O23" i="8"/>
  <c r="N23" i="8"/>
  <c r="M23" i="8"/>
  <c r="L23" i="8"/>
  <c r="L32" i="8" s="1"/>
  <c r="K23" i="8"/>
  <c r="K32" i="8" s="1"/>
  <c r="J23" i="8"/>
  <c r="I23" i="8"/>
  <c r="H23" i="8"/>
  <c r="G23" i="8"/>
  <c r="F23" i="8"/>
  <c r="E23" i="8"/>
  <c r="D23" i="8"/>
  <c r="C22" i="8"/>
  <c r="C21" i="8"/>
  <c r="P20" i="8"/>
  <c r="C20" i="8"/>
  <c r="C19" i="8"/>
  <c r="P18" i="8"/>
  <c r="C18" i="8"/>
  <c r="O17" i="8"/>
  <c r="O32" i="8" s="1"/>
  <c r="N17" i="8"/>
  <c r="N32" i="8" s="1"/>
  <c r="M17" i="8"/>
  <c r="M32" i="8" s="1"/>
  <c r="L17" i="8"/>
  <c r="K17" i="8"/>
  <c r="J17" i="8"/>
  <c r="J32" i="8" s="1"/>
  <c r="I17" i="8"/>
  <c r="I32" i="8" s="1"/>
  <c r="H17" i="8"/>
  <c r="G17" i="8"/>
  <c r="G32" i="8" s="1"/>
  <c r="F17" i="8"/>
  <c r="F32" i="8" s="1"/>
  <c r="E17" i="8"/>
  <c r="D17" i="8"/>
  <c r="C16" i="8"/>
  <c r="G91" i="8" s="1"/>
  <c r="P15" i="8"/>
  <c r="C15" i="8"/>
  <c r="C14" i="8"/>
  <c r="P13" i="8"/>
  <c r="C13" i="8"/>
  <c r="G87" i="8" s="1"/>
  <c r="A5" i="8"/>
  <c r="A4" i="8"/>
  <c r="A3" i="8"/>
  <c r="A2" i="8"/>
  <c r="C28" i="8" l="1"/>
  <c r="I69" i="8"/>
  <c r="C79" i="8"/>
  <c r="E32" i="8"/>
  <c r="G90" i="8"/>
  <c r="I90" i="8" s="1"/>
  <c r="M90" i="8" s="1"/>
  <c r="N90" i="8" s="1"/>
  <c r="H90" i="8"/>
  <c r="H87" i="8"/>
  <c r="H91" i="8"/>
  <c r="I91" i="8" s="1"/>
  <c r="M91" i="8" s="1"/>
  <c r="N91" i="8" s="1"/>
  <c r="C68" i="8"/>
  <c r="N92" i="8"/>
  <c r="H69" i="8"/>
  <c r="L69" i="8"/>
  <c r="C60" i="8"/>
  <c r="M69" i="8"/>
  <c r="G88" i="8"/>
  <c r="C23" i="8"/>
  <c r="H88" i="8"/>
  <c r="H96" i="8" s="1"/>
  <c r="G69" i="8"/>
  <c r="K69" i="8"/>
  <c r="O69" i="8"/>
  <c r="F69" i="8"/>
  <c r="J69" i="8"/>
  <c r="N69" i="8"/>
  <c r="I89" i="8"/>
  <c r="M89" i="8" s="1"/>
  <c r="N89" i="8" s="1"/>
  <c r="I87" i="8"/>
  <c r="I93" i="8"/>
  <c r="M93" i="8" s="1"/>
  <c r="N93" i="8" s="1"/>
  <c r="I94" i="8"/>
  <c r="M94" i="8" s="1"/>
  <c r="N94" i="8"/>
  <c r="D69" i="8"/>
  <c r="E69" i="8"/>
  <c r="C17" i="8"/>
  <c r="D32" i="8"/>
  <c r="C32" i="8" s="1"/>
  <c r="G96" i="8" l="1"/>
  <c r="I88" i="8"/>
  <c r="M88" i="8" s="1"/>
  <c r="N88" i="8" s="1"/>
  <c r="I96" i="8"/>
  <c r="M87" i="8"/>
  <c r="C69" i="8"/>
  <c r="M96" i="8" l="1"/>
  <c r="N87" i="8"/>
  <c r="N96" i="8" s="1"/>
  <c r="AF157" i="9" l="1"/>
  <c r="P96" i="9"/>
  <c r="O96" i="9"/>
  <c r="L96" i="9"/>
  <c r="K96" i="9"/>
  <c r="J96" i="9"/>
  <c r="E96" i="9"/>
  <c r="D96" i="9"/>
  <c r="C96" i="9"/>
  <c r="F95" i="9"/>
  <c r="H94" i="9"/>
  <c r="F94" i="9"/>
  <c r="F93" i="9"/>
  <c r="F92" i="9"/>
  <c r="F91" i="9"/>
  <c r="G90" i="9"/>
  <c r="F90" i="9"/>
  <c r="F89" i="9"/>
  <c r="F88" i="9"/>
  <c r="F87" i="9"/>
  <c r="F96" i="9" s="1"/>
  <c r="C80" i="9"/>
  <c r="O79" i="9"/>
  <c r="N79" i="9"/>
  <c r="M79" i="9"/>
  <c r="L79" i="9"/>
  <c r="K79" i="9"/>
  <c r="J79" i="9"/>
  <c r="I79" i="9"/>
  <c r="H79" i="9"/>
  <c r="G79" i="9"/>
  <c r="F79" i="9"/>
  <c r="E79" i="9"/>
  <c r="D79" i="9"/>
  <c r="C78" i="9"/>
  <c r="C77" i="9"/>
  <c r="P76" i="9"/>
  <c r="C76" i="9"/>
  <c r="C75" i="9"/>
  <c r="O68" i="9"/>
  <c r="N68" i="9"/>
  <c r="M68" i="9"/>
  <c r="L68" i="9"/>
  <c r="K68" i="9"/>
  <c r="J68" i="9"/>
  <c r="I68" i="9"/>
  <c r="H68" i="9"/>
  <c r="G68" i="9"/>
  <c r="F68" i="9"/>
  <c r="C68" i="9" s="1"/>
  <c r="E68" i="9"/>
  <c r="D68" i="9"/>
  <c r="C67" i="9"/>
  <c r="H95" i="9" s="1"/>
  <c r="C66" i="9"/>
  <c r="O65" i="9"/>
  <c r="N65" i="9"/>
  <c r="M65" i="9"/>
  <c r="L65" i="9"/>
  <c r="K65" i="9"/>
  <c r="J65" i="9"/>
  <c r="I65" i="9"/>
  <c r="H65" i="9"/>
  <c r="G65" i="9"/>
  <c r="F65" i="9"/>
  <c r="E65" i="9"/>
  <c r="D65" i="9"/>
  <c r="C64" i="9"/>
  <c r="C63" i="9"/>
  <c r="C62" i="9"/>
  <c r="H93" i="9" s="1"/>
  <c r="C61" i="9"/>
  <c r="H92" i="9" s="1"/>
  <c r="O60" i="9"/>
  <c r="N60" i="9"/>
  <c r="M60" i="9"/>
  <c r="L60" i="9"/>
  <c r="K60" i="9"/>
  <c r="J60" i="9"/>
  <c r="I60" i="9"/>
  <c r="H60" i="9"/>
  <c r="G60" i="9"/>
  <c r="F60" i="9"/>
  <c r="E60" i="9"/>
  <c r="C60" i="9" s="1"/>
  <c r="D60" i="9"/>
  <c r="C59" i="9"/>
  <c r="P58" i="9"/>
  <c r="C58" i="9"/>
  <c r="P57" i="9"/>
  <c r="C57" i="9"/>
  <c r="H89" i="9" s="1"/>
  <c r="P56" i="9"/>
  <c r="C56" i="9"/>
  <c r="P55" i="9"/>
  <c r="C55" i="9"/>
  <c r="O54" i="9"/>
  <c r="N54" i="9"/>
  <c r="M54" i="9"/>
  <c r="L54" i="9"/>
  <c r="K54" i="9"/>
  <c r="J54" i="9"/>
  <c r="I54" i="9"/>
  <c r="H54" i="9"/>
  <c r="G54" i="9"/>
  <c r="F54" i="9"/>
  <c r="E54" i="9"/>
  <c r="D54" i="9"/>
  <c r="C53" i="9"/>
  <c r="H91" i="9" s="1"/>
  <c r="P52" i="9"/>
  <c r="C52" i="9"/>
  <c r="C51" i="9"/>
  <c r="P50" i="9"/>
  <c r="C50" i="9"/>
  <c r="C43" i="9"/>
  <c r="O42" i="9"/>
  <c r="N42" i="9"/>
  <c r="M42" i="9"/>
  <c r="L42" i="9"/>
  <c r="K42" i="9"/>
  <c r="J42" i="9"/>
  <c r="I42" i="9"/>
  <c r="H42" i="9"/>
  <c r="G42" i="9"/>
  <c r="F42" i="9"/>
  <c r="E42" i="9"/>
  <c r="D42" i="9"/>
  <c r="C41" i="9"/>
  <c r="C40" i="9"/>
  <c r="P39" i="9"/>
  <c r="C39" i="9"/>
  <c r="P38" i="9"/>
  <c r="C38" i="9"/>
  <c r="J32" i="9"/>
  <c r="H31" i="9"/>
  <c r="G31" i="9"/>
  <c r="F31" i="9"/>
  <c r="F32" i="9" s="1"/>
  <c r="E31" i="9"/>
  <c r="D31" i="9"/>
  <c r="C30" i="9"/>
  <c r="G95" i="9" s="1"/>
  <c r="C29" i="9"/>
  <c r="G94" i="9" s="1"/>
  <c r="I94" i="9" s="1"/>
  <c r="M94" i="9" s="1"/>
  <c r="N94" i="9" s="1"/>
  <c r="H28" i="9"/>
  <c r="G28" i="9"/>
  <c r="F28" i="9"/>
  <c r="E28" i="9"/>
  <c r="D28" i="9"/>
  <c r="C27" i="9"/>
  <c r="C26" i="9"/>
  <c r="C25" i="9"/>
  <c r="G93" i="9" s="1"/>
  <c r="C24" i="9"/>
  <c r="G92" i="9" s="1"/>
  <c r="I92" i="9" s="1"/>
  <c r="M92" i="9" s="1"/>
  <c r="N92" i="9" s="1"/>
  <c r="O23" i="9"/>
  <c r="N23" i="9"/>
  <c r="M23" i="9"/>
  <c r="L23" i="9"/>
  <c r="K23" i="9"/>
  <c r="J23" i="9"/>
  <c r="I23" i="9"/>
  <c r="H23" i="9"/>
  <c r="G23" i="9"/>
  <c r="F23" i="9"/>
  <c r="E23" i="9"/>
  <c r="D23" i="9"/>
  <c r="C23" i="9" s="1"/>
  <c r="C22" i="9"/>
  <c r="C21" i="9"/>
  <c r="P20" i="9"/>
  <c r="C20" i="9"/>
  <c r="C19" i="9"/>
  <c r="P18" i="9"/>
  <c r="C18" i="9"/>
  <c r="O17" i="9"/>
  <c r="O32" i="9" s="1"/>
  <c r="N17" i="9"/>
  <c r="N32" i="9" s="1"/>
  <c r="M17" i="9"/>
  <c r="M32" i="9" s="1"/>
  <c r="L17" i="9"/>
  <c r="L32" i="9" s="1"/>
  <c r="K17" i="9"/>
  <c r="K32" i="9" s="1"/>
  <c r="J17" i="9"/>
  <c r="I17" i="9"/>
  <c r="I32" i="9" s="1"/>
  <c r="H17" i="9"/>
  <c r="H32" i="9" s="1"/>
  <c r="G17" i="9"/>
  <c r="G32" i="9" s="1"/>
  <c r="F17" i="9"/>
  <c r="E17" i="9"/>
  <c r="E32" i="9" s="1"/>
  <c r="D17" i="9"/>
  <c r="D32" i="9" s="1"/>
  <c r="C32" i="9" s="1"/>
  <c r="C16" i="9"/>
  <c r="G91" i="9" s="1"/>
  <c r="P15" i="9"/>
  <c r="C15" i="9"/>
  <c r="C14" i="9"/>
  <c r="G88" i="9" s="1"/>
  <c r="P13" i="9"/>
  <c r="C13" i="9"/>
  <c r="A5" i="9"/>
  <c r="A4" i="9"/>
  <c r="A3" i="9"/>
  <c r="A2" i="9"/>
  <c r="I91" i="9" l="1"/>
  <c r="M91" i="9" s="1"/>
  <c r="N91" i="9" s="1"/>
  <c r="I90" i="9"/>
  <c r="M90" i="9" s="1"/>
  <c r="N90" i="9" s="1"/>
  <c r="J69" i="9"/>
  <c r="G89" i="9"/>
  <c r="C42" i="9"/>
  <c r="H87" i="9"/>
  <c r="I87" i="9" s="1"/>
  <c r="H88" i="9"/>
  <c r="I88" i="9" s="1"/>
  <c r="M88" i="9" s="1"/>
  <c r="N88" i="9" s="1"/>
  <c r="H90" i="9"/>
  <c r="D69" i="9"/>
  <c r="H69" i="9"/>
  <c r="C69" i="9" s="1"/>
  <c r="L69" i="9"/>
  <c r="C79" i="9"/>
  <c r="C65" i="9"/>
  <c r="N69" i="9"/>
  <c r="G87" i="9"/>
  <c r="C28" i="9"/>
  <c r="E69" i="9"/>
  <c r="I69" i="9"/>
  <c r="M69" i="9"/>
  <c r="G69" i="9"/>
  <c r="K69" i="9"/>
  <c r="O69" i="9"/>
  <c r="I93" i="9"/>
  <c r="M93" i="9" s="1"/>
  <c r="N93" i="9" s="1"/>
  <c r="G96" i="9"/>
  <c r="I95" i="9"/>
  <c r="M95" i="9" s="1"/>
  <c r="N95" i="9" s="1"/>
  <c r="I89" i="9"/>
  <c r="M89" i="9" s="1"/>
  <c r="N89" i="9" s="1"/>
  <c r="H96" i="9"/>
  <c r="C17" i="9"/>
  <c r="F69" i="9"/>
  <c r="C31" i="9"/>
  <c r="C54" i="9"/>
  <c r="I96" i="9" l="1"/>
  <c r="M87" i="9"/>
  <c r="M96" i="9" l="1"/>
  <c r="N87" i="9"/>
  <c r="N96" i="9" s="1"/>
  <c r="AF157" i="7" l="1"/>
  <c r="P96" i="7"/>
  <c r="O96" i="7"/>
  <c r="L96" i="7"/>
  <c r="K96" i="7"/>
  <c r="J96" i="7"/>
  <c r="E96" i="7"/>
  <c r="D96" i="7"/>
  <c r="C96" i="7"/>
  <c r="G95" i="7"/>
  <c r="I95" i="7" s="1"/>
  <c r="M95" i="7" s="1"/>
  <c r="N95" i="7" s="1"/>
  <c r="F95" i="7"/>
  <c r="F94" i="7"/>
  <c r="F93" i="7"/>
  <c r="G92" i="7"/>
  <c r="F92" i="7"/>
  <c r="F91" i="7"/>
  <c r="F90" i="7"/>
  <c r="F89" i="7"/>
  <c r="F88" i="7"/>
  <c r="F87" i="7"/>
  <c r="F96" i="7" s="1"/>
  <c r="C80" i="7"/>
  <c r="O79" i="7"/>
  <c r="N79" i="7"/>
  <c r="M79" i="7"/>
  <c r="L79" i="7"/>
  <c r="K79" i="7"/>
  <c r="J79" i="7"/>
  <c r="I79" i="7"/>
  <c r="H79" i="7"/>
  <c r="G79" i="7"/>
  <c r="F79" i="7"/>
  <c r="E79" i="7"/>
  <c r="D79" i="7"/>
  <c r="C78" i="7"/>
  <c r="C77" i="7"/>
  <c r="P76" i="7"/>
  <c r="C76" i="7"/>
  <c r="C75" i="7"/>
  <c r="O68" i="7"/>
  <c r="N68" i="7"/>
  <c r="M68" i="7"/>
  <c r="L68" i="7"/>
  <c r="K68" i="7"/>
  <c r="J68" i="7"/>
  <c r="I68" i="7"/>
  <c r="H68" i="7"/>
  <c r="G68" i="7"/>
  <c r="F68" i="7"/>
  <c r="E68" i="7"/>
  <c r="D68" i="7"/>
  <c r="C67" i="7"/>
  <c r="H95" i="7" s="1"/>
  <c r="C66" i="7"/>
  <c r="H94" i="7" s="1"/>
  <c r="O65" i="7"/>
  <c r="N65" i="7"/>
  <c r="M65" i="7"/>
  <c r="L65" i="7"/>
  <c r="K65" i="7"/>
  <c r="J65" i="7"/>
  <c r="I65" i="7"/>
  <c r="H65" i="7"/>
  <c r="G65" i="7"/>
  <c r="F65" i="7"/>
  <c r="E65" i="7"/>
  <c r="D65" i="7"/>
  <c r="C65" i="7" s="1"/>
  <c r="C64" i="7"/>
  <c r="C63" i="7"/>
  <c r="C62" i="7"/>
  <c r="H93" i="7" s="1"/>
  <c r="C61" i="7"/>
  <c r="H92" i="7" s="1"/>
  <c r="I92" i="7" s="1"/>
  <c r="M92" i="7" s="1"/>
  <c r="O60" i="7"/>
  <c r="N60" i="7"/>
  <c r="M60" i="7"/>
  <c r="L60" i="7"/>
  <c r="K60" i="7"/>
  <c r="J60" i="7"/>
  <c r="I60" i="7"/>
  <c r="H60" i="7"/>
  <c r="G60" i="7"/>
  <c r="F60" i="7"/>
  <c r="E60" i="7"/>
  <c r="D60" i="7"/>
  <c r="C59" i="7"/>
  <c r="P58" i="7"/>
  <c r="C58" i="7"/>
  <c r="P57" i="7"/>
  <c r="C57" i="7"/>
  <c r="H89" i="7" s="1"/>
  <c r="P56" i="7"/>
  <c r="C56" i="7"/>
  <c r="P55" i="7"/>
  <c r="C55" i="7"/>
  <c r="O54" i="7"/>
  <c r="N54" i="7"/>
  <c r="M54" i="7"/>
  <c r="L54" i="7"/>
  <c r="K54" i="7"/>
  <c r="J54" i="7"/>
  <c r="I54" i="7"/>
  <c r="H54" i="7"/>
  <c r="G54" i="7"/>
  <c r="F54" i="7"/>
  <c r="E54" i="7"/>
  <c r="C54" i="7" s="1"/>
  <c r="D54" i="7"/>
  <c r="C53" i="7"/>
  <c r="P52" i="7"/>
  <c r="C52" i="7"/>
  <c r="C51" i="7"/>
  <c r="P50" i="7"/>
  <c r="C50" i="7"/>
  <c r="C43" i="7"/>
  <c r="O42" i="7"/>
  <c r="N42" i="7"/>
  <c r="M42" i="7"/>
  <c r="L42" i="7"/>
  <c r="K42" i="7"/>
  <c r="J42" i="7"/>
  <c r="I42" i="7"/>
  <c r="H42" i="7"/>
  <c r="G42" i="7"/>
  <c r="F42" i="7"/>
  <c r="E42" i="7"/>
  <c r="C42" i="7" s="1"/>
  <c r="D42" i="7"/>
  <c r="C41" i="7"/>
  <c r="C40" i="7"/>
  <c r="P39" i="7"/>
  <c r="C39" i="7"/>
  <c r="P38" i="7"/>
  <c r="C38" i="7"/>
  <c r="H31" i="7"/>
  <c r="H32" i="7" s="1"/>
  <c r="G31" i="7"/>
  <c r="F31" i="7"/>
  <c r="E31" i="7"/>
  <c r="D31" i="7"/>
  <c r="C31" i="7" s="1"/>
  <c r="C30" i="7"/>
  <c r="C29" i="7"/>
  <c r="G94" i="7" s="1"/>
  <c r="H28" i="7"/>
  <c r="G28" i="7"/>
  <c r="F28" i="7"/>
  <c r="E28" i="7"/>
  <c r="D28" i="7"/>
  <c r="C27" i="7"/>
  <c r="G89" i="7" s="1"/>
  <c r="C26" i="7"/>
  <c r="C25" i="7"/>
  <c r="G93" i="7" s="1"/>
  <c r="C24" i="7"/>
  <c r="O23" i="7"/>
  <c r="N23" i="7"/>
  <c r="M23" i="7"/>
  <c r="L23" i="7"/>
  <c r="L32" i="7" s="1"/>
  <c r="K23" i="7"/>
  <c r="K32" i="7" s="1"/>
  <c r="J23" i="7"/>
  <c r="I23" i="7"/>
  <c r="H23" i="7"/>
  <c r="G23" i="7"/>
  <c r="F23" i="7"/>
  <c r="E23" i="7"/>
  <c r="D23" i="7"/>
  <c r="C22" i="7"/>
  <c r="C21" i="7"/>
  <c r="P20" i="7"/>
  <c r="C20" i="7"/>
  <c r="C19" i="7"/>
  <c r="P18" i="7"/>
  <c r="C18" i="7"/>
  <c r="O17" i="7"/>
  <c r="O32" i="7" s="1"/>
  <c r="N17" i="7"/>
  <c r="N32" i="7" s="1"/>
  <c r="M17" i="7"/>
  <c r="M32" i="7" s="1"/>
  <c r="L17" i="7"/>
  <c r="K17" i="7"/>
  <c r="J17" i="7"/>
  <c r="J32" i="7" s="1"/>
  <c r="I17" i="7"/>
  <c r="I32" i="7" s="1"/>
  <c r="H17" i="7"/>
  <c r="G17" i="7"/>
  <c r="G32" i="7" s="1"/>
  <c r="F17" i="7"/>
  <c r="F32" i="7" s="1"/>
  <c r="E17" i="7"/>
  <c r="D17" i="7"/>
  <c r="C16" i="7"/>
  <c r="G91" i="7" s="1"/>
  <c r="P15" i="7"/>
  <c r="C15" i="7"/>
  <c r="C14" i="7"/>
  <c r="P13" i="7"/>
  <c r="C13" i="7"/>
  <c r="G87" i="7" s="1"/>
  <c r="A5" i="7"/>
  <c r="A4" i="7"/>
  <c r="A3" i="7"/>
  <c r="A2" i="7"/>
  <c r="C28" i="7" l="1"/>
  <c r="M69" i="7"/>
  <c r="C79" i="7"/>
  <c r="E32" i="7"/>
  <c r="G90" i="7"/>
  <c r="H90" i="7"/>
  <c r="H87" i="7"/>
  <c r="H96" i="7" s="1"/>
  <c r="H91" i="7"/>
  <c r="C68" i="7"/>
  <c r="N92" i="7"/>
  <c r="H69" i="7"/>
  <c r="L69" i="7"/>
  <c r="C60" i="7"/>
  <c r="I69" i="7"/>
  <c r="G88" i="7"/>
  <c r="C23" i="7"/>
  <c r="H88" i="7"/>
  <c r="G69" i="7"/>
  <c r="K69" i="7"/>
  <c r="O69" i="7"/>
  <c r="F69" i="7"/>
  <c r="J69" i="7"/>
  <c r="N69" i="7"/>
  <c r="I89" i="7"/>
  <c r="M89" i="7" s="1"/>
  <c r="N89" i="7" s="1"/>
  <c r="I87" i="7"/>
  <c r="G96" i="7"/>
  <c r="I93" i="7"/>
  <c r="M93" i="7" s="1"/>
  <c r="N93" i="7" s="1"/>
  <c r="I94" i="7"/>
  <c r="M94" i="7" s="1"/>
  <c r="N94" i="7" s="1"/>
  <c r="I91" i="7"/>
  <c r="M91" i="7" s="1"/>
  <c r="N91" i="7" s="1"/>
  <c r="D69" i="7"/>
  <c r="E69" i="7"/>
  <c r="C17" i="7"/>
  <c r="D32" i="7"/>
  <c r="C32" i="7" s="1"/>
  <c r="I88" i="7" l="1"/>
  <c r="M88" i="7" s="1"/>
  <c r="N88" i="7" s="1"/>
  <c r="I90" i="7"/>
  <c r="M90" i="7" s="1"/>
  <c r="N90" i="7" s="1"/>
  <c r="I96" i="7"/>
  <c r="M87" i="7"/>
  <c r="C69" i="7"/>
  <c r="M96" i="7" l="1"/>
  <c r="N87" i="7"/>
  <c r="N96" i="7" s="1"/>
  <c r="AF157" i="6" l="1"/>
  <c r="P96" i="6"/>
  <c r="O96" i="6"/>
  <c r="L96" i="6"/>
  <c r="K96" i="6"/>
  <c r="J96" i="6"/>
  <c r="E96" i="6"/>
  <c r="D96" i="6"/>
  <c r="C96" i="6"/>
  <c r="G95" i="6"/>
  <c r="F95" i="6"/>
  <c r="F94" i="6"/>
  <c r="F93" i="6"/>
  <c r="F92" i="6"/>
  <c r="F91" i="6"/>
  <c r="F90" i="6"/>
  <c r="F89" i="6"/>
  <c r="F88" i="6"/>
  <c r="F87" i="6"/>
  <c r="C80" i="6"/>
  <c r="O79" i="6"/>
  <c r="N79" i="6"/>
  <c r="M79" i="6"/>
  <c r="L79" i="6"/>
  <c r="K79" i="6"/>
  <c r="J79" i="6"/>
  <c r="I79" i="6"/>
  <c r="H79" i="6"/>
  <c r="G79" i="6"/>
  <c r="F79" i="6"/>
  <c r="E79" i="6"/>
  <c r="D79" i="6"/>
  <c r="C78" i="6"/>
  <c r="C77" i="6"/>
  <c r="P76" i="6"/>
  <c r="C76" i="6"/>
  <c r="C75" i="6"/>
  <c r="O68" i="6"/>
  <c r="N68" i="6"/>
  <c r="M68" i="6"/>
  <c r="L68" i="6"/>
  <c r="K68" i="6"/>
  <c r="J68" i="6"/>
  <c r="I68" i="6"/>
  <c r="H68" i="6"/>
  <c r="G68" i="6"/>
  <c r="F68" i="6"/>
  <c r="E68" i="6"/>
  <c r="D68" i="6"/>
  <c r="C67" i="6"/>
  <c r="H95" i="6" s="1"/>
  <c r="C66" i="6"/>
  <c r="H94" i="6" s="1"/>
  <c r="O65" i="6"/>
  <c r="N65" i="6"/>
  <c r="M65" i="6"/>
  <c r="L65" i="6"/>
  <c r="K65" i="6"/>
  <c r="J65" i="6"/>
  <c r="I65" i="6"/>
  <c r="H65" i="6"/>
  <c r="G65" i="6"/>
  <c r="F65" i="6"/>
  <c r="E65" i="6"/>
  <c r="D65" i="6"/>
  <c r="C64" i="6"/>
  <c r="C63" i="6"/>
  <c r="C62" i="6"/>
  <c r="H93" i="6" s="1"/>
  <c r="C61" i="6"/>
  <c r="H92" i="6" s="1"/>
  <c r="O60" i="6"/>
  <c r="N60" i="6"/>
  <c r="M60" i="6"/>
  <c r="L60" i="6"/>
  <c r="K60" i="6"/>
  <c r="J60" i="6"/>
  <c r="I60" i="6"/>
  <c r="H60" i="6"/>
  <c r="G60" i="6"/>
  <c r="F60" i="6"/>
  <c r="E60" i="6"/>
  <c r="D60" i="6"/>
  <c r="C59" i="6"/>
  <c r="P58" i="6"/>
  <c r="C58" i="6"/>
  <c r="P57" i="6"/>
  <c r="C57" i="6"/>
  <c r="H89" i="6" s="1"/>
  <c r="P56" i="6"/>
  <c r="C56" i="6"/>
  <c r="P55" i="6"/>
  <c r="C55" i="6"/>
  <c r="O54" i="6"/>
  <c r="N54" i="6"/>
  <c r="M54" i="6"/>
  <c r="L54" i="6"/>
  <c r="K54" i="6"/>
  <c r="J54" i="6"/>
  <c r="I54" i="6"/>
  <c r="H54" i="6"/>
  <c r="G54" i="6"/>
  <c r="F54" i="6"/>
  <c r="E54" i="6"/>
  <c r="C54" i="6" s="1"/>
  <c r="D54" i="6"/>
  <c r="C53" i="6"/>
  <c r="P52" i="6"/>
  <c r="C52" i="6"/>
  <c r="C51" i="6"/>
  <c r="P50" i="6"/>
  <c r="C50" i="6"/>
  <c r="C43" i="6"/>
  <c r="O42" i="6"/>
  <c r="N42" i="6"/>
  <c r="M42" i="6"/>
  <c r="L42" i="6"/>
  <c r="K42" i="6"/>
  <c r="J42" i="6"/>
  <c r="I42" i="6"/>
  <c r="H42" i="6"/>
  <c r="G42" i="6"/>
  <c r="F42" i="6"/>
  <c r="E42" i="6"/>
  <c r="D42" i="6"/>
  <c r="C41" i="6"/>
  <c r="C40" i="6"/>
  <c r="P39" i="6"/>
  <c r="C39" i="6"/>
  <c r="P38" i="6"/>
  <c r="C38" i="6"/>
  <c r="H31" i="6"/>
  <c r="G31" i="6"/>
  <c r="F31" i="6"/>
  <c r="E31" i="6"/>
  <c r="D31" i="6"/>
  <c r="C31" i="6" s="1"/>
  <c r="C30" i="6"/>
  <c r="C29" i="6"/>
  <c r="G94" i="6" s="1"/>
  <c r="H28" i="6"/>
  <c r="G28" i="6"/>
  <c r="F28" i="6"/>
  <c r="E28" i="6"/>
  <c r="D28" i="6"/>
  <c r="C27" i="6"/>
  <c r="G89" i="6" s="1"/>
  <c r="C26" i="6"/>
  <c r="C25" i="6"/>
  <c r="G93" i="6" s="1"/>
  <c r="C24" i="6"/>
  <c r="G92" i="6" s="1"/>
  <c r="O23" i="6"/>
  <c r="N23" i="6"/>
  <c r="M23" i="6"/>
  <c r="L23" i="6"/>
  <c r="K23" i="6"/>
  <c r="K32" i="6" s="1"/>
  <c r="J23" i="6"/>
  <c r="I23" i="6"/>
  <c r="H23" i="6"/>
  <c r="G23" i="6"/>
  <c r="F23" i="6"/>
  <c r="E23" i="6"/>
  <c r="D23" i="6"/>
  <c r="C22" i="6"/>
  <c r="G91" i="6" s="1"/>
  <c r="C21" i="6"/>
  <c r="P20" i="6"/>
  <c r="C20" i="6"/>
  <c r="C19" i="6"/>
  <c r="P18" i="6"/>
  <c r="C18" i="6"/>
  <c r="O17" i="6"/>
  <c r="N17" i="6"/>
  <c r="N32" i="6" s="1"/>
  <c r="M17" i="6"/>
  <c r="L17" i="6"/>
  <c r="K17" i="6"/>
  <c r="J17" i="6"/>
  <c r="J32" i="6" s="1"/>
  <c r="I17" i="6"/>
  <c r="H17" i="6"/>
  <c r="G17" i="6"/>
  <c r="F17" i="6"/>
  <c r="F32" i="6" s="1"/>
  <c r="E17" i="6"/>
  <c r="D17" i="6"/>
  <c r="C16" i="6"/>
  <c r="P15" i="6"/>
  <c r="C15" i="6"/>
  <c r="G90" i="6" s="1"/>
  <c r="C14" i="6"/>
  <c r="P13" i="6"/>
  <c r="C13" i="6"/>
  <c r="G87" i="6" s="1"/>
  <c r="A5" i="6"/>
  <c r="A4" i="6"/>
  <c r="A3" i="6"/>
  <c r="A2" i="6"/>
  <c r="G32" i="6" l="1"/>
  <c r="O32" i="6"/>
  <c r="I92" i="6"/>
  <c r="M92" i="6" s="1"/>
  <c r="N92" i="6" s="1"/>
  <c r="I95" i="6"/>
  <c r="M95" i="6" s="1"/>
  <c r="I93" i="6"/>
  <c r="M93" i="6" s="1"/>
  <c r="N93" i="6" s="1"/>
  <c r="I94" i="6"/>
  <c r="M94" i="6" s="1"/>
  <c r="N94" i="6" s="1"/>
  <c r="C42" i="6"/>
  <c r="H88" i="6"/>
  <c r="G69" i="6"/>
  <c r="K69" i="6"/>
  <c r="O69" i="6"/>
  <c r="F96" i="6"/>
  <c r="H90" i="6"/>
  <c r="C28" i="6"/>
  <c r="C68" i="6"/>
  <c r="N95" i="6"/>
  <c r="G88" i="6"/>
  <c r="D32" i="6"/>
  <c r="H32" i="6"/>
  <c r="L32" i="6"/>
  <c r="C23" i="6"/>
  <c r="H87" i="6"/>
  <c r="M69" i="6"/>
  <c r="C65" i="6"/>
  <c r="H69" i="6"/>
  <c r="L69" i="6"/>
  <c r="I90" i="6"/>
  <c r="M90" i="6" s="1"/>
  <c r="N90" i="6" s="1"/>
  <c r="E32" i="6"/>
  <c r="I32" i="6"/>
  <c r="M32" i="6"/>
  <c r="H91" i="6"/>
  <c r="I91" i="6" s="1"/>
  <c r="M91" i="6" s="1"/>
  <c r="N91" i="6" s="1"/>
  <c r="F69" i="6"/>
  <c r="J69" i="6"/>
  <c r="N69" i="6"/>
  <c r="C60" i="6"/>
  <c r="I69" i="6"/>
  <c r="C79" i="6"/>
  <c r="I87" i="6"/>
  <c r="G96" i="6"/>
  <c r="I89" i="6"/>
  <c r="M89" i="6" s="1"/>
  <c r="N89" i="6" s="1"/>
  <c r="I88" i="6"/>
  <c r="M88" i="6" s="1"/>
  <c r="N88" i="6" s="1"/>
  <c r="E69" i="6"/>
  <c r="D69" i="6"/>
  <c r="C17" i="6"/>
  <c r="C69" i="6" l="1"/>
  <c r="H96" i="6"/>
  <c r="C32" i="6"/>
  <c r="I96" i="6"/>
  <c r="M87" i="6"/>
  <c r="M96" i="6" l="1"/>
  <c r="N87" i="6"/>
  <c r="N96" i="6" s="1"/>
  <c r="AF157" i="5" l="1"/>
  <c r="P96" i="5"/>
  <c r="O96" i="5"/>
  <c r="L96" i="5"/>
  <c r="K96" i="5"/>
  <c r="J96" i="5"/>
  <c r="E96" i="5"/>
  <c r="D96" i="5"/>
  <c r="C96" i="5"/>
  <c r="F95" i="5"/>
  <c r="G94" i="5"/>
  <c r="F94" i="5"/>
  <c r="F93" i="5"/>
  <c r="F92" i="5"/>
  <c r="F91" i="5"/>
  <c r="F90" i="5"/>
  <c r="F89" i="5"/>
  <c r="F88" i="5"/>
  <c r="F87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8" i="5"/>
  <c r="C77" i="5"/>
  <c r="P76" i="5"/>
  <c r="C76" i="5"/>
  <c r="C75" i="5"/>
  <c r="O68" i="5"/>
  <c r="N68" i="5"/>
  <c r="M68" i="5"/>
  <c r="L68" i="5"/>
  <c r="K68" i="5"/>
  <c r="J68" i="5"/>
  <c r="I68" i="5"/>
  <c r="H68" i="5"/>
  <c r="G68" i="5"/>
  <c r="F68" i="5"/>
  <c r="E68" i="5"/>
  <c r="D68" i="5"/>
  <c r="C67" i="5"/>
  <c r="H95" i="5" s="1"/>
  <c r="C66" i="5"/>
  <c r="H94" i="5" s="1"/>
  <c r="O65" i="5"/>
  <c r="N65" i="5"/>
  <c r="M65" i="5"/>
  <c r="L65" i="5"/>
  <c r="K65" i="5"/>
  <c r="J65" i="5"/>
  <c r="I65" i="5"/>
  <c r="H65" i="5"/>
  <c r="G65" i="5"/>
  <c r="F65" i="5"/>
  <c r="E65" i="5"/>
  <c r="D65" i="5"/>
  <c r="C64" i="5"/>
  <c r="C63" i="5"/>
  <c r="C62" i="5"/>
  <c r="H93" i="5" s="1"/>
  <c r="C61" i="5"/>
  <c r="H92" i="5" s="1"/>
  <c r="O60" i="5"/>
  <c r="N60" i="5"/>
  <c r="M60" i="5"/>
  <c r="L60" i="5"/>
  <c r="K60" i="5"/>
  <c r="J60" i="5"/>
  <c r="I60" i="5"/>
  <c r="H60" i="5"/>
  <c r="G60" i="5"/>
  <c r="F60" i="5"/>
  <c r="E60" i="5"/>
  <c r="D60" i="5"/>
  <c r="C60" i="5" s="1"/>
  <c r="C59" i="5"/>
  <c r="P58" i="5"/>
  <c r="C58" i="5"/>
  <c r="P57" i="5"/>
  <c r="C57" i="5"/>
  <c r="P56" i="5"/>
  <c r="C56" i="5"/>
  <c r="P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3" i="5"/>
  <c r="H91" i="5" s="1"/>
  <c r="P52" i="5"/>
  <c r="C52" i="5"/>
  <c r="C51" i="5"/>
  <c r="P50" i="5"/>
  <c r="C50" i="5"/>
  <c r="H87" i="5" s="1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1" i="5"/>
  <c r="C40" i="5"/>
  <c r="P39" i="5"/>
  <c r="C39" i="5"/>
  <c r="P38" i="5"/>
  <c r="C38" i="5"/>
  <c r="H31" i="5"/>
  <c r="G31" i="5"/>
  <c r="F31" i="5"/>
  <c r="E31" i="5"/>
  <c r="D31" i="5"/>
  <c r="C30" i="5"/>
  <c r="G95" i="5" s="1"/>
  <c r="C29" i="5"/>
  <c r="H28" i="5"/>
  <c r="G28" i="5"/>
  <c r="F28" i="5"/>
  <c r="C28" i="5" s="1"/>
  <c r="E28" i="5"/>
  <c r="D28" i="5"/>
  <c r="C27" i="5"/>
  <c r="C26" i="5"/>
  <c r="C25" i="5"/>
  <c r="G93" i="5" s="1"/>
  <c r="C24" i="5"/>
  <c r="G92" i="5" s="1"/>
  <c r="O23" i="5"/>
  <c r="N23" i="5"/>
  <c r="M23" i="5"/>
  <c r="L23" i="5"/>
  <c r="K23" i="5"/>
  <c r="J23" i="5"/>
  <c r="I23" i="5"/>
  <c r="H23" i="5"/>
  <c r="H32" i="5" s="1"/>
  <c r="G23" i="5"/>
  <c r="F23" i="5"/>
  <c r="C23" i="5" s="1"/>
  <c r="E23" i="5"/>
  <c r="D23" i="5"/>
  <c r="C22" i="5"/>
  <c r="C21" i="5"/>
  <c r="P20" i="5"/>
  <c r="C20" i="5"/>
  <c r="C19" i="5"/>
  <c r="P18" i="5"/>
  <c r="C18" i="5"/>
  <c r="O17" i="5"/>
  <c r="N17" i="5"/>
  <c r="M17" i="5"/>
  <c r="M32" i="5" s="1"/>
  <c r="L17" i="5"/>
  <c r="K17" i="5"/>
  <c r="J17" i="5"/>
  <c r="I17" i="5"/>
  <c r="I32" i="5" s="1"/>
  <c r="H17" i="5"/>
  <c r="G17" i="5"/>
  <c r="F17" i="5"/>
  <c r="E17" i="5"/>
  <c r="E32" i="5" s="1"/>
  <c r="D17" i="5"/>
  <c r="C16" i="5"/>
  <c r="P15" i="5"/>
  <c r="C15" i="5"/>
  <c r="G90" i="5" s="1"/>
  <c r="C14" i="5"/>
  <c r="P13" i="5"/>
  <c r="C13" i="5"/>
  <c r="A5" i="5"/>
  <c r="A4" i="5"/>
  <c r="A3" i="5"/>
  <c r="A2" i="5"/>
  <c r="C17" i="5" l="1"/>
  <c r="J32" i="5"/>
  <c r="N32" i="5"/>
  <c r="G91" i="5"/>
  <c r="K32" i="5"/>
  <c r="O32" i="5"/>
  <c r="C68" i="5"/>
  <c r="D32" i="5"/>
  <c r="L32" i="5"/>
  <c r="E69" i="5"/>
  <c r="I69" i="5"/>
  <c r="M69" i="5"/>
  <c r="G69" i="5"/>
  <c r="K69" i="5"/>
  <c r="O69" i="5"/>
  <c r="G88" i="5"/>
  <c r="G32" i="5"/>
  <c r="G89" i="5"/>
  <c r="C42" i="5"/>
  <c r="H90" i="5"/>
  <c r="D69" i="5"/>
  <c r="H69" i="5"/>
  <c r="L69" i="5"/>
  <c r="C79" i="5"/>
  <c r="I91" i="5"/>
  <c r="M91" i="5" s="1"/>
  <c r="F96" i="5"/>
  <c r="G87" i="5"/>
  <c r="F32" i="5"/>
  <c r="H88" i="5"/>
  <c r="H89" i="5"/>
  <c r="C65" i="5"/>
  <c r="J69" i="5"/>
  <c r="N69" i="5"/>
  <c r="I94" i="5"/>
  <c r="M94" i="5" s="1"/>
  <c r="N94" i="5" s="1"/>
  <c r="I92" i="5"/>
  <c r="M92" i="5" s="1"/>
  <c r="N92" i="5" s="1"/>
  <c r="I95" i="5"/>
  <c r="M95" i="5" s="1"/>
  <c r="I90" i="5"/>
  <c r="M90" i="5" s="1"/>
  <c r="N90" i="5" s="1"/>
  <c r="N95" i="5"/>
  <c r="I87" i="5"/>
  <c r="I93" i="5"/>
  <c r="M93" i="5" s="1"/>
  <c r="N93" i="5" s="1"/>
  <c r="N91" i="5"/>
  <c r="C31" i="5"/>
  <c r="C54" i="5"/>
  <c r="F69" i="5"/>
  <c r="C69" i="5" l="1"/>
  <c r="C32" i="5"/>
  <c r="H96" i="5"/>
  <c r="I89" i="5"/>
  <c r="M89" i="5" s="1"/>
  <c r="N89" i="5" s="1"/>
  <c r="G96" i="5"/>
  <c r="I88" i="5"/>
  <c r="M88" i="5" s="1"/>
  <c r="N88" i="5" s="1"/>
  <c r="M87" i="5"/>
  <c r="I96" i="5" l="1"/>
  <c r="M96" i="5"/>
  <c r="N87" i="5"/>
  <c r="N96" i="5" s="1"/>
  <c r="AF157" i="4" l="1"/>
  <c r="P96" i="4"/>
  <c r="O96" i="4"/>
  <c r="L96" i="4"/>
  <c r="K96" i="4"/>
  <c r="J96" i="4"/>
  <c r="E96" i="4"/>
  <c r="D96" i="4"/>
  <c r="C96" i="4"/>
  <c r="F95" i="4"/>
  <c r="F94" i="4"/>
  <c r="F93" i="4"/>
  <c r="F92" i="4"/>
  <c r="F91" i="4"/>
  <c r="F90" i="4"/>
  <c r="F89" i="4"/>
  <c r="F88" i="4"/>
  <c r="F87" i="4"/>
  <c r="C80" i="4"/>
  <c r="O79" i="4"/>
  <c r="N79" i="4"/>
  <c r="M79" i="4"/>
  <c r="L79" i="4"/>
  <c r="K79" i="4"/>
  <c r="J79" i="4"/>
  <c r="I79" i="4"/>
  <c r="H79" i="4"/>
  <c r="G79" i="4"/>
  <c r="F79" i="4"/>
  <c r="E79" i="4"/>
  <c r="D79" i="4"/>
  <c r="C78" i="4"/>
  <c r="C77" i="4"/>
  <c r="P76" i="4"/>
  <c r="C76" i="4"/>
  <c r="C75" i="4"/>
  <c r="O68" i="4"/>
  <c r="N68" i="4"/>
  <c r="M68" i="4"/>
  <c r="L68" i="4"/>
  <c r="K68" i="4"/>
  <c r="J68" i="4"/>
  <c r="I68" i="4"/>
  <c r="H68" i="4"/>
  <c r="G68" i="4"/>
  <c r="F68" i="4"/>
  <c r="E68" i="4"/>
  <c r="D68" i="4"/>
  <c r="C67" i="4"/>
  <c r="H95" i="4" s="1"/>
  <c r="C66" i="4"/>
  <c r="H94" i="4" s="1"/>
  <c r="O65" i="4"/>
  <c r="N65" i="4"/>
  <c r="M65" i="4"/>
  <c r="L65" i="4"/>
  <c r="K65" i="4"/>
  <c r="J65" i="4"/>
  <c r="I65" i="4"/>
  <c r="H65" i="4"/>
  <c r="G65" i="4"/>
  <c r="F65" i="4"/>
  <c r="E65" i="4"/>
  <c r="D65" i="4"/>
  <c r="C64" i="4"/>
  <c r="C63" i="4"/>
  <c r="C62" i="4"/>
  <c r="H93" i="4" s="1"/>
  <c r="C61" i="4"/>
  <c r="H92" i="4" s="1"/>
  <c r="O60" i="4"/>
  <c r="N60" i="4"/>
  <c r="M60" i="4"/>
  <c r="L60" i="4"/>
  <c r="K60" i="4"/>
  <c r="J60" i="4"/>
  <c r="I60" i="4"/>
  <c r="H60" i="4"/>
  <c r="G60" i="4"/>
  <c r="F60" i="4"/>
  <c r="E60" i="4"/>
  <c r="D60" i="4"/>
  <c r="C59" i="4"/>
  <c r="P58" i="4"/>
  <c r="C58" i="4"/>
  <c r="P57" i="4"/>
  <c r="C57" i="4"/>
  <c r="H89" i="4" s="1"/>
  <c r="P56" i="4"/>
  <c r="C56" i="4"/>
  <c r="P55" i="4"/>
  <c r="C55" i="4"/>
  <c r="O54" i="4"/>
  <c r="N54" i="4"/>
  <c r="M54" i="4"/>
  <c r="L54" i="4"/>
  <c r="K54" i="4"/>
  <c r="J54" i="4"/>
  <c r="I54" i="4"/>
  <c r="H54" i="4"/>
  <c r="G54" i="4"/>
  <c r="F54" i="4"/>
  <c r="E54" i="4"/>
  <c r="D54" i="4"/>
  <c r="C53" i="4"/>
  <c r="P52" i="4"/>
  <c r="C52" i="4"/>
  <c r="C51" i="4"/>
  <c r="P50" i="4"/>
  <c r="C50" i="4"/>
  <c r="C43" i="4"/>
  <c r="O42" i="4"/>
  <c r="N42" i="4"/>
  <c r="M42" i="4"/>
  <c r="L42" i="4"/>
  <c r="K42" i="4"/>
  <c r="J42" i="4"/>
  <c r="I42" i="4"/>
  <c r="H42" i="4"/>
  <c r="G42" i="4"/>
  <c r="F42" i="4"/>
  <c r="E42" i="4"/>
  <c r="D42" i="4"/>
  <c r="C41" i="4"/>
  <c r="C40" i="4"/>
  <c r="P39" i="4"/>
  <c r="C39" i="4"/>
  <c r="P38" i="4"/>
  <c r="C38" i="4"/>
  <c r="H31" i="4"/>
  <c r="G31" i="4"/>
  <c r="F31" i="4"/>
  <c r="E31" i="4"/>
  <c r="D31" i="4"/>
  <c r="C30" i="4"/>
  <c r="G95" i="4" s="1"/>
  <c r="C29" i="4"/>
  <c r="G94" i="4" s="1"/>
  <c r="H28" i="4"/>
  <c r="G28" i="4"/>
  <c r="F28" i="4"/>
  <c r="E28" i="4"/>
  <c r="D28" i="4"/>
  <c r="C27" i="4"/>
  <c r="G89" i="4" s="1"/>
  <c r="C26" i="4"/>
  <c r="C25" i="4"/>
  <c r="G93" i="4" s="1"/>
  <c r="C24" i="4"/>
  <c r="G92" i="4" s="1"/>
  <c r="O23" i="4"/>
  <c r="N23" i="4"/>
  <c r="M23" i="4"/>
  <c r="L23" i="4"/>
  <c r="L32" i="4" s="1"/>
  <c r="K23" i="4"/>
  <c r="J23" i="4"/>
  <c r="I23" i="4"/>
  <c r="H23" i="4"/>
  <c r="G23" i="4"/>
  <c r="F23" i="4"/>
  <c r="E23" i="4"/>
  <c r="D23" i="4"/>
  <c r="C22" i="4"/>
  <c r="C21" i="4"/>
  <c r="P20" i="4"/>
  <c r="C20" i="4"/>
  <c r="C19" i="4"/>
  <c r="P18" i="4"/>
  <c r="C18" i="4"/>
  <c r="O17" i="4"/>
  <c r="O32" i="4" s="1"/>
  <c r="N17" i="4"/>
  <c r="N32" i="4" s="1"/>
  <c r="M17" i="4"/>
  <c r="L17" i="4"/>
  <c r="K17" i="4"/>
  <c r="J17" i="4"/>
  <c r="I17" i="4"/>
  <c r="H17" i="4"/>
  <c r="G17" i="4"/>
  <c r="G32" i="4" s="1"/>
  <c r="F17" i="4"/>
  <c r="E17" i="4"/>
  <c r="D17" i="4"/>
  <c r="C16" i="4"/>
  <c r="G91" i="4" s="1"/>
  <c r="P15" i="4"/>
  <c r="C15" i="4"/>
  <c r="C14" i="4"/>
  <c r="P13" i="4"/>
  <c r="C13" i="4"/>
  <c r="A5" i="4"/>
  <c r="A4" i="4"/>
  <c r="A3" i="4"/>
  <c r="A2" i="4"/>
  <c r="F32" i="4" l="1"/>
  <c r="K32" i="4"/>
  <c r="H32" i="4"/>
  <c r="C42" i="4"/>
  <c r="H90" i="4"/>
  <c r="I92" i="4"/>
  <c r="M92" i="4" s="1"/>
  <c r="N92" i="4" s="1"/>
  <c r="F96" i="4"/>
  <c r="E32" i="4"/>
  <c r="I32" i="4"/>
  <c r="M32" i="4"/>
  <c r="J32" i="4"/>
  <c r="I95" i="4"/>
  <c r="M95" i="4" s="1"/>
  <c r="N95" i="4" s="1"/>
  <c r="C54" i="4"/>
  <c r="H87" i="4"/>
  <c r="H91" i="4"/>
  <c r="C68" i="4"/>
  <c r="G90" i="4"/>
  <c r="I90" i="4" s="1"/>
  <c r="M90" i="4" s="1"/>
  <c r="G87" i="4"/>
  <c r="G96" i="4" s="1"/>
  <c r="C31" i="4"/>
  <c r="C65" i="4"/>
  <c r="H69" i="4"/>
  <c r="L69" i="4"/>
  <c r="C28" i="4"/>
  <c r="C60" i="4"/>
  <c r="I69" i="4"/>
  <c r="M69" i="4"/>
  <c r="C79" i="4"/>
  <c r="G88" i="4"/>
  <c r="C23" i="4"/>
  <c r="H88" i="4"/>
  <c r="H96" i="4" s="1"/>
  <c r="G69" i="4"/>
  <c r="K69" i="4"/>
  <c r="O69" i="4"/>
  <c r="F69" i="4"/>
  <c r="J69" i="4"/>
  <c r="N69" i="4"/>
  <c r="I89" i="4"/>
  <c r="M89" i="4" s="1"/>
  <c r="N89" i="4" s="1"/>
  <c r="I87" i="4"/>
  <c r="N90" i="4"/>
  <c r="I93" i="4"/>
  <c r="M93" i="4" s="1"/>
  <c r="N93" i="4" s="1"/>
  <c r="I94" i="4"/>
  <c r="M94" i="4" s="1"/>
  <c r="N94" i="4" s="1"/>
  <c r="I91" i="4"/>
  <c r="M91" i="4" s="1"/>
  <c r="N91" i="4" s="1"/>
  <c r="D69" i="4"/>
  <c r="E69" i="4"/>
  <c r="C17" i="4"/>
  <c r="D32" i="4"/>
  <c r="C32" i="4" s="1"/>
  <c r="I88" i="4" l="1"/>
  <c r="M88" i="4" s="1"/>
  <c r="N88" i="4" s="1"/>
  <c r="I96" i="4"/>
  <c r="M87" i="4"/>
  <c r="C69" i="4"/>
  <c r="M96" i="4" l="1"/>
  <c r="N87" i="4"/>
  <c r="N96" i="4" s="1"/>
  <c r="C95" i="3" l="1"/>
  <c r="D104" i="3"/>
  <c r="C104" i="3"/>
  <c r="D103" i="3"/>
  <c r="C103" i="3"/>
  <c r="D102" i="3"/>
  <c r="C102" i="3"/>
  <c r="D101" i="3"/>
  <c r="C101" i="3"/>
  <c r="D100" i="3"/>
  <c r="C100" i="3"/>
  <c r="P95" i="3"/>
  <c r="O95" i="3"/>
  <c r="P94" i="3"/>
  <c r="O94" i="3"/>
  <c r="P93" i="3"/>
  <c r="O93" i="3"/>
  <c r="P92" i="3"/>
  <c r="O92" i="3"/>
  <c r="P91" i="3"/>
  <c r="O91" i="3"/>
  <c r="P90" i="3"/>
  <c r="O90" i="3"/>
  <c r="P89" i="3"/>
  <c r="O89" i="3"/>
  <c r="P88" i="3"/>
  <c r="O88" i="3"/>
  <c r="P87" i="3"/>
  <c r="O87" i="3"/>
  <c r="L95" i="3"/>
  <c r="K95" i="3"/>
  <c r="J95" i="3"/>
  <c r="L94" i="3"/>
  <c r="K94" i="3"/>
  <c r="J94" i="3"/>
  <c r="L93" i="3"/>
  <c r="K93" i="3"/>
  <c r="J93" i="3"/>
  <c r="L92" i="3"/>
  <c r="K92" i="3"/>
  <c r="J92" i="3"/>
  <c r="L91" i="3"/>
  <c r="K91" i="3"/>
  <c r="J91" i="3"/>
  <c r="L90" i="3"/>
  <c r="K90" i="3"/>
  <c r="J90" i="3"/>
  <c r="L89" i="3"/>
  <c r="K89" i="3"/>
  <c r="J89" i="3"/>
  <c r="L88" i="3"/>
  <c r="K88" i="3"/>
  <c r="J88" i="3"/>
  <c r="L87" i="3"/>
  <c r="K87" i="3"/>
  <c r="J87" i="3"/>
  <c r="E95" i="3"/>
  <c r="D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O80" i="3"/>
  <c r="N80" i="3"/>
  <c r="M80" i="3"/>
  <c r="O76" i="3"/>
  <c r="N76" i="3"/>
  <c r="M76" i="3"/>
  <c r="O75" i="3"/>
  <c r="N75" i="3"/>
  <c r="M75" i="3"/>
  <c r="L76" i="3"/>
  <c r="K75" i="3"/>
  <c r="L80" i="3"/>
  <c r="K80" i="3"/>
  <c r="J80" i="3"/>
  <c r="I80" i="3"/>
  <c r="H80" i="3"/>
  <c r="G80" i="3"/>
  <c r="F80" i="3"/>
  <c r="E80" i="3"/>
  <c r="D80" i="3"/>
  <c r="H78" i="3"/>
  <c r="G78" i="3"/>
  <c r="F78" i="3"/>
  <c r="E78" i="3"/>
  <c r="D78" i="3"/>
  <c r="H77" i="3"/>
  <c r="G77" i="3"/>
  <c r="F77" i="3"/>
  <c r="E77" i="3"/>
  <c r="D77" i="3"/>
  <c r="J76" i="3"/>
  <c r="I76" i="3"/>
  <c r="H76" i="3"/>
  <c r="G76" i="3"/>
  <c r="F76" i="3"/>
  <c r="E76" i="3"/>
  <c r="D76" i="3"/>
  <c r="J75" i="3"/>
  <c r="I75" i="3"/>
  <c r="H75" i="3"/>
  <c r="G75" i="3"/>
  <c r="F75" i="3"/>
  <c r="E75" i="3"/>
  <c r="D75" i="3"/>
  <c r="H67" i="3"/>
  <c r="G67" i="3"/>
  <c r="F67" i="3"/>
  <c r="E67" i="3"/>
  <c r="D67" i="3"/>
  <c r="H66" i="3"/>
  <c r="G66" i="3"/>
  <c r="F66" i="3"/>
  <c r="E66" i="3"/>
  <c r="D66" i="3"/>
  <c r="O58" i="3"/>
  <c r="N58" i="3"/>
  <c r="M58" i="3"/>
  <c r="L58" i="3"/>
  <c r="O52" i="3"/>
  <c r="N52" i="3"/>
  <c r="M52" i="3"/>
  <c r="K52" i="3"/>
  <c r="F64" i="3"/>
  <c r="E64" i="3"/>
  <c r="H64" i="3"/>
  <c r="G64" i="3"/>
  <c r="H63" i="3"/>
  <c r="G63" i="3"/>
  <c r="F62" i="3"/>
  <c r="F61" i="3"/>
  <c r="E61" i="3"/>
  <c r="D61" i="3"/>
  <c r="F59" i="3"/>
  <c r="E59" i="3"/>
  <c r="D59" i="3"/>
  <c r="J56" i="3"/>
  <c r="I56" i="3"/>
  <c r="H56" i="3"/>
  <c r="J57" i="3"/>
  <c r="I57" i="3"/>
  <c r="H57" i="3"/>
  <c r="G57" i="3"/>
  <c r="F57" i="3"/>
  <c r="E57" i="3"/>
  <c r="G55" i="3"/>
  <c r="F55" i="3"/>
  <c r="E55" i="3"/>
  <c r="D55" i="3"/>
  <c r="F53" i="3"/>
  <c r="E53" i="3"/>
  <c r="D53" i="3"/>
  <c r="J51" i="3"/>
  <c r="I51" i="3"/>
  <c r="H51" i="3"/>
  <c r="G50" i="3"/>
  <c r="F50" i="3"/>
  <c r="E50" i="3"/>
  <c r="D50" i="3"/>
  <c r="J39" i="3"/>
  <c r="I39" i="3"/>
  <c r="K38" i="3"/>
  <c r="J38" i="3"/>
  <c r="I38" i="3"/>
  <c r="L39" i="3"/>
  <c r="O39" i="3"/>
  <c r="N39" i="3"/>
  <c r="M39" i="3"/>
  <c r="O38" i="3"/>
  <c r="N38" i="3"/>
  <c r="M38" i="3"/>
  <c r="O43" i="3"/>
  <c r="N43" i="3"/>
  <c r="M43" i="3"/>
  <c r="L43" i="3"/>
  <c r="K43" i="3"/>
  <c r="J43" i="3"/>
  <c r="I43" i="3"/>
  <c r="H43" i="3"/>
  <c r="G43" i="3"/>
  <c r="F43" i="3"/>
  <c r="E43" i="3"/>
  <c r="D43" i="3"/>
  <c r="H41" i="3"/>
  <c r="G41" i="3"/>
  <c r="F41" i="3"/>
  <c r="E41" i="3"/>
  <c r="D41" i="3"/>
  <c r="H40" i="3"/>
  <c r="G40" i="3"/>
  <c r="F40" i="3"/>
  <c r="E40" i="3"/>
  <c r="D40" i="3"/>
  <c r="H39" i="3"/>
  <c r="G39" i="3"/>
  <c r="F39" i="3"/>
  <c r="E39" i="3"/>
  <c r="D39" i="3"/>
  <c r="H38" i="3"/>
  <c r="G38" i="3"/>
  <c r="F38" i="3"/>
  <c r="E38" i="3"/>
  <c r="D38" i="3"/>
  <c r="O21" i="3"/>
  <c r="N21" i="3"/>
  <c r="M21" i="3"/>
  <c r="O15" i="3"/>
  <c r="N15" i="3"/>
  <c r="M15" i="3"/>
  <c r="H30" i="3"/>
  <c r="G30" i="3"/>
  <c r="F30" i="3"/>
  <c r="E30" i="3"/>
  <c r="D30" i="3"/>
  <c r="H29" i="3"/>
  <c r="G29" i="3"/>
  <c r="F29" i="3"/>
  <c r="E29" i="3"/>
  <c r="D29" i="3"/>
  <c r="H26" i="3"/>
  <c r="G26" i="3"/>
  <c r="H27" i="3"/>
  <c r="G27" i="3"/>
  <c r="F27" i="3"/>
  <c r="E27" i="3"/>
  <c r="F25" i="3"/>
  <c r="F24" i="3"/>
  <c r="E24" i="3"/>
  <c r="D24" i="3"/>
  <c r="F22" i="3"/>
  <c r="E22" i="3"/>
  <c r="D22" i="3"/>
  <c r="L21" i="3"/>
  <c r="J19" i="3"/>
  <c r="I19" i="3"/>
  <c r="H19" i="3"/>
  <c r="J20" i="3"/>
  <c r="I20" i="3"/>
  <c r="H20" i="3"/>
  <c r="G20" i="3"/>
  <c r="F20" i="3"/>
  <c r="E20" i="3"/>
  <c r="G18" i="3"/>
  <c r="F18" i="3"/>
  <c r="E18" i="3"/>
  <c r="D18" i="3"/>
  <c r="K15" i="3"/>
  <c r="J14" i="3"/>
  <c r="I14" i="3"/>
  <c r="H14" i="3"/>
  <c r="F16" i="3"/>
  <c r="E16" i="3"/>
  <c r="D16" i="3"/>
  <c r="G13" i="3"/>
  <c r="F13" i="3"/>
  <c r="E13" i="3"/>
  <c r="D13" i="3"/>
  <c r="C96" i="3" l="1"/>
  <c r="AF157" i="2"/>
  <c r="P96" i="2"/>
  <c r="O96" i="2"/>
  <c r="L96" i="2"/>
  <c r="K96" i="2"/>
  <c r="J96" i="2"/>
  <c r="E96" i="2"/>
  <c r="D96" i="2"/>
  <c r="C96" i="2"/>
  <c r="F95" i="2"/>
  <c r="F94" i="2"/>
  <c r="F93" i="2"/>
  <c r="F92" i="2"/>
  <c r="F91" i="2"/>
  <c r="F90" i="2"/>
  <c r="F89" i="2"/>
  <c r="F88" i="2"/>
  <c r="F87" i="2"/>
  <c r="C80" i="2"/>
  <c r="O79" i="2"/>
  <c r="N79" i="2"/>
  <c r="M79" i="2"/>
  <c r="L79" i="2"/>
  <c r="K79" i="2"/>
  <c r="J79" i="2"/>
  <c r="I79" i="2"/>
  <c r="H79" i="2"/>
  <c r="G79" i="2"/>
  <c r="F79" i="2"/>
  <c r="E79" i="2"/>
  <c r="D79" i="2"/>
  <c r="C78" i="2"/>
  <c r="C77" i="2"/>
  <c r="P76" i="2"/>
  <c r="C76" i="2"/>
  <c r="C75" i="2"/>
  <c r="O68" i="2"/>
  <c r="N68" i="2"/>
  <c r="M68" i="2"/>
  <c r="L68" i="2"/>
  <c r="K68" i="2"/>
  <c r="J68" i="2"/>
  <c r="I68" i="2"/>
  <c r="H68" i="2"/>
  <c r="G68" i="2"/>
  <c r="F68" i="2"/>
  <c r="E68" i="2"/>
  <c r="D68" i="2"/>
  <c r="C67" i="2"/>
  <c r="H95" i="2" s="1"/>
  <c r="C66" i="2"/>
  <c r="H94" i="2" s="1"/>
  <c r="O65" i="2"/>
  <c r="N65" i="2"/>
  <c r="M65" i="2"/>
  <c r="L65" i="2"/>
  <c r="K65" i="2"/>
  <c r="J65" i="2"/>
  <c r="I65" i="2"/>
  <c r="H65" i="2"/>
  <c r="G65" i="2"/>
  <c r="F65" i="2"/>
  <c r="E65" i="2"/>
  <c r="D65" i="2"/>
  <c r="C64" i="2"/>
  <c r="C63" i="2"/>
  <c r="C62" i="2"/>
  <c r="H93" i="2" s="1"/>
  <c r="C61" i="2"/>
  <c r="H92" i="2" s="1"/>
  <c r="O60" i="2"/>
  <c r="N60" i="2"/>
  <c r="M60" i="2"/>
  <c r="L60" i="2"/>
  <c r="K60" i="2"/>
  <c r="J60" i="2"/>
  <c r="I60" i="2"/>
  <c r="H60" i="2"/>
  <c r="G60" i="2"/>
  <c r="F60" i="2"/>
  <c r="E60" i="2"/>
  <c r="D60" i="2"/>
  <c r="C59" i="2"/>
  <c r="P58" i="2"/>
  <c r="C58" i="2"/>
  <c r="H90" i="2" s="1"/>
  <c r="P57" i="2"/>
  <c r="C57" i="2"/>
  <c r="H89" i="2" s="1"/>
  <c r="P56" i="2"/>
  <c r="C56" i="2"/>
  <c r="H88" i="2" s="1"/>
  <c r="P55" i="2"/>
  <c r="C55" i="2"/>
  <c r="O54" i="2"/>
  <c r="N54" i="2"/>
  <c r="N69" i="2" s="1"/>
  <c r="M54" i="2"/>
  <c r="L54" i="2"/>
  <c r="K54" i="2"/>
  <c r="J54" i="2"/>
  <c r="J69" i="2" s="1"/>
  <c r="I54" i="2"/>
  <c r="H54" i="2"/>
  <c r="G54" i="2"/>
  <c r="F54" i="2"/>
  <c r="F69" i="2" s="1"/>
  <c r="E54" i="2"/>
  <c r="D54" i="2"/>
  <c r="C53" i="2"/>
  <c r="H91" i="2" s="1"/>
  <c r="P52" i="2"/>
  <c r="C52" i="2"/>
  <c r="C51" i="2"/>
  <c r="P50" i="2"/>
  <c r="C50" i="2"/>
  <c r="H87" i="2" s="1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1" i="2"/>
  <c r="C40" i="2"/>
  <c r="P39" i="2"/>
  <c r="C39" i="2"/>
  <c r="P38" i="2"/>
  <c r="C38" i="2"/>
  <c r="H31" i="2"/>
  <c r="G31" i="2"/>
  <c r="F31" i="2"/>
  <c r="E31" i="2"/>
  <c r="C31" i="2" s="1"/>
  <c r="D31" i="2"/>
  <c r="C30" i="2"/>
  <c r="G95" i="2" s="1"/>
  <c r="C29" i="2"/>
  <c r="G94" i="2" s="1"/>
  <c r="H28" i="2"/>
  <c r="G28" i="2"/>
  <c r="F28" i="2"/>
  <c r="E28" i="2"/>
  <c r="D28" i="2"/>
  <c r="C27" i="2"/>
  <c r="C26" i="2"/>
  <c r="C25" i="2"/>
  <c r="G93" i="2" s="1"/>
  <c r="C24" i="2"/>
  <c r="G92" i="2" s="1"/>
  <c r="I92" i="2" s="1"/>
  <c r="M92" i="2" s="1"/>
  <c r="O23" i="2"/>
  <c r="N23" i="2"/>
  <c r="M23" i="2"/>
  <c r="L23" i="2"/>
  <c r="K23" i="2"/>
  <c r="J23" i="2"/>
  <c r="I23" i="2"/>
  <c r="H23" i="2"/>
  <c r="G23" i="2"/>
  <c r="F23" i="2"/>
  <c r="E23" i="2"/>
  <c r="D23" i="2"/>
  <c r="C22" i="2"/>
  <c r="C21" i="2"/>
  <c r="P20" i="2"/>
  <c r="C20" i="2"/>
  <c r="C19" i="2"/>
  <c r="P18" i="2"/>
  <c r="C18" i="2"/>
  <c r="O17" i="2"/>
  <c r="O32" i="2" s="1"/>
  <c r="N17" i="2"/>
  <c r="M17" i="2"/>
  <c r="L17" i="2"/>
  <c r="K17" i="2"/>
  <c r="K32" i="2" s="1"/>
  <c r="J17" i="2"/>
  <c r="I17" i="2"/>
  <c r="H17" i="2"/>
  <c r="G17" i="2"/>
  <c r="F17" i="2"/>
  <c r="E17" i="2"/>
  <c r="D17" i="2"/>
  <c r="C16" i="2"/>
  <c r="P15" i="2"/>
  <c r="C15" i="2"/>
  <c r="G90" i="2" s="1"/>
  <c r="C14" i="2"/>
  <c r="P13" i="2"/>
  <c r="C13" i="2"/>
  <c r="A5" i="2"/>
  <c r="A4" i="2"/>
  <c r="A3" i="2"/>
  <c r="A2" i="2"/>
  <c r="AF157" i="1"/>
  <c r="P96" i="1"/>
  <c r="O96" i="1"/>
  <c r="L96" i="1"/>
  <c r="K96" i="1"/>
  <c r="J96" i="1"/>
  <c r="E96" i="1"/>
  <c r="D96" i="1"/>
  <c r="C96" i="1"/>
  <c r="F95" i="1"/>
  <c r="F94" i="1"/>
  <c r="F93" i="1"/>
  <c r="F92" i="1"/>
  <c r="F91" i="1"/>
  <c r="G90" i="1"/>
  <c r="F90" i="1"/>
  <c r="F89" i="1"/>
  <c r="F88" i="1"/>
  <c r="F87" i="1"/>
  <c r="C80" i="1"/>
  <c r="O79" i="1"/>
  <c r="N79" i="1"/>
  <c r="M79" i="1"/>
  <c r="L79" i="1"/>
  <c r="K79" i="1"/>
  <c r="J79" i="1"/>
  <c r="I79" i="1"/>
  <c r="H79" i="1"/>
  <c r="G79" i="1"/>
  <c r="F79" i="1"/>
  <c r="E79" i="1"/>
  <c r="C79" i="1" s="1"/>
  <c r="D79" i="1"/>
  <c r="C78" i="1"/>
  <c r="C77" i="1"/>
  <c r="P76" i="1"/>
  <c r="C76" i="1"/>
  <c r="C75" i="1"/>
  <c r="O68" i="1"/>
  <c r="N68" i="1"/>
  <c r="M68" i="1"/>
  <c r="L68" i="1"/>
  <c r="K68" i="1"/>
  <c r="J68" i="1"/>
  <c r="I68" i="1"/>
  <c r="H68" i="1"/>
  <c r="G68" i="1"/>
  <c r="F68" i="1"/>
  <c r="E68" i="1"/>
  <c r="D68" i="1"/>
  <c r="C67" i="1"/>
  <c r="H95" i="1" s="1"/>
  <c r="C66" i="1"/>
  <c r="H94" i="1" s="1"/>
  <c r="O65" i="1"/>
  <c r="N65" i="1"/>
  <c r="M65" i="1"/>
  <c r="L65" i="1"/>
  <c r="K65" i="1"/>
  <c r="J65" i="1"/>
  <c r="I65" i="1"/>
  <c r="H65" i="1"/>
  <c r="G65" i="1"/>
  <c r="F65" i="1"/>
  <c r="E65" i="1"/>
  <c r="D65" i="1"/>
  <c r="C64" i="1"/>
  <c r="C63" i="1"/>
  <c r="C62" i="1"/>
  <c r="H93" i="1" s="1"/>
  <c r="C61" i="1"/>
  <c r="H92" i="1" s="1"/>
  <c r="O60" i="1"/>
  <c r="N60" i="1"/>
  <c r="M60" i="1"/>
  <c r="L60" i="1"/>
  <c r="K60" i="1"/>
  <c r="J60" i="1"/>
  <c r="I60" i="1"/>
  <c r="H60" i="1"/>
  <c r="G60" i="1"/>
  <c r="F60" i="1"/>
  <c r="E60" i="1"/>
  <c r="D60" i="1"/>
  <c r="C59" i="1"/>
  <c r="P58" i="1"/>
  <c r="C58" i="1"/>
  <c r="P57" i="1"/>
  <c r="C57" i="1"/>
  <c r="H89" i="1" s="1"/>
  <c r="P56" i="1"/>
  <c r="C56" i="1"/>
  <c r="P55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3" i="1"/>
  <c r="P52" i="1"/>
  <c r="C52" i="1"/>
  <c r="C51" i="1"/>
  <c r="P50" i="1"/>
  <c r="C50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1" i="1"/>
  <c r="C40" i="1"/>
  <c r="P39" i="1"/>
  <c r="C39" i="1"/>
  <c r="P38" i="1"/>
  <c r="C38" i="1"/>
  <c r="H31" i="1"/>
  <c r="G31" i="1"/>
  <c r="F31" i="1"/>
  <c r="E31" i="1"/>
  <c r="D31" i="1"/>
  <c r="C30" i="1"/>
  <c r="G95" i="1" s="1"/>
  <c r="C29" i="1"/>
  <c r="G94" i="1" s="1"/>
  <c r="H28" i="1"/>
  <c r="G28" i="1"/>
  <c r="F28" i="1"/>
  <c r="E28" i="1"/>
  <c r="D28" i="1"/>
  <c r="C27" i="1"/>
  <c r="C26" i="1"/>
  <c r="C25" i="1"/>
  <c r="G93" i="1" s="1"/>
  <c r="C24" i="1"/>
  <c r="G92" i="1" s="1"/>
  <c r="O23" i="1"/>
  <c r="N23" i="1"/>
  <c r="M23" i="1"/>
  <c r="L23" i="1"/>
  <c r="K23" i="1"/>
  <c r="J23" i="1"/>
  <c r="I23" i="1"/>
  <c r="H23" i="1"/>
  <c r="G23" i="1"/>
  <c r="F23" i="1"/>
  <c r="E23" i="1"/>
  <c r="D23" i="1"/>
  <c r="C22" i="1"/>
  <c r="C21" i="1"/>
  <c r="P20" i="1"/>
  <c r="C20" i="1"/>
  <c r="C19" i="1"/>
  <c r="P18" i="1"/>
  <c r="C18" i="1"/>
  <c r="O17" i="1"/>
  <c r="O32" i="1" s="1"/>
  <c r="N17" i="1"/>
  <c r="M17" i="1"/>
  <c r="L17" i="1"/>
  <c r="K17" i="1"/>
  <c r="J17" i="1"/>
  <c r="I17" i="1"/>
  <c r="H17" i="1"/>
  <c r="G17" i="1"/>
  <c r="G32" i="1" s="1"/>
  <c r="F17" i="1"/>
  <c r="E17" i="1"/>
  <c r="D17" i="1"/>
  <c r="C16" i="1"/>
  <c r="P15" i="1"/>
  <c r="C15" i="1"/>
  <c r="C14" i="1"/>
  <c r="G88" i="1" s="1"/>
  <c r="P13" i="1"/>
  <c r="C13" i="1"/>
  <c r="A5" i="1"/>
  <c r="A4" i="1"/>
  <c r="A3" i="1"/>
  <c r="A2" i="1"/>
  <c r="N92" i="2" l="1"/>
  <c r="H32" i="1"/>
  <c r="L32" i="1"/>
  <c r="C28" i="2"/>
  <c r="I90" i="2"/>
  <c r="M90" i="2" s="1"/>
  <c r="E32" i="2"/>
  <c r="I32" i="2"/>
  <c r="M32" i="2"/>
  <c r="I95" i="2"/>
  <c r="M95" i="2" s="1"/>
  <c r="N95" i="2" s="1"/>
  <c r="D32" i="1"/>
  <c r="K32" i="1"/>
  <c r="G89" i="1"/>
  <c r="I89" i="1" s="1"/>
  <c r="M89" i="1" s="1"/>
  <c r="N89" i="1" s="1"/>
  <c r="G89" i="2"/>
  <c r="I89" i="2" s="1"/>
  <c r="M89" i="2" s="1"/>
  <c r="C65" i="2"/>
  <c r="C79" i="2"/>
  <c r="F96" i="2"/>
  <c r="I93" i="1"/>
  <c r="M93" i="1" s="1"/>
  <c r="N93" i="1" s="1"/>
  <c r="E69" i="1"/>
  <c r="I69" i="1"/>
  <c r="M69" i="1"/>
  <c r="I94" i="2"/>
  <c r="M94" i="2" s="1"/>
  <c r="H96" i="2"/>
  <c r="E32" i="1"/>
  <c r="I32" i="1"/>
  <c r="M32" i="1"/>
  <c r="C23" i="1"/>
  <c r="I95" i="1"/>
  <c r="M95" i="1" s="1"/>
  <c r="N95" i="1" s="1"/>
  <c r="G69" i="1"/>
  <c r="K69" i="1"/>
  <c r="O69" i="1"/>
  <c r="F69" i="1"/>
  <c r="J69" i="1"/>
  <c r="N69" i="1"/>
  <c r="F96" i="1"/>
  <c r="G87" i="2"/>
  <c r="G96" i="2" s="1"/>
  <c r="F32" i="2"/>
  <c r="J32" i="2"/>
  <c r="N32" i="2"/>
  <c r="G87" i="1"/>
  <c r="I87" i="1" s="1"/>
  <c r="C17" i="1"/>
  <c r="J32" i="1"/>
  <c r="N32" i="1"/>
  <c r="C31" i="1"/>
  <c r="H88" i="1"/>
  <c r="I88" i="1" s="1"/>
  <c r="M88" i="1" s="1"/>
  <c r="N88" i="1" s="1"/>
  <c r="D69" i="1"/>
  <c r="H69" i="1"/>
  <c r="L69" i="1"/>
  <c r="H87" i="1"/>
  <c r="H91" i="1"/>
  <c r="G91" i="2"/>
  <c r="I91" i="2" s="1"/>
  <c r="M91" i="2" s="1"/>
  <c r="N91" i="2" s="1"/>
  <c r="C23" i="2"/>
  <c r="G32" i="2"/>
  <c r="D69" i="2"/>
  <c r="H69" i="2"/>
  <c r="L69" i="2"/>
  <c r="C69" i="2" s="1"/>
  <c r="C68" i="2"/>
  <c r="G91" i="1"/>
  <c r="C28" i="1"/>
  <c r="C42" i="1"/>
  <c r="H90" i="1"/>
  <c r="I90" i="1" s="1"/>
  <c r="M90" i="1" s="1"/>
  <c r="N90" i="1" s="1"/>
  <c r="C65" i="1"/>
  <c r="C68" i="1"/>
  <c r="G88" i="2"/>
  <c r="I88" i="2" s="1"/>
  <c r="M88" i="2" s="1"/>
  <c r="N88" i="2" s="1"/>
  <c r="D32" i="2"/>
  <c r="H32" i="2"/>
  <c r="L32" i="2"/>
  <c r="C42" i="2"/>
  <c r="E69" i="2"/>
  <c r="I69" i="2"/>
  <c r="M69" i="2"/>
  <c r="C60" i="2"/>
  <c r="G69" i="2"/>
  <c r="K69" i="2"/>
  <c r="O69" i="2"/>
  <c r="I87" i="2"/>
  <c r="I93" i="2"/>
  <c r="M93" i="2" s="1"/>
  <c r="N93" i="2" s="1"/>
  <c r="N90" i="2"/>
  <c r="N94" i="2"/>
  <c r="N89" i="2"/>
  <c r="C54" i="2"/>
  <c r="C17" i="2"/>
  <c r="I91" i="1"/>
  <c r="M91" i="1" s="1"/>
  <c r="N91" i="1" s="1"/>
  <c r="I92" i="1"/>
  <c r="M92" i="1" s="1"/>
  <c r="N92" i="1" s="1"/>
  <c r="I94" i="1"/>
  <c r="M94" i="1" s="1"/>
  <c r="N94" i="1" s="1"/>
  <c r="C60" i="1"/>
  <c r="F32" i="1"/>
  <c r="C54" i="1"/>
  <c r="C32" i="2" l="1"/>
  <c r="H96" i="1"/>
  <c r="C32" i="1"/>
  <c r="G96" i="1"/>
  <c r="C69" i="1"/>
  <c r="I96" i="2"/>
  <c r="M87" i="2"/>
  <c r="I96" i="1"/>
  <c r="M87" i="1"/>
  <c r="M96" i="2" l="1"/>
  <c r="N87" i="2"/>
  <c r="N96" i="2" s="1"/>
  <c r="M96" i="1"/>
  <c r="N87" i="1"/>
  <c r="N96" i="1" s="1"/>
  <c r="AF157" i="14" l="1"/>
  <c r="P96" i="14"/>
  <c r="O96" i="14"/>
  <c r="L96" i="14"/>
  <c r="K96" i="14"/>
  <c r="J96" i="14"/>
  <c r="E96" i="14"/>
  <c r="D96" i="14"/>
  <c r="C96" i="14"/>
  <c r="H95" i="14"/>
  <c r="F95" i="14"/>
  <c r="F94" i="14"/>
  <c r="F93" i="14"/>
  <c r="F92" i="14"/>
  <c r="F91" i="14"/>
  <c r="F90" i="14"/>
  <c r="F89" i="14"/>
  <c r="F88" i="14"/>
  <c r="F87" i="14"/>
  <c r="C80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8" i="14"/>
  <c r="C77" i="14"/>
  <c r="P76" i="14"/>
  <c r="C76" i="14"/>
  <c r="C75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7" i="14"/>
  <c r="C66" i="14"/>
  <c r="H94" i="14" s="1"/>
  <c r="O65" i="14"/>
  <c r="N65" i="14"/>
  <c r="M65" i="14"/>
  <c r="L65" i="14"/>
  <c r="K65" i="14"/>
  <c r="J65" i="14"/>
  <c r="I65" i="14"/>
  <c r="H65" i="14"/>
  <c r="G65" i="14"/>
  <c r="F65" i="14"/>
  <c r="E65" i="14"/>
  <c r="D65" i="14"/>
  <c r="C64" i="14"/>
  <c r="C63" i="14"/>
  <c r="C62" i="14"/>
  <c r="H93" i="14" s="1"/>
  <c r="C61" i="14"/>
  <c r="H92" i="14" s="1"/>
  <c r="O60" i="14"/>
  <c r="N60" i="14"/>
  <c r="M60" i="14"/>
  <c r="L60" i="14"/>
  <c r="K60" i="14"/>
  <c r="J60" i="14"/>
  <c r="I60" i="14"/>
  <c r="H60" i="14"/>
  <c r="G60" i="14"/>
  <c r="F60" i="14"/>
  <c r="E60" i="14"/>
  <c r="D60" i="14"/>
  <c r="C59" i="14"/>
  <c r="P58" i="14"/>
  <c r="C58" i="14"/>
  <c r="P57" i="14"/>
  <c r="C57" i="14"/>
  <c r="H89" i="14" s="1"/>
  <c r="P56" i="14"/>
  <c r="C56" i="14"/>
  <c r="P55" i="14"/>
  <c r="C55" i="14"/>
  <c r="H87" i="14" s="1"/>
  <c r="O54" i="14"/>
  <c r="N54" i="14"/>
  <c r="M54" i="14"/>
  <c r="L54" i="14"/>
  <c r="K54" i="14"/>
  <c r="J54" i="14"/>
  <c r="I54" i="14"/>
  <c r="H54" i="14"/>
  <c r="G54" i="14"/>
  <c r="F54" i="14"/>
  <c r="E54" i="14"/>
  <c r="D54" i="14"/>
  <c r="C53" i="14"/>
  <c r="P52" i="14"/>
  <c r="C52" i="14"/>
  <c r="H90" i="14" s="1"/>
  <c r="C51" i="14"/>
  <c r="H88" i="14" s="1"/>
  <c r="P50" i="14"/>
  <c r="C50" i="14"/>
  <c r="C43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1" i="14"/>
  <c r="C40" i="14"/>
  <c r="P39" i="14"/>
  <c r="C39" i="14"/>
  <c r="P38" i="14"/>
  <c r="C38" i="14"/>
  <c r="H31" i="14"/>
  <c r="G31" i="14"/>
  <c r="F31" i="14"/>
  <c r="E31" i="14"/>
  <c r="D31" i="14"/>
  <c r="C30" i="14"/>
  <c r="G95" i="14" s="1"/>
  <c r="C29" i="14"/>
  <c r="G94" i="14" s="1"/>
  <c r="H28" i="14"/>
  <c r="G28" i="14"/>
  <c r="F28" i="14"/>
  <c r="E28" i="14"/>
  <c r="D28" i="14"/>
  <c r="C27" i="14"/>
  <c r="C26" i="14"/>
  <c r="C25" i="14"/>
  <c r="G93" i="14" s="1"/>
  <c r="I93" i="14" s="1"/>
  <c r="M93" i="14" s="1"/>
  <c r="C24" i="14"/>
  <c r="G92" i="14" s="1"/>
  <c r="O23" i="14"/>
  <c r="N23" i="14"/>
  <c r="M23" i="14"/>
  <c r="L23" i="14"/>
  <c r="K23" i="14"/>
  <c r="J23" i="14"/>
  <c r="I23" i="14"/>
  <c r="H23" i="14"/>
  <c r="G23" i="14"/>
  <c r="F23" i="14"/>
  <c r="E23" i="14"/>
  <c r="D23" i="14"/>
  <c r="C22" i="14"/>
  <c r="C21" i="14"/>
  <c r="P20" i="14"/>
  <c r="C20" i="14"/>
  <c r="C19" i="14"/>
  <c r="P18" i="14"/>
  <c r="C18" i="14"/>
  <c r="O17" i="14"/>
  <c r="N17" i="14"/>
  <c r="M17" i="14"/>
  <c r="L17" i="14"/>
  <c r="L32" i="14" s="1"/>
  <c r="K17" i="14"/>
  <c r="J17" i="14"/>
  <c r="I17" i="14"/>
  <c r="H17" i="14"/>
  <c r="G17" i="14"/>
  <c r="F17" i="14"/>
  <c r="E17" i="14"/>
  <c r="D17" i="14"/>
  <c r="C16" i="14"/>
  <c r="P15" i="14"/>
  <c r="C15" i="14"/>
  <c r="C14" i="14"/>
  <c r="G88" i="14" s="1"/>
  <c r="P13" i="14"/>
  <c r="C13" i="14"/>
  <c r="A5" i="14"/>
  <c r="A4" i="14"/>
  <c r="A3" i="14"/>
  <c r="A2" i="14"/>
  <c r="AF157" i="3"/>
  <c r="P96" i="3"/>
  <c r="O96" i="3"/>
  <c r="L96" i="3"/>
  <c r="K96" i="3"/>
  <c r="J96" i="3"/>
  <c r="E96" i="3"/>
  <c r="D96" i="3"/>
  <c r="F95" i="3"/>
  <c r="F94" i="3"/>
  <c r="F93" i="3"/>
  <c r="F92" i="3"/>
  <c r="F91" i="3"/>
  <c r="F90" i="3"/>
  <c r="F89" i="3"/>
  <c r="F88" i="3"/>
  <c r="F87" i="3"/>
  <c r="C80" i="3"/>
  <c r="O79" i="3"/>
  <c r="N79" i="3"/>
  <c r="M79" i="3"/>
  <c r="L79" i="3"/>
  <c r="K79" i="3"/>
  <c r="J79" i="3"/>
  <c r="I79" i="3"/>
  <c r="H79" i="3"/>
  <c r="G79" i="3"/>
  <c r="F79" i="3"/>
  <c r="E79" i="3"/>
  <c r="D79" i="3"/>
  <c r="C78" i="3"/>
  <c r="C77" i="3"/>
  <c r="P76" i="3"/>
  <c r="C76" i="3"/>
  <c r="C75" i="3"/>
  <c r="O68" i="3"/>
  <c r="N68" i="3"/>
  <c r="M68" i="3"/>
  <c r="L68" i="3"/>
  <c r="K68" i="3"/>
  <c r="J68" i="3"/>
  <c r="I68" i="3"/>
  <c r="H68" i="3"/>
  <c r="G68" i="3"/>
  <c r="F68" i="3"/>
  <c r="E68" i="3"/>
  <c r="D68" i="3"/>
  <c r="C67" i="3"/>
  <c r="H95" i="3" s="1"/>
  <c r="C66" i="3"/>
  <c r="H94" i="3" s="1"/>
  <c r="O65" i="3"/>
  <c r="N65" i="3"/>
  <c r="M65" i="3"/>
  <c r="L65" i="3"/>
  <c r="K65" i="3"/>
  <c r="J65" i="3"/>
  <c r="I65" i="3"/>
  <c r="H65" i="3"/>
  <c r="G65" i="3"/>
  <c r="F65" i="3"/>
  <c r="E65" i="3"/>
  <c r="D65" i="3"/>
  <c r="C64" i="3"/>
  <c r="C63" i="3"/>
  <c r="C62" i="3"/>
  <c r="H93" i="3" s="1"/>
  <c r="C61" i="3"/>
  <c r="H92" i="3" s="1"/>
  <c r="O60" i="3"/>
  <c r="N60" i="3"/>
  <c r="M60" i="3"/>
  <c r="L60" i="3"/>
  <c r="K60" i="3"/>
  <c r="J60" i="3"/>
  <c r="I60" i="3"/>
  <c r="H60" i="3"/>
  <c r="G60" i="3"/>
  <c r="F60" i="3"/>
  <c r="E60" i="3"/>
  <c r="D60" i="3"/>
  <c r="C59" i="3"/>
  <c r="P58" i="3"/>
  <c r="C58" i="3"/>
  <c r="P57" i="3"/>
  <c r="C57" i="3"/>
  <c r="H89" i="3" s="1"/>
  <c r="P56" i="3"/>
  <c r="C56" i="3"/>
  <c r="P55" i="3"/>
  <c r="C55" i="3"/>
  <c r="O54" i="3"/>
  <c r="N54" i="3"/>
  <c r="M54" i="3"/>
  <c r="L54" i="3"/>
  <c r="K54" i="3"/>
  <c r="J54" i="3"/>
  <c r="I54" i="3"/>
  <c r="H54" i="3"/>
  <c r="G54" i="3"/>
  <c r="F54" i="3"/>
  <c r="E54" i="3"/>
  <c r="D54" i="3"/>
  <c r="C53" i="3"/>
  <c r="P52" i="3"/>
  <c r="C52" i="3"/>
  <c r="C51" i="3"/>
  <c r="P50" i="3"/>
  <c r="C50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1" i="3"/>
  <c r="C40" i="3"/>
  <c r="P39" i="3"/>
  <c r="C39" i="3"/>
  <c r="P38" i="3"/>
  <c r="C38" i="3"/>
  <c r="H31" i="3"/>
  <c r="G31" i="3"/>
  <c r="F31" i="3"/>
  <c r="E31" i="3"/>
  <c r="D31" i="3"/>
  <c r="C30" i="3"/>
  <c r="G95" i="3" s="1"/>
  <c r="C29" i="3"/>
  <c r="G94" i="3" s="1"/>
  <c r="H28" i="3"/>
  <c r="G28" i="3"/>
  <c r="F28" i="3"/>
  <c r="E28" i="3"/>
  <c r="D28" i="3"/>
  <c r="C27" i="3"/>
  <c r="C26" i="3"/>
  <c r="C25" i="3"/>
  <c r="G93" i="3" s="1"/>
  <c r="C24" i="3"/>
  <c r="G92" i="3" s="1"/>
  <c r="O23" i="3"/>
  <c r="N23" i="3"/>
  <c r="M23" i="3"/>
  <c r="L23" i="3"/>
  <c r="K23" i="3"/>
  <c r="J23" i="3"/>
  <c r="I23" i="3"/>
  <c r="H23" i="3"/>
  <c r="G23" i="3"/>
  <c r="F23" i="3"/>
  <c r="E23" i="3"/>
  <c r="D23" i="3"/>
  <c r="C22" i="3"/>
  <c r="C21" i="3"/>
  <c r="P20" i="3"/>
  <c r="C20" i="3"/>
  <c r="C19" i="3"/>
  <c r="P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6" i="3"/>
  <c r="P15" i="3"/>
  <c r="C15" i="3"/>
  <c r="C14" i="3"/>
  <c r="P13" i="3"/>
  <c r="C13" i="3"/>
  <c r="A5" i="3"/>
  <c r="A4" i="3"/>
  <c r="A3" i="3"/>
  <c r="A2" i="3"/>
  <c r="I32" i="14" l="1"/>
  <c r="M32" i="14"/>
  <c r="C79" i="14"/>
  <c r="G32" i="14"/>
  <c r="K69" i="14"/>
  <c r="C60" i="14"/>
  <c r="H90" i="3"/>
  <c r="I88" i="14"/>
  <c r="M88" i="14" s="1"/>
  <c r="G90" i="14"/>
  <c r="I90" i="14" s="1"/>
  <c r="M90" i="14" s="1"/>
  <c r="N90" i="14" s="1"/>
  <c r="H69" i="14"/>
  <c r="L69" i="14"/>
  <c r="H91" i="14"/>
  <c r="G69" i="14"/>
  <c r="O69" i="14"/>
  <c r="G87" i="14"/>
  <c r="F32" i="14"/>
  <c r="J32" i="14"/>
  <c r="N32" i="14"/>
  <c r="C42" i="14"/>
  <c r="E69" i="14"/>
  <c r="I69" i="14"/>
  <c r="M69" i="14"/>
  <c r="C68" i="14"/>
  <c r="I95" i="14"/>
  <c r="M95" i="14" s="1"/>
  <c r="N95" i="14" s="1"/>
  <c r="G91" i="14"/>
  <c r="I91" i="14" s="1"/>
  <c r="M91" i="14" s="1"/>
  <c r="K32" i="14"/>
  <c r="O32" i="14"/>
  <c r="C28" i="14"/>
  <c r="K32" i="3"/>
  <c r="L32" i="3"/>
  <c r="K69" i="3"/>
  <c r="O69" i="3"/>
  <c r="C23" i="14"/>
  <c r="C65" i="14"/>
  <c r="O32" i="3"/>
  <c r="G89" i="3"/>
  <c r="I89" i="3" s="1"/>
  <c r="M89" i="3" s="1"/>
  <c r="N89" i="3" s="1"/>
  <c r="H87" i="3"/>
  <c r="I94" i="3"/>
  <c r="M94" i="3" s="1"/>
  <c r="L69" i="3"/>
  <c r="H91" i="3"/>
  <c r="C79" i="3"/>
  <c r="I69" i="3"/>
  <c r="F96" i="3"/>
  <c r="G69" i="3"/>
  <c r="H69" i="3"/>
  <c r="C68" i="3"/>
  <c r="M69" i="3"/>
  <c r="I93" i="3"/>
  <c r="M93" i="3" s="1"/>
  <c r="N93" i="3" s="1"/>
  <c r="D69" i="3"/>
  <c r="I92" i="3"/>
  <c r="M92" i="3" s="1"/>
  <c r="N92" i="3" s="1"/>
  <c r="C60" i="3"/>
  <c r="H88" i="3"/>
  <c r="C42" i="3"/>
  <c r="N32" i="3"/>
  <c r="G91" i="3"/>
  <c r="G88" i="3"/>
  <c r="I88" i="3" s="1"/>
  <c r="M88" i="3" s="1"/>
  <c r="N88" i="3" s="1"/>
  <c r="F32" i="3"/>
  <c r="J32" i="3"/>
  <c r="C23" i="3"/>
  <c r="G87" i="3"/>
  <c r="G32" i="3"/>
  <c r="G90" i="3"/>
  <c r="H32" i="3"/>
  <c r="I95" i="3"/>
  <c r="M95" i="3" s="1"/>
  <c r="N95" i="3" s="1"/>
  <c r="C31" i="3"/>
  <c r="D32" i="3"/>
  <c r="E69" i="3"/>
  <c r="E32" i="14"/>
  <c r="C17" i="14"/>
  <c r="F69" i="14"/>
  <c r="N94" i="3"/>
  <c r="C28" i="3"/>
  <c r="C65" i="3"/>
  <c r="I87" i="14"/>
  <c r="C31" i="14"/>
  <c r="D32" i="14"/>
  <c r="H32" i="14"/>
  <c r="D69" i="14"/>
  <c r="C54" i="14"/>
  <c r="H96" i="14"/>
  <c r="E32" i="3"/>
  <c r="C17" i="3"/>
  <c r="I32" i="3"/>
  <c r="M32" i="3"/>
  <c r="C54" i="3"/>
  <c r="F69" i="3"/>
  <c r="J69" i="3"/>
  <c r="N69" i="3"/>
  <c r="I94" i="14"/>
  <c r="M94" i="14" s="1"/>
  <c r="N94" i="14" s="1"/>
  <c r="J69" i="14"/>
  <c r="N69" i="14"/>
  <c r="N88" i="14"/>
  <c r="G89" i="14"/>
  <c r="I89" i="14" s="1"/>
  <c r="M89" i="14" s="1"/>
  <c r="N89" i="14" s="1"/>
  <c r="I92" i="14"/>
  <c r="M92" i="14" s="1"/>
  <c r="N92" i="14" s="1"/>
  <c r="N93" i="14"/>
  <c r="N91" i="14"/>
  <c r="F96" i="14"/>
  <c r="I90" i="3" l="1"/>
  <c r="M90" i="3" s="1"/>
  <c r="N90" i="3" s="1"/>
  <c r="I87" i="3"/>
  <c r="M87" i="3" s="1"/>
  <c r="H96" i="3"/>
  <c r="C32" i="14"/>
  <c r="I91" i="3"/>
  <c r="M91" i="3" s="1"/>
  <c r="N91" i="3" s="1"/>
  <c r="C69" i="3"/>
  <c r="G96" i="3"/>
  <c r="C69" i="14"/>
  <c r="G96" i="14"/>
  <c r="C32" i="3"/>
  <c r="M87" i="14"/>
  <c r="I96" i="14"/>
  <c r="I96" i="3" l="1"/>
  <c r="M96" i="3"/>
  <c r="N87" i="3"/>
  <c r="N96" i="3" s="1"/>
  <c r="M96" i="14"/>
  <c r="N87" i="14"/>
  <c r="N96" i="14" s="1"/>
</calcChain>
</file>

<file path=xl/sharedStrings.xml><?xml version="1.0" encoding="utf-8"?>
<sst xmlns="http://schemas.openxmlformats.org/spreadsheetml/2006/main" count="2444" uniqueCount="79">
  <si>
    <t>SERVICIO DE SALUD</t>
  </si>
  <si>
    <t>REM-D.15 - Programa Nacional de Alimentación Complementaria (PNAC)</t>
  </si>
  <si>
    <t>Sección A: PNAC - Cantidad distribuida (kg) a personas intrasistema</t>
  </si>
  <si>
    <t>Subprogramas</t>
  </si>
  <si>
    <t>Productos</t>
  </si>
  <si>
    <t>Total</t>
  </si>
  <si>
    <t>Menores a 6 años</t>
  </si>
  <si>
    <t>Gestantes</t>
  </si>
  <si>
    <t>Madre con hijo/a menor a 6 meses</t>
  </si>
  <si>
    <t>0 - 2 meses</t>
  </si>
  <si>
    <t>3 - 5 meses</t>
  </si>
  <si>
    <t>6 - 11 meses</t>
  </si>
  <si>
    <t>12 - 17 meses</t>
  </si>
  <si>
    <t xml:space="preserve"> 18 - 23 meses</t>
  </si>
  <si>
    <t xml:space="preserve"> 24 - 47 meses</t>
  </si>
  <si>
    <t xml:space="preserve"> 48 - 71 meses</t>
  </si>
  <si>
    <t>Normal, sobrepeso y obesas</t>
  </si>
  <si>
    <t>Bajo peso</t>
  </si>
  <si>
    <t>Lactancia 
materna 
exclusiva</t>
  </si>
  <si>
    <t>Lactancia 
materna 
predominante</t>
  </si>
  <si>
    <t>Fórmula
predominante o exclusiva</t>
  </si>
  <si>
    <t>Básico</t>
  </si>
  <si>
    <t>Leche Purita Fortificada (LPF)</t>
  </si>
  <si>
    <t>Purita Cereal (PC)</t>
  </si>
  <si>
    <t>Purita Mamá (PM)</t>
  </si>
  <si>
    <t/>
  </si>
  <si>
    <t>Fórmula de Inicio (FI)</t>
  </si>
  <si>
    <t>Subtotal</t>
  </si>
  <si>
    <t>Refuerzo</t>
  </si>
  <si>
    <t>Mi Sopita (MS)</t>
  </si>
  <si>
    <t>Prematuros Extremos</t>
  </si>
  <si>
    <t>Fórmula de Prematuros (FP)</t>
  </si>
  <si>
    <t>Fórmula de Continuación (FC)</t>
  </si>
  <si>
    <t>Alergia a la proteína de la leche de vaca</t>
  </si>
  <si>
    <t>Fórmula Extensamente Hidrolizada (FEH)</t>
  </si>
  <si>
    <t>Fórmula Aminoacídica (FAA)</t>
  </si>
  <si>
    <t>Sección B: PNAC - Número de personas intrasistema que retiran</t>
  </si>
  <si>
    <t>Alergia a la Proteína de la leche de vaca</t>
  </si>
  <si>
    <t>TOTAL</t>
  </si>
  <si>
    <t>Programas Sociales (*)</t>
  </si>
  <si>
    <t>Nota: (*) Información referencial, ya incluida en los subprogramas.</t>
  </si>
  <si>
    <t>Sección C: PNAC: Cantidad distribuida (kg) a personas extrasistema (incluye modalidad libre elección)</t>
  </si>
  <si>
    <t>Alergia a la proteína de la leche de vaca **</t>
  </si>
  <si>
    <t>Sección D: PNAC - Número de personas extrasistema que retiran</t>
  </si>
  <si>
    <t>Alergia a la Proteína de la leche de vaca **</t>
  </si>
  <si>
    <t>(**) Exclusivamente para Fuerzas Armadas y de Orden</t>
  </si>
  <si>
    <t>Sección E: Existencia y movimiento total de productos (Intrasistema y Extrasistema)</t>
  </si>
  <si>
    <t>Saldo Mes Anterior</t>
  </si>
  <si>
    <t>Ingresos</t>
  </si>
  <si>
    <t>Total Disponible</t>
  </si>
  <si>
    <t>Egresos</t>
  </si>
  <si>
    <t>Saldo mes siguiente</t>
  </si>
  <si>
    <t>Necesidades</t>
  </si>
  <si>
    <t>Planta</t>
  </si>
  <si>
    <t>Por traspaso</t>
  </si>
  <si>
    <t>Distribuido</t>
  </si>
  <si>
    <t>Mermas (Incluye faltantes)</t>
  </si>
  <si>
    <t>Otros: 
demostra-
ciones, dona-
ciones, etc</t>
  </si>
  <si>
    <t>Traspaso</t>
  </si>
  <si>
    <t>Total Egresos</t>
  </si>
  <si>
    <t>Bodega del 
establecimiento</t>
  </si>
  <si>
    <t>Bodegas centrales</t>
  </si>
  <si>
    <t>Intrasistema</t>
  </si>
  <si>
    <t>Extrasistema</t>
  </si>
  <si>
    <t>Fórmula Prematuros</t>
  </si>
  <si>
    <t>Fórmula Continuación</t>
  </si>
  <si>
    <t>Formula Extensamente Hidrolizada (FEH)</t>
  </si>
  <si>
    <t>Formula aminoacídica (FAA)</t>
  </si>
  <si>
    <t>Total (Kg)</t>
  </si>
  <si>
    <t>Sección F: Número de reevaluaciones antropométricas a población del extrasistema</t>
  </si>
  <si>
    <t>Funcionarios</t>
  </si>
  <si>
    <t>Reevaluaciones efectuadas según tipo de establecimiento</t>
  </si>
  <si>
    <t>Establecimiento del SS</t>
  </si>
  <si>
    <t>Establecimiento Municipal</t>
  </si>
  <si>
    <t>Médico</t>
  </si>
  <si>
    <t>Enfermera</t>
  </si>
  <si>
    <t>Nutricionista</t>
  </si>
  <si>
    <t>Matrona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</si>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</sst>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_)"/>
    <numFmt numFmtId="166" formatCode="#,##0_)"/>
  </numFmts>
  <fonts count="12" x14ac:knownFonts="1">
    <font>
      <sz val="10"/>
      <color theme="1"/>
      <name val="Calibri Light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Comic Sans MS"/>
      <family val="4"/>
    </font>
    <font>
      <b/>
      <sz val="14"/>
      <name val="Verdana"/>
      <family val="2"/>
    </font>
    <font>
      <b/>
      <sz val="11"/>
      <name val="Verdana"/>
      <family val="2"/>
    </font>
    <font>
      <sz val="8"/>
      <color rgb="FFFF0000"/>
      <name val="Verdana"/>
      <family val="2"/>
    </font>
    <font>
      <sz val="8"/>
      <color indexed="10"/>
      <name val="Verdana"/>
      <family val="2"/>
    </font>
    <font>
      <sz val="9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7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4" borderId="1" applyNumberFormat="0" applyFon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  <xf numFmtId="0" fontId="1" fillId="5" borderId="22" applyBorder="0">
      <protection locked="0"/>
    </xf>
  </cellStyleXfs>
  <cellXfs count="394">
    <xf numFmtId="0" fontId="0" fillId="0" borderId="0" xfId="0"/>
    <xf numFmtId="0" fontId="3" fillId="0" borderId="0" xfId="4" applyNumberFormat="1" applyFont="1" applyFill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Protection="1"/>
    <xf numFmtId="0" fontId="4" fillId="3" borderId="0" xfId="0" applyFont="1" applyFill="1" applyProtection="1"/>
    <xf numFmtId="0" fontId="5" fillId="0" borderId="0" xfId="0" applyFont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0" xfId="6" applyNumberFormat="1" applyFont="1" applyFill="1" applyBorder="1" applyAlignment="1" applyProtection="1"/>
    <xf numFmtId="0" fontId="3" fillId="3" borderId="0" xfId="6" applyNumberFormat="1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left" vertical="top"/>
    </xf>
    <xf numFmtId="0" fontId="4" fillId="0" borderId="0" xfId="6" applyNumberFormat="1" applyFont="1" applyFill="1" applyBorder="1" applyAlignment="1" applyProtection="1"/>
    <xf numFmtId="0" fontId="4" fillId="3" borderId="0" xfId="6" applyNumberFormat="1" applyFont="1" applyFill="1" applyBorder="1" applyAlignment="1" applyProtection="1"/>
    <xf numFmtId="0" fontId="4" fillId="0" borderId="20" xfId="6" applyNumberFormat="1" applyFont="1" applyFill="1" applyBorder="1" applyAlignment="1" applyProtection="1"/>
    <xf numFmtId="2" fontId="4" fillId="0" borderId="21" xfId="6" applyNumberFormat="1" applyFont="1" applyFill="1" applyBorder="1" applyAlignment="1" applyProtection="1"/>
    <xf numFmtId="1" fontId="4" fillId="6" borderId="23" xfId="7" applyNumberFormat="1" applyFont="1" applyFill="1" applyBorder="1" applyAlignment="1" applyProtection="1">
      <protection locked="0"/>
    </xf>
    <xf numFmtId="1" fontId="4" fillId="6" borderId="24" xfId="7" applyNumberFormat="1" applyFont="1" applyFill="1" applyBorder="1" applyAlignment="1" applyProtection="1">
      <protection locked="0"/>
    </xf>
    <xf numFmtId="1" fontId="4" fillId="6" borderId="25" xfId="7" applyNumberFormat="1" applyFont="1" applyFill="1" applyBorder="1" applyAlignment="1" applyProtection="1">
      <protection locked="0"/>
    </xf>
    <xf numFmtId="1" fontId="4" fillId="7" borderId="25" xfId="7" applyNumberFormat="1" applyFont="1" applyFill="1" applyBorder="1" applyAlignment="1" applyProtection="1">
      <protection locked="0"/>
    </xf>
    <xf numFmtId="1" fontId="4" fillId="7" borderId="26" xfId="7" applyNumberFormat="1" applyFont="1" applyFill="1" applyBorder="1" applyAlignment="1" applyProtection="1">
      <protection locked="0"/>
    </xf>
    <xf numFmtId="1" fontId="4" fillId="7" borderId="24" xfId="7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alignment vertical="center"/>
    </xf>
    <xf numFmtId="0" fontId="4" fillId="3" borderId="0" xfId="6" applyNumberFormat="1" applyFont="1" applyFill="1" applyBorder="1" applyAlignment="1" applyProtection="1">
      <protection hidden="1"/>
    </xf>
    <xf numFmtId="0" fontId="4" fillId="0" borderId="27" xfId="6" applyNumberFormat="1" applyFont="1" applyFill="1" applyBorder="1" applyAlignment="1" applyProtection="1"/>
    <xf numFmtId="1" fontId="4" fillId="8" borderId="28" xfId="7" applyNumberFormat="1" applyFont="1" applyFill="1" applyBorder="1" applyAlignment="1" applyProtection="1">
      <alignment horizontal="right"/>
    </xf>
    <xf numFmtId="1" fontId="4" fillId="8" borderId="29" xfId="7" applyNumberFormat="1" applyFont="1" applyFill="1" applyBorder="1" applyAlignment="1" applyProtection="1">
      <alignment horizontal="right"/>
    </xf>
    <xf numFmtId="1" fontId="4" fillId="8" borderId="30" xfId="7" applyNumberFormat="1" applyFont="1" applyFill="1" applyBorder="1" applyAlignment="1" applyProtection="1">
      <alignment horizontal="right"/>
    </xf>
    <xf numFmtId="1" fontId="4" fillId="8" borderId="30" xfId="6" applyNumberFormat="1" applyFont="1" applyFill="1" applyBorder="1" applyAlignment="1" applyProtection="1">
      <alignment horizontal="right"/>
    </xf>
    <xf numFmtId="1" fontId="4" fillId="6" borderId="30" xfId="7" applyNumberFormat="1" applyFont="1" applyFill="1" applyBorder="1" applyAlignment="1" applyProtection="1">
      <alignment horizontal="right"/>
      <protection locked="0"/>
    </xf>
    <xf numFmtId="1" fontId="4" fillId="6" borderId="31" xfId="6" applyNumberFormat="1" applyFont="1" applyFill="1" applyBorder="1" applyAlignment="1" applyProtection="1">
      <alignment horizontal="right"/>
      <protection locked="0"/>
    </xf>
    <xf numFmtId="1" fontId="4" fillId="8" borderId="31" xfId="6" applyNumberFormat="1" applyFont="1" applyFill="1" applyBorder="1" applyAlignment="1" applyProtection="1">
      <alignment horizontal="right"/>
    </xf>
    <xf numFmtId="1" fontId="4" fillId="8" borderId="31" xfId="7" applyNumberFormat="1" applyFont="1" applyFill="1" applyBorder="1" applyAlignment="1" applyProtection="1">
      <alignment horizontal="right"/>
    </xf>
    <xf numFmtId="1" fontId="4" fillId="8" borderId="32" xfId="7" applyNumberFormat="1" applyFont="1" applyFill="1" applyBorder="1" applyAlignment="1" applyProtection="1">
      <alignment horizontal="right"/>
    </xf>
    <xf numFmtId="1" fontId="4" fillId="8" borderId="33" xfId="7" applyNumberFormat="1" applyFont="1" applyFill="1" applyBorder="1" applyAlignment="1" applyProtection="1">
      <alignment horizontal="right"/>
    </xf>
    <xf numFmtId="1" fontId="4" fillId="8" borderId="34" xfId="7" applyNumberFormat="1" applyFont="1" applyFill="1" applyBorder="1" applyAlignment="1" applyProtection="1">
      <alignment horizontal="right"/>
    </xf>
    <xf numFmtId="1" fontId="4" fillId="8" borderId="34" xfId="6" applyNumberFormat="1" applyFont="1" applyFill="1" applyBorder="1" applyAlignment="1" applyProtection="1">
      <alignment horizontal="right"/>
    </xf>
    <xf numFmtId="1" fontId="4" fillId="8" borderId="35" xfId="6" applyNumberFormat="1" applyFont="1" applyFill="1" applyBorder="1" applyAlignment="1" applyProtection="1">
      <alignment horizontal="right"/>
    </xf>
    <xf numFmtId="1" fontId="4" fillId="6" borderId="33" xfId="7" applyNumberFormat="1" applyFont="1" applyFill="1" applyBorder="1" applyAlignment="1" applyProtection="1">
      <protection locked="0"/>
    </xf>
    <xf numFmtId="1" fontId="4" fillId="6" borderId="34" xfId="7" applyNumberFormat="1" applyFont="1" applyFill="1" applyBorder="1" applyAlignment="1" applyProtection="1">
      <protection locked="0"/>
    </xf>
    <xf numFmtId="1" fontId="4" fillId="6" borderId="35" xfId="7" applyNumberFormat="1" applyFont="1" applyFill="1" applyBorder="1" applyAlignment="1" applyProtection="1">
      <protection locked="0"/>
    </xf>
    <xf numFmtId="0" fontId="4" fillId="9" borderId="0" xfId="6" applyNumberFormat="1" applyFont="1" applyFill="1" applyBorder="1" applyAlignment="1" applyProtection="1">
      <protection hidden="1"/>
    </xf>
    <xf numFmtId="0" fontId="4" fillId="0" borderId="36" xfId="6" applyNumberFormat="1" applyFont="1" applyFill="1" applyBorder="1" applyAlignment="1" applyProtection="1"/>
    <xf numFmtId="2" fontId="4" fillId="6" borderId="16" xfId="7" applyNumberFormat="1" applyFont="1" applyFill="1" applyBorder="1" applyAlignment="1" applyProtection="1">
      <protection locked="0"/>
    </xf>
    <xf numFmtId="2" fontId="4" fillId="6" borderId="17" xfId="7" applyNumberFormat="1" applyFont="1" applyFill="1" applyBorder="1" applyAlignment="1" applyProtection="1">
      <protection locked="0"/>
    </xf>
    <xf numFmtId="1" fontId="4" fillId="10" borderId="17" xfId="7" applyNumberFormat="1" applyFont="1" applyFill="1" applyBorder="1" applyAlignment="1" applyProtection="1"/>
    <xf numFmtId="1" fontId="4" fillId="10" borderId="18" xfId="7" applyNumberFormat="1" applyFont="1" applyFill="1" applyBorder="1" applyAlignment="1" applyProtection="1"/>
    <xf numFmtId="1" fontId="4" fillId="10" borderId="19" xfId="7" applyNumberFormat="1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4" fillId="0" borderId="3" xfId="6" applyNumberFormat="1" applyFont="1" applyFill="1" applyBorder="1" applyAlignment="1" applyProtection="1">
      <alignment horizontal="center"/>
    </xf>
    <xf numFmtId="2" fontId="4" fillId="0" borderId="22" xfId="6" applyNumberFormat="1" applyFont="1" applyFill="1" applyBorder="1" applyAlignment="1" applyProtection="1"/>
    <xf numFmtId="2" fontId="4" fillId="0" borderId="37" xfId="6" applyNumberFormat="1" applyFont="1" applyFill="1" applyBorder="1" applyAlignment="1" applyProtection="1"/>
    <xf numFmtId="2" fontId="4" fillId="0" borderId="38" xfId="6" applyNumberFormat="1" applyFont="1" applyFill="1" applyBorder="1" applyAlignment="1" applyProtection="1"/>
    <xf numFmtId="2" fontId="4" fillId="0" borderId="39" xfId="6" applyNumberFormat="1" applyFont="1" applyFill="1" applyBorder="1" applyAlignment="1" applyProtection="1"/>
    <xf numFmtId="2" fontId="4" fillId="0" borderId="40" xfId="6" applyNumberFormat="1" applyFont="1" applyFill="1" applyBorder="1" applyAlignment="1" applyProtection="1"/>
    <xf numFmtId="1" fontId="4" fillId="6" borderId="28" xfId="7" applyNumberFormat="1" applyFont="1" applyFill="1" applyBorder="1" applyAlignment="1" applyProtection="1">
      <protection locked="0"/>
    </xf>
    <xf numFmtId="1" fontId="4" fillId="6" borderId="29" xfId="7" applyNumberFormat="1" applyFont="1" applyFill="1" applyBorder="1" applyAlignment="1" applyProtection="1">
      <protection locked="0"/>
    </xf>
    <xf numFmtId="1" fontId="4" fillId="6" borderId="30" xfId="7" applyNumberFormat="1" applyFont="1" applyFill="1" applyBorder="1" applyAlignment="1" applyProtection="1">
      <protection locked="0"/>
    </xf>
    <xf numFmtId="1" fontId="4" fillId="7" borderId="30" xfId="7" applyNumberFormat="1" applyFont="1" applyFill="1" applyBorder="1" applyAlignment="1" applyProtection="1">
      <protection locked="0"/>
    </xf>
    <xf numFmtId="1" fontId="4" fillId="7" borderId="31" xfId="7" applyNumberFormat="1" applyFont="1" applyFill="1" applyBorder="1" applyAlignment="1" applyProtection="1">
      <protection locked="0"/>
    </xf>
    <xf numFmtId="0" fontId="4" fillId="11" borderId="0" xfId="6" applyNumberFormat="1" applyFont="1" applyFill="1" applyBorder="1" applyAlignment="1" applyProtection="1">
      <protection hidden="1"/>
    </xf>
    <xf numFmtId="1" fontId="4" fillId="8" borderId="28" xfId="7" applyNumberFormat="1" applyFont="1" applyFill="1" applyBorder="1" applyAlignment="1" applyProtection="1"/>
    <xf numFmtId="164" fontId="4" fillId="10" borderId="30" xfId="7" applyNumberFormat="1" applyFont="1" applyFill="1" applyBorder="1" applyAlignment="1" applyProtection="1"/>
    <xf numFmtId="1" fontId="4" fillId="8" borderId="30" xfId="7" applyNumberFormat="1" applyFont="1" applyFill="1" applyBorder="1" applyAlignment="1" applyProtection="1"/>
    <xf numFmtId="1" fontId="4" fillId="8" borderId="33" xfId="7" applyNumberFormat="1" applyFont="1" applyFill="1" applyBorder="1" applyAlignment="1" applyProtection="1"/>
    <xf numFmtId="1" fontId="4" fillId="8" borderId="35" xfId="7" applyNumberFormat="1" applyFont="1" applyFill="1" applyBorder="1" applyAlignment="1" applyProtection="1"/>
    <xf numFmtId="1" fontId="4" fillId="8" borderId="34" xfId="7" applyNumberFormat="1" applyFont="1" applyFill="1" applyBorder="1" applyAlignment="1" applyProtection="1"/>
    <xf numFmtId="164" fontId="4" fillId="0" borderId="0" xfId="6" applyNumberFormat="1" applyFont="1" applyFill="1" applyBorder="1" applyAlignment="1" applyProtection="1"/>
    <xf numFmtId="1" fontId="4" fillId="8" borderId="32" xfId="7" applyNumberFormat="1" applyFont="1" applyFill="1" applyBorder="1" applyAlignment="1" applyProtection="1"/>
    <xf numFmtId="1" fontId="4" fillId="12" borderId="35" xfId="7" applyNumberFormat="1" applyFont="1" applyFill="1" applyBorder="1" applyAlignment="1" applyProtection="1">
      <protection locked="0"/>
    </xf>
    <xf numFmtId="164" fontId="9" fillId="0" borderId="0" xfId="6" applyNumberFormat="1" applyFont="1" applyFill="1" applyBorder="1" applyAlignment="1" applyProtection="1"/>
    <xf numFmtId="2" fontId="4" fillId="6" borderId="23" xfId="7" applyNumberFormat="1" applyFont="1" applyFill="1" applyBorder="1" applyAlignment="1" applyProtection="1">
      <protection locked="0"/>
    </xf>
    <xf numFmtId="2" fontId="4" fillId="6" borderId="24" xfId="7" applyNumberFormat="1" applyFont="1" applyFill="1" applyBorder="1" applyAlignment="1" applyProtection="1">
      <protection locked="0"/>
    </xf>
    <xf numFmtId="2" fontId="4" fillId="6" borderId="25" xfId="7" applyNumberFormat="1" applyFont="1" applyFill="1" applyBorder="1" applyAlignment="1" applyProtection="1">
      <protection locked="0"/>
    </xf>
    <xf numFmtId="1" fontId="4" fillId="8" borderId="23" xfId="7" applyNumberFormat="1" applyFont="1" applyFill="1" applyBorder="1" applyAlignment="1" applyProtection="1">
      <alignment horizontal="right"/>
    </xf>
    <xf numFmtId="1" fontId="4" fillId="10" borderId="25" xfId="7" applyNumberFormat="1" applyFont="1" applyFill="1" applyBorder="1" applyAlignment="1" applyProtection="1">
      <alignment horizontal="right"/>
    </xf>
    <xf numFmtId="1" fontId="4" fillId="10" borderId="26" xfId="7" applyNumberFormat="1" applyFont="1" applyFill="1" applyBorder="1" applyAlignment="1" applyProtection="1">
      <alignment horizontal="right"/>
    </xf>
    <xf numFmtId="1" fontId="4" fillId="8" borderId="26" xfId="7" applyNumberFormat="1" applyFont="1" applyFill="1" applyBorder="1" applyAlignment="1" applyProtection="1">
      <alignment horizontal="right"/>
    </xf>
    <xf numFmtId="1" fontId="4" fillId="8" borderId="24" xfId="7" applyNumberFormat="1" applyFont="1" applyFill="1" applyBorder="1" applyAlignment="1" applyProtection="1">
      <alignment horizontal="right"/>
    </xf>
    <xf numFmtId="1" fontId="4" fillId="8" borderId="25" xfId="7" applyNumberFormat="1" applyFont="1" applyFill="1" applyBorder="1" applyAlignment="1" applyProtection="1">
      <alignment horizontal="right"/>
    </xf>
    <xf numFmtId="1" fontId="4" fillId="8" borderId="41" xfId="7" applyNumberFormat="1" applyFont="1" applyFill="1" applyBorder="1" applyAlignment="1" applyProtection="1">
      <alignment horizontal="right"/>
    </xf>
    <xf numFmtId="2" fontId="4" fillId="6" borderId="34" xfId="7" applyNumberFormat="1" applyFont="1" applyFill="1" applyBorder="1" applyAlignment="1" applyProtection="1">
      <protection locked="0"/>
    </xf>
    <xf numFmtId="1" fontId="4" fillId="10" borderId="34" xfId="7" applyNumberFormat="1" applyFont="1" applyFill="1" applyBorder="1" applyAlignment="1" applyProtection="1">
      <alignment horizontal="right"/>
    </xf>
    <xf numFmtId="1" fontId="4" fillId="10" borderId="35" xfId="6" applyNumberFormat="1" applyFont="1" applyFill="1" applyBorder="1" applyAlignment="1" applyProtection="1">
      <alignment horizontal="right"/>
    </xf>
    <xf numFmtId="1" fontId="4" fillId="8" borderId="42" xfId="7" applyNumberFormat="1" applyFont="1" applyFill="1" applyBorder="1" applyAlignment="1" applyProtection="1">
      <alignment horizontal="right"/>
    </xf>
    <xf numFmtId="1" fontId="4" fillId="8" borderId="35" xfId="7" applyNumberFormat="1" applyFont="1" applyFill="1" applyBorder="1" applyAlignment="1" applyProtection="1">
      <alignment horizontal="right"/>
    </xf>
    <xf numFmtId="0" fontId="4" fillId="0" borderId="43" xfId="6" applyNumberFormat="1" applyFont="1" applyFill="1" applyBorder="1" applyAlignment="1" applyProtection="1"/>
    <xf numFmtId="2" fontId="4" fillId="0" borderId="6" xfId="6" applyNumberFormat="1" applyFont="1" applyFill="1" applyBorder="1" applyAlignment="1" applyProtection="1"/>
    <xf numFmtId="1" fontId="4" fillId="8" borderId="44" xfId="7" applyNumberFormat="1" applyFont="1" applyFill="1" applyBorder="1" applyAlignment="1" applyProtection="1"/>
    <xf numFmtId="1" fontId="4" fillId="6" borderId="45" xfId="7" applyNumberFormat="1" applyFont="1" applyFill="1" applyBorder="1" applyAlignment="1" applyProtection="1">
      <protection locked="0"/>
    </xf>
    <xf numFmtId="1" fontId="4" fillId="10" borderId="45" xfId="7" applyNumberFormat="1" applyFont="1" applyFill="1" applyBorder="1" applyAlignment="1" applyProtection="1">
      <alignment horizontal="right"/>
    </xf>
    <xf numFmtId="1" fontId="4" fillId="10" borderId="46" xfId="6" applyNumberFormat="1" applyFont="1" applyFill="1" applyBorder="1" applyAlignment="1" applyProtection="1">
      <alignment horizontal="right"/>
    </xf>
    <xf numFmtId="1" fontId="4" fillId="8" borderId="47" xfId="7" applyNumberFormat="1" applyFont="1" applyFill="1" applyBorder="1" applyAlignment="1" applyProtection="1"/>
    <xf numFmtId="1" fontId="4" fillId="8" borderId="46" xfId="7" applyNumberFormat="1" applyFont="1" applyFill="1" applyBorder="1" applyAlignment="1" applyProtection="1"/>
    <xf numFmtId="1" fontId="4" fillId="8" borderId="45" xfId="7" applyNumberFormat="1" applyFont="1" applyFill="1" applyBorder="1" applyAlignment="1" applyProtection="1"/>
    <xf numFmtId="1" fontId="4" fillId="8" borderId="48" xfId="7" applyNumberFormat="1" applyFont="1" applyFill="1" applyBorder="1" applyAlignment="1" applyProtection="1"/>
    <xf numFmtId="165" fontId="4" fillId="0" borderId="0" xfId="6" applyNumberFormat="1" applyFont="1" applyFill="1" applyBorder="1" applyAlignment="1" applyProtection="1"/>
    <xf numFmtId="165" fontId="4" fillId="3" borderId="0" xfId="6" applyNumberFormat="1" applyFont="1" applyFill="1" applyBorder="1" applyAlignment="1" applyProtection="1"/>
    <xf numFmtId="0" fontId="4" fillId="0" borderId="15" xfId="6" applyNumberFormat="1" applyFont="1" applyFill="1" applyBorder="1" applyAlignment="1" applyProtection="1">
      <alignment vertical="center" wrapText="1"/>
    </xf>
    <xf numFmtId="2" fontId="4" fillId="0" borderId="49" xfId="6" applyNumberFormat="1" applyFont="1" applyFill="1" applyBorder="1" applyAlignment="1" applyProtection="1"/>
    <xf numFmtId="2" fontId="4" fillId="0" borderId="20" xfId="6" applyNumberFormat="1" applyFont="1" applyFill="1" applyBorder="1" applyAlignment="1" applyProtection="1"/>
    <xf numFmtId="1" fontId="4" fillId="10" borderId="26" xfId="6" applyNumberFormat="1" applyFont="1" applyFill="1" applyBorder="1" applyAlignment="1" applyProtection="1">
      <alignment horizontal="right"/>
    </xf>
    <xf numFmtId="1" fontId="4" fillId="8" borderId="50" xfId="7" applyNumberFormat="1" applyFont="1" applyFill="1" applyBorder="1" applyAlignment="1" applyProtection="1"/>
    <xf numFmtId="1" fontId="4" fillId="8" borderId="26" xfId="7" applyNumberFormat="1" applyFont="1" applyFill="1" applyBorder="1" applyAlignment="1" applyProtection="1"/>
    <xf numFmtId="1" fontId="4" fillId="8" borderId="51" xfId="7" applyNumberFormat="1" applyFont="1" applyFill="1" applyBorder="1" applyAlignment="1" applyProtection="1"/>
    <xf numFmtId="1" fontId="4" fillId="8" borderId="25" xfId="7" applyNumberFormat="1" applyFont="1" applyFill="1" applyBorder="1" applyAlignment="1" applyProtection="1"/>
    <xf numFmtId="1" fontId="4" fillId="8" borderId="52" xfId="7" applyNumberFormat="1" applyFont="1" applyFill="1" applyBorder="1" applyAlignment="1" applyProtection="1"/>
    <xf numFmtId="2" fontId="4" fillId="0" borderId="36" xfId="6" applyNumberFormat="1" applyFont="1" applyFill="1" applyBorder="1" applyAlignment="1" applyProtection="1"/>
    <xf numFmtId="2" fontId="4" fillId="6" borderId="53" xfId="7" applyNumberFormat="1" applyFont="1" applyFill="1" applyBorder="1" applyAlignment="1" applyProtection="1">
      <protection locked="0"/>
    </xf>
    <xf numFmtId="2" fontId="4" fillId="6" borderId="54" xfId="7" applyNumberFormat="1" applyFont="1" applyFill="1" applyBorder="1" applyAlignment="1" applyProtection="1">
      <protection locked="0"/>
    </xf>
    <xf numFmtId="2" fontId="4" fillId="6" borderId="55" xfId="7" applyNumberFormat="1" applyFont="1" applyFill="1" applyBorder="1" applyAlignment="1" applyProtection="1">
      <protection locked="0"/>
    </xf>
    <xf numFmtId="1" fontId="4" fillId="10" borderId="55" xfId="7" applyNumberFormat="1" applyFont="1" applyFill="1" applyBorder="1" applyAlignment="1" applyProtection="1">
      <alignment horizontal="right"/>
    </xf>
    <xf numFmtId="1" fontId="4" fillId="10" borderId="56" xfId="6" applyNumberFormat="1" applyFont="1" applyFill="1" applyBorder="1" applyAlignment="1" applyProtection="1">
      <alignment horizontal="right"/>
    </xf>
    <xf numFmtId="1" fontId="4" fillId="8" borderId="57" xfId="7" applyNumberFormat="1" applyFont="1" applyFill="1" applyBorder="1" applyAlignment="1" applyProtection="1"/>
    <xf numFmtId="1" fontId="4" fillId="8" borderId="56" xfId="7" applyNumberFormat="1" applyFont="1" applyFill="1" applyBorder="1" applyAlignment="1" applyProtection="1"/>
    <xf numFmtId="1" fontId="4" fillId="8" borderId="58" xfId="7" applyNumberFormat="1" applyFont="1" applyFill="1" applyBorder="1" applyAlignment="1" applyProtection="1"/>
    <xf numFmtId="1" fontId="4" fillId="8" borderId="55" xfId="7" applyNumberFormat="1" applyFont="1" applyFill="1" applyBorder="1" applyAlignment="1" applyProtection="1"/>
    <xf numFmtId="1" fontId="4" fillId="8" borderId="59" xfId="7" applyNumberFormat="1" applyFont="1" applyFill="1" applyBorder="1" applyAlignment="1" applyProtection="1"/>
    <xf numFmtId="2" fontId="4" fillId="0" borderId="15" xfId="6" applyNumberFormat="1" applyFont="1" applyFill="1" applyBorder="1" applyAlignment="1" applyProtection="1"/>
    <xf numFmtId="2" fontId="4" fillId="0" borderId="16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Continuous"/>
    </xf>
    <xf numFmtId="0" fontId="4" fillId="0" borderId="0" xfId="0" applyFont="1"/>
    <xf numFmtId="1" fontId="4" fillId="0" borderId="20" xfId="2" applyNumberFormat="1" applyFont="1" applyFill="1" applyBorder="1" applyAlignment="1" applyProtection="1"/>
    <xf numFmtId="1" fontId="4" fillId="6" borderId="26" xfId="7" applyNumberFormat="1" applyFont="1" applyFill="1" applyBorder="1" applyAlignment="1" applyProtection="1">
      <protection locked="0"/>
    </xf>
    <xf numFmtId="1" fontId="4" fillId="8" borderId="26" xfId="2" applyNumberFormat="1" applyFont="1" applyFill="1" applyBorder="1" applyAlignment="1" applyProtection="1"/>
    <xf numFmtId="0" fontId="4" fillId="0" borderId="41" xfId="6" applyNumberFormat="1" applyFont="1" applyFill="1" applyBorder="1" applyAlignment="1" applyProtection="1">
      <alignment horizontal="left" vertical="center" wrapText="1"/>
    </xf>
    <xf numFmtId="0" fontId="4" fillId="0" borderId="66" xfId="6" applyNumberFormat="1" applyFont="1" applyFill="1" applyBorder="1" applyAlignment="1" applyProtection="1">
      <alignment horizontal="left" vertical="center" wrapText="1"/>
    </xf>
    <xf numFmtId="1" fontId="4" fillId="0" borderId="27" xfId="2" applyNumberFormat="1" applyFont="1" applyFill="1" applyBorder="1" applyAlignment="1" applyProtection="1"/>
    <xf numFmtId="1" fontId="4" fillId="6" borderId="31" xfId="7" applyNumberFormat="1" applyFont="1" applyFill="1" applyBorder="1" applyAlignment="1" applyProtection="1">
      <protection locked="0"/>
    </xf>
    <xf numFmtId="1" fontId="4" fillId="8" borderId="33" xfId="2" applyNumberFormat="1" applyFont="1" applyFill="1" applyBorder="1" applyAlignment="1" applyProtection="1"/>
    <xf numFmtId="1" fontId="4" fillId="0" borderId="43" xfId="2" applyNumberFormat="1" applyFont="1" applyFill="1" applyBorder="1" applyAlignment="1" applyProtection="1"/>
    <xf numFmtId="1" fontId="4" fillId="6" borderId="14" xfId="7" applyNumberFormat="1" applyFont="1" applyFill="1" applyBorder="1" applyAlignment="1" applyProtection="1">
      <protection locked="0"/>
    </xf>
    <xf numFmtId="1" fontId="4" fillId="6" borderId="12" xfId="7" applyNumberFormat="1" applyFont="1" applyFill="1" applyBorder="1" applyAlignment="1" applyProtection="1">
      <protection locked="0"/>
    </xf>
    <xf numFmtId="1" fontId="4" fillId="10" borderId="46" xfId="7" applyNumberFormat="1" applyFont="1" applyFill="1" applyBorder="1" applyAlignment="1" applyProtection="1">
      <alignment horizontal="right"/>
    </xf>
    <xf numFmtId="1" fontId="4" fillId="10" borderId="67" xfId="7" applyNumberFormat="1" applyFont="1" applyFill="1" applyBorder="1" applyAlignment="1" applyProtection="1"/>
    <xf numFmtId="1" fontId="4" fillId="10" borderId="46" xfId="7" applyNumberFormat="1" applyFont="1" applyFill="1" applyBorder="1" applyAlignment="1" applyProtection="1"/>
    <xf numFmtId="1" fontId="4" fillId="10" borderId="69" xfId="7" applyNumberFormat="1" applyFont="1" applyFill="1" applyBorder="1" applyAlignment="1" applyProtection="1"/>
    <xf numFmtId="0" fontId="4" fillId="0" borderId="58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 wrapText="1"/>
    </xf>
    <xf numFmtId="1" fontId="4" fillId="0" borderId="36" xfId="2" applyNumberFormat="1" applyFont="1" applyFill="1" applyBorder="1" applyAlignment="1" applyProtection="1"/>
    <xf numFmtId="1" fontId="4" fillId="6" borderId="54" xfId="7" applyNumberFormat="1" applyFont="1" applyFill="1" applyBorder="1" applyAlignment="1" applyProtection="1">
      <protection locked="0"/>
    </xf>
    <xf numFmtId="1" fontId="4" fillId="10" borderId="54" xfId="7" applyNumberFormat="1" applyFont="1" applyFill="1" applyBorder="1" applyAlignment="1" applyProtection="1">
      <alignment horizontal="right"/>
    </xf>
    <xf numFmtId="1" fontId="4" fillId="10" borderId="59" xfId="7" applyNumberFormat="1" applyFont="1" applyFill="1" applyBorder="1" applyAlignment="1" applyProtection="1">
      <alignment horizontal="right"/>
    </xf>
    <xf numFmtId="1" fontId="4" fillId="10" borderId="58" xfId="7" applyNumberFormat="1" applyFont="1" applyFill="1" applyBorder="1" applyAlignment="1" applyProtection="1"/>
    <xf numFmtId="1" fontId="4" fillId="10" borderId="59" xfId="7" applyNumberFormat="1" applyFont="1" applyFill="1" applyBorder="1" applyAlignment="1" applyProtection="1"/>
    <xf numFmtId="1" fontId="4" fillId="0" borderId="22" xfId="2" applyNumberFormat="1" applyFont="1" applyFill="1" applyBorder="1" applyAlignment="1" applyProtection="1"/>
    <xf numFmtId="1" fontId="4" fillId="0" borderId="37" xfId="2" applyNumberFormat="1" applyFont="1" applyFill="1" applyBorder="1" applyAlignment="1" applyProtection="1"/>
    <xf numFmtId="1" fontId="4" fillId="0" borderId="38" xfId="2" applyNumberFormat="1" applyFont="1" applyFill="1" applyBorder="1" applyAlignment="1" applyProtection="1"/>
    <xf numFmtId="0" fontId="4" fillId="0" borderId="0" xfId="0" applyFont="1" applyFill="1"/>
    <xf numFmtId="1" fontId="4" fillId="6" borderId="37" xfId="7" applyNumberFormat="1" applyFont="1" applyFill="1" applyBorder="1" applyAlignment="1" applyProtection="1">
      <protection locked="0"/>
    </xf>
    <xf numFmtId="1" fontId="4" fillId="6" borderId="39" xfId="7" applyNumberFormat="1" applyFont="1" applyFill="1" applyBorder="1" applyAlignment="1" applyProtection="1">
      <protection locked="0"/>
    </xf>
    <xf numFmtId="1" fontId="4" fillId="6" borderId="40" xfId="7" applyNumberFormat="1" applyFont="1" applyFill="1" applyBorder="1" applyAlignment="1" applyProtection="1">
      <protection locked="0"/>
    </xf>
    <xf numFmtId="1" fontId="4" fillId="6" borderId="38" xfId="7" applyNumberFormat="1" applyFont="1" applyFill="1" applyBorder="1" applyAlignment="1" applyProtection="1">
      <protection locked="0"/>
    </xf>
    <xf numFmtId="1" fontId="4" fillId="7" borderId="23" xfId="7" applyNumberFormat="1" applyFont="1" applyFill="1" applyBorder="1" applyAlignment="1" applyProtection="1">
      <protection locked="0"/>
    </xf>
    <xf numFmtId="1" fontId="4" fillId="6" borderId="73" xfId="6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Alignment="1" applyProtection="1">
      <alignment vertical="center"/>
    </xf>
    <xf numFmtId="1" fontId="4" fillId="8" borderId="73" xfId="6" applyNumberFormat="1" applyFont="1" applyFill="1" applyBorder="1" applyAlignment="1" applyProtection="1">
      <alignment horizontal="right"/>
    </xf>
    <xf numFmtId="1" fontId="4" fillId="6" borderId="32" xfId="7" applyNumberFormat="1" applyFont="1" applyFill="1" applyBorder="1" applyAlignment="1" applyProtection="1">
      <protection locked="0"/>
    </xf>
    <xf numFmtId="2" fontId="4" fillId="12" borderId="28" xfId="7" applyNumberFormat="1" applyFont="1" applyFill="1" applyBorder="1" applyAlignment="1" applyProtection="1">
      <protection locked="0"/>
    </xf>
    <xf numFmtId="2" fontId="4" fillId="12" borderId="29" xfId="7" applyNumberFormat="1" applyFont="1" applyFill="1" applyBorder="1" applyAlignment="1" applyProtection="1">
      <protection locked="0"/>
    </xf>
    <xf numFmtId="2" fontId="4" fillId="12" borderId="30" xfId="7" applyNumberFormat="1" applyFont="1" applyFill="1" applyBorder="1" applyAlignment="1" applyProtection="1">
      <protection locked="0"/>
    </xf>
    <xf numFmtId="1" fontId="4" fillId="10" borderId="30" xfId="7" applyNumberFormat="1" applyFont="1" applyFill="1" applyBorder="1" applyAlignment="1" applyProtection="1"/>
    <xf numFmtId="1" fontId="4" fillId="10" borderId="30" xfId="7" applyNumberFormat="1" applyFont="1" applyFill="1" applyBorder="1" applyAlignment="1" applyProtection="1">
      <alignment horizontal="right"/>
    </xf>
    <xf numFmtId="1" fontId="4" fillId="10" borderId="73" xfId="6" applyNumberFormat="1" applyFont="1" applyFill="1" applyBorder="1" applyAlignment="1" applyProtection="1">
      <alignment horizontal="right"/>
    </xf>
    <xf numFmtId="1" fontId="4" fillId="10" borderId="32" xfId="7" applyNumberFormat="1" applyFont="1" applyFill="1" applyBorder="1" applyAlignment="1" applyProtection="1"/>
    <xf numFmtId="1" fontId="4" fillId="10" borderId="35" xfId="7" applyNumberFormat="1" applyFont="1" applyFill="1" applyBorder="1" applyAlignment="1" applyProtection="1"/>
    <xf numFmtId="1" fontId="4" fillId="10" borderId="34" xfId="7" applyNumberFormat="1" applyFont="1" applyFill="1" applyBorder="1" applyAlignment="1" applyProtection="1"/>
    <xf numFmtId="1" fontId="4" fillId="10" borderId="56" xfId="0" applyNumberFormat="1" applyFont="1" applyFill="1" applyBorder="1" applyProtection="1"/>
    <xf numFmtId="1" fontId="4" fillId="7" borderId="52" xfId="7" applyNumberFormat="1" applyFont="1" applyFill="1" applyBorder="1" applyAlignment="1" applyProtection="1">
      <protection locked="0"/>
    </xf>
    <xf numFmtId="1" fontId="4" fillId="6" borderId="74" xfId="7" applyNumberFormat="1" applyFont="1" applyFill="1" applyBorder="1" applyAlignment="1" applyProtection="1">
      <protection locked="0"/>
    </xf>
    <xf numFmtId="2" fontId="4" fillId="6" borderId="30" xfId="7" applyNumberFormat="1" applyFont="1" applyFill="1" applyBorder="1" applyAlignment="1" applyProtection="1">
      <protection locked="0"/>
    </xf>
    <xf numFmtId="1" fontId="4" fillId="10" borderId="31" xfId="7" applyNumberFormat="1" applyFont="1" applyFill="1" applyBorder="1" applyAlignment="1" applyProtection="1"/>
    <xf numFmtId="1" fontId="4" fillId="8" borderId="75" xfId="7" applyNumberFormat="1" applyFont="1" applyFill="1" applyBorder="1" applyAlignment="1" applyProtection="1"/>
    <xf numFmtId="1" fontId="4" fillId="8" borderId="29" xfId="7" applyNumberFormat="1" applyFont="1" applyFill="1" applyBorder="1" applyAlignment="1" applyProtection="1"/>
    <xf numFmtId="1" fontId="4" fillId="12" borderId="30" xfId="7" applyNumberFormat="1" applyFont="1" applyFill="1" applyBorder="1" applyAlignment="1" applyProtection="1">
      <protection locked="0"/>
    </xf>
    <xf numFmtId="1" fontId="4" fillId="8" borderId="76" xfId="7" applyNumberFormat="1" applyFont="1" applyFill="1" applyBorder="1" applyAlignment="1" applyProtection="1"/>
    <xf numFmtId="0" fontId="4" fillId="0" borderId="22" xfId="6" applyNumberFormat="1" applyFont="1" applyFill="1" applyBorder="1" applyAlignment="1" applyProtection="1">
      <alignment horizontal="center"/>
    </xf>
    <xf numFmtId="2" fontId="4" fillId="0" borderId="16" xfId="7" applyNumberFormat="1" applyFont="1" applyFill="1" applyBorder="1" applyAlignment="1" applyProtection="1"/>
    <xf numFmtId="2" fontId="4" fillId="0" borderId="19" xfId="6" applyNumberFormat="1" applyFont="1" applyFill="1" applyBorder="1" applyAlignment="1" applyProtection="1"/>
    <xf numFmtId="2" fontId="4" fillId="0" borderId="77" xfId="6" applyNumberFormat="1" applyFont="1" applyFill="1" applyBorder="1" applyAlignment="1" applyProtection="1"/>
    <xf numFmtId="2" fontId="4" fillId="0" borderId="5" xfId="6" applyNumberFormat="1" applyFont="1" applyFill="1" applyBorder="1" applyAlignment="1" applyProtection="1"/>
    <xf numFmtId="1" fontId="4" fillId="0" borderId="50" xfId="2" applyNumberFormat="1" applyFont="1" applyFill="1" applyBorder="1" applyAlignment="1" applyProtection="1"/>
    <xf numFmtId="1" fontId="4" fillId="6" borderId="23" xfId="2" applyNumberFormat="1" applyFont="1" applyFill="1" applyBorder="1" applyAlignment="1" applyProtection="1">
      <protection locked="0"/>
    </xf>
    <xf numFmtId="1" fontId="4" fillId="6" borderId="24" xfId="2" applyNumberFormat="1" applyFont="1" applyFill="1" applyBorder="1" applyAlignment="1" applyProtection="1">
      <protection locked="0"/>
    </xf>
    <xf numFmtId="1" fontId="4" fillId="6" borderId="25" xfId="2" applyNumberFormat="1" applyFont="1" applyFill="1" applyBorder="1" applyAlignment="1" applyProtection="1">
      <protection locked="0"/>
    </xf>
    <xf numFmtId="1" fontId="4" fillId="6" borderId="26" xfId="2" applyNumberFormat="1" applyFont="1" applyFill="1" applyBorder="1" applyAlignment="1" applyProtection="1">
      <protection locked="0"/>
    </xf>
    <xf numFmtId="1" fontId="4" fillId="0" borderId="41" xfId="2" applyNumberFormat="1" applyFont="1" applyFill="1" applyBorder="1" applyAlignment="1" applyProtection="1"/>
    <xf numFmtId="1" fontId="4" fillId="6" borderId="32" xfId="2" applyNumberFormat="1" applyFont="1" applyFill="1" applyBorder="1" applyAlignment="1" applyProtection="1">
      <protection locked="0"/>
    </xf>
    <xf numFmtId="1" fontId="4" fillId="6" borderId="33" xfId="2" applyNumberFormat="1" applyFont="1" applyFill="1" applyBorder="1" applyAlignment="1" applyProtection="1">
      <protection locked="0"/>
    </xf>
    <xf numFmtId="1" fontId="4" fillId="6" borderId="34" xfId="2" applyNumberFormat="1" applyFont="1" applyFill="1" applyBorder="1" applyAlignment="1" applyProtection="1">
      <protection locked="0"/>
    </xf>
    <xf numFmtId="1" fontId="4" fillId="6" borderId="35" xfId="2" applyNumberFormat="1" applyFont="1" applyFill="1" applyBorder="1" applyAlignment="1" applyProtection="1">
      <protection locked="0"/>
    </xf>
    <xf numFmtId="1" fontId="4" fillId="8" borderId="32" xfId="2" applyNumberFormat="1" applyFont="1" applyFill="1" applyBorder="1" applyAlignment="1" applyProtection="1"/>
    <xf numFmtId="1" fontId="4" fillId="8" borderId="35" xfId="2" applyNumberFormat="1" applyFont="1" applyFill="1" applyBorder="1" applyAlignment="1" applyProtection="1"/>
    <xf numFmtId="1" fontId="4" fillId="8" borderId="34" xfId="2" applyNumberFormat="1" applyFont="1" applyFill="1" applyBorder="1" applyAlignment="1" applyProtection="1"/>
    <xf numFmtId="1" fontId="4" fillId="8" borderId="66" xfId="2" applyNumberFormat="1" applyFont="1" applyFill="1" applyBorder="1" applyAlignment="1" applyProtection="1"/>
    <xf numFmtId="1" fontId="4" fillId="0" borderId="64" xfId="2" applyNumberFormat="1" applyFont="1" applyFill="1" applyBorder="1" applyAlignment="1" applyProtection="1"/>
    <xf numFmtId="1" fontId="4" fillId="6" borderId="16" xfId="2" applyNumberFormat="1" applyFont="1" applyFill="1" applyBorder="1" applyAlignment="1" applyProtection="1">
      <protection locked="0"/>
    </xf>
    <xf numFmtId="1" fontId="4" fillId="6" borderId="19" xfId="2" applyNumberFormat="1" applyFont="1" applyFill="1" applyBorder="1" applyAlignment="1" applyProtection="1">
      <protection locked="0"/>
    </xf>
    <xf numFmtId="1" fontId="4" fillId="8" borderId="16" xfId="2" applyNumberFormat="1" applyFont="1" applyFill="1" applyBorder="1" applyAlignment="1" applyProtection="1"/>
    <xf numFmtId="1" fontId="4" fillId="8" borderId="59" xfId="2" applyNumberFormat="1" applyFont="1" applyFill="1" applyBorder="1" applyAlignment="1" applyProtection="1"/>
    <xf numFmtId="1" fontId="4" fillId="8" borderId="19" xfId="2" applyNumberFormat="1" applyFont="1" applyFill="1" applyBorder="1" applyAlignment="1" applyProtection="1"/>
    <xf numFmtId="1" fontId="4" fillId="8" borderId="77" xfId="2" applyNumberFormat="1" applyFont="1" applyFill="1" applyBorder="1" applyAlignment="1" applyProtection="1"/>
    <xf numFmtId="1" fontId="4" fillId="0" borderId="16" xfId="2" applyNumberFormat="1" applyFont="1" applyFill="1" applyBorder="1" applyAlignment="1" applyProtection="1"/>
    <xf numFmtId="1" fontId="4" fillId="6" borderId="64" xfId="2" applyNumberFormat="1" applyFont="1" applyFill="1" applyBorder="1" applyAlignment="1" applyProtection="1">
      <protection locked="0"/>
    </xf>
    <xf numFmtId="1" fontId="4" fillId="6" borderId="55" xfId="2" applyNumberFormat="1" applyFont="1" applyFill="1" applyBorder="1" applyAlignment="1" applyProtection="1">
      <protection locked="0"/>
    </xf>
    <xf numFmtId="1" fontId="4" fillId="6" borderId="77" xfId="2" applyNumberFormat="1" applyFont="1" applyFill="1" applyBorder="1" applyAlignment="1" applyProtection="1">
      <protection locked="0"/>
    </xf>
    <xf numFmtId="1" fontId="4" fillId="12" borderId="55" xfId="2" applyNumberFormat="1" applyFont="1" applyFill="1" applyBorder="1" applyAlignment="1" applyProtection="1">
      <protection locked="0"/>
    </xf>
    <xf numFmtId="1" fontId="4" fillId="12" borderId="76" xfId="2" applyNumberFormat="1" applyFont="1" applyFill="1" applyBorder="1" applyAlignment="1" applyProtection="1">
      <protection locked="0"/>
    </xf>
    <xf numFmtId="1" fontId="4" fillId="12" borderId="53" xfId="2" applyNumberFormat="1" applyFont="1" applyFill="1" applyBorder="1" applyAlignment="1" applyProtection="1">
      <protection locked="0"/>
    </xf>
    <xf numFmtId="1" fontId="4" fillId="12" borderId="77" xfId="2" applyNumberFormat="1" applyFont="1" applyFill="1" applyBorder="1" applyAlignment="1" applyProtection="1">
      <protection locked="0"/>
    </xf>
    <xf numFmtId="1" fontId="4" fillId="12" borderId="54" xfId="2" applyNumberFormat="1" applyFont="1" applyFill="1" applyBorder="1" applyAlignment="1" applyProtection="1">
      <protection locked="0"/>
    </xf>
    <xf numFmtId="1" fontId="4" fillId="12" borderId="65" xfId="2" applyNumberFormat="1" applyFont="1" applyFill="1" applyBorder="1" applyAlignment="1" applyProtection="1">
      <protection locked="0"/>
    </xf>
    <xf numFmtId="0" fontId="4" fillId="0" borderId="0" xfId="6" applyNumberFormat="1" applyFont="1" applyFill="1" applyBorder="1" applyAlignment="1" applyProtection="1">
      <alignment horizontal="left" vertical="center" wrapText="1"/>
    </xf>
    <xf numFmtId="1" fontId="11" fillId="0" borderId="0" xfId="2" applyNumberFormat="1" applyFont="1" applyFill="1" applyBorder="1" applyAlignment="1" applyProtection="1"/>
    <xf numFmtId="1" fontId="11" fillId="0" borderId="0" xfId="2" applyNumberFormat="1" applyFont="1" applyFill="1" applyBorder="1" applyAlignment="1" applyProtection="1"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/>
    </xf>
    <xf numFmtId="2" fontId="4" fillId="6" borderId="20" xfId="7" applyNumberFormat="1" applyFont="1" applyFill="1" applyBorder="1" applyAlignment="1" applyProtection="1">
      <protection locked="0"/>
    </xf>
    <xf numFmtId="2" fontId="4" fillId="6" borderId="29" xfId="7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/>
    <xf numFmtId="2" fontId="4" fillId="0" borderId="26" xfId="2" applyNumberFormat="1" applyFont="1" applyFill="1" applyBorder="1" applyAlignment="1" applyProtection="1">
      <alignment horizontal="right"/>
    </xf>
    <xf numFmtId="2" fontId="4" fillId="0" borderId="20" xfId="2" applyNumberFormat="1" applyFont="1" applyFill="1" applyBorder="1" applyAlignment="1" applyProtection="1"/>
    <xf numFmtId="2" fontId="4" fillId="0" borderId="42" xfId="2" applyNumberFormat="1" applyFont="1" applyFill="1" applyBorder="1" applyAlignment="1" applyProtection="1"/>
    <xf numFmtId="2" fontId="4" fillId="6" borderId="50" xfId="7" applyNumberFormat="1" applyFont="1" applyFill="1" applyBorder="1" applyAlignment="1" applyProtection="1">
      <protection locked="0"/>
    </xf>
    <xf numFmtId="2" fontId="4" fillId="6" borderId="26" xfId="7" applyNumberFormat="1" applyFont="1" applyFill="1" applyBorder="1" applyAlignment="1" applyProtection="1">
      <protection locked="0"/>
    </xf>
    <xf numFmtId="2" fontId="4" fillId="6" borderId="21" xfId="7" applyNumberFormat="1" applyFont="1" applyFill="1" applyBorder="1" applyAlignment="1" applyProtection="1">
      <protection locked="0"/>
    </xf>
    <xf numFmtId="2" fontId="4" fillId="6" borderId="28" xfId="7" applyNumberFormat="1" applyFont="1" applyFill="1" applyBorder="1" applyAlignment="1" applyProtection="1">
      <protection locked="0"/>
    </xf>
    <xf numFmtId="2" fontId="4" fillId="2" borderId="27" xfId="2" applyNumberFormat="1" applyFont="1" applyFill="1" applyBorder="1" applyAlignment="1" applyProtection="1"/>
    <xf numFmtId="2" fontId="4" fillId="0" borderId="35" xfId="2" applyNumberFormat="1" applyFont="1" applyFill="1" applyBorder="1" applyAlignment="1" applyProtection="1">
      <alignment horizontal="right"/>
    </xf>
    <xf numFmtId="2" fontId="4" fillId="0" borderId="27" xfId="2" applyNumberFormat="1" applyFont="1" applyFill="1" applyBorder="1" applyAlignment="1" applyProtection="1"/>
    <xf numFmtId="2" fontId="4" fillId="6" borderId="31" xfId="7" applyNumberFormat="1" applyFont="1" applyFill="1" applyBorder="1" applyAlignment="1" applyProtection="1">
      <protection locked="0"/>
    </xf>
    <xf numFmtId="2" fontId="4" fillId="2" borderId="32" xfId="2" applyNumberFormat="1" applyFont="1" applyFill="1" applyBorder="1" applyAlignment="1" applyProtection="1"/>
    <xf numFmtId="2" fontId="4" fillId="2" borderId="34" xfId="2" applyNumberFormat="1" applyFont="1" applyFill="1" applyBorder="1" applyAlignment="1" applyProtection="1"/>
    <xf numFmtId="0" fontId="4" fillId="0" borderId="41" xfId="6" applyNumberFormat="1" applyFont="1" applyFill="1" applyBorder="1" applyAlignment="1" applyProtection="1"/>
    <xf numFmtId="0" fontId="4" fillId="0" borderId="66" xfId="6" applyNumberFormat="1" applyFont="1" applyFill="1" applyBorder="1" applyAlignment="1" applyProtection="1"/>
    <xf numFmtId="2" fontId="4" fillId="2" borderId="33" xfId="2" applyNumberFormat="1" applyFont="1" applyFill="1" applyBorder="1" applyAlignment="1" applyProtection="1"/>
    <xf numFmtId="2" fontId="4" fillId="6" borderId="15" xfId="7" applyNumberFormat="1" applyFont="1" applyFill="1" applyBorder="1" applyAlignment="1" applyProtection="1">
      <protection locked="0"/>
    </xf>
    <xf numFmtId="2" fontId="4" fillId="2" borderId="36" xfId="2" applyNumberFormat="1" applyFont="1" applyFill="1" applyBorder="1" applyAlignment="1" applyProtection="1"/>
    <xf numFmtId="2" fontId="4" fillId="2" borderId="54" xfId="2" applyNumberFormat="1" applyFont="1" applyFill="1" applyBorder="1" applyAlignment="1" applyProtection="1"/>
    <xf numFmtId="2" fontId="4" fillId="2" borderId="55" xfId="2" applyNumberFormat="1" applyFont="1" applyFill="1" applyBorder="1" applyAlignment="1" applyProtection="1"/>
    <xf numFmtId="2" fontId="4" fillId="0" borderId="56" xfId="2" applyNumberFormat="1" applyFont="1" applyFill="1" applyBorder="1" applyAlignment="1" applyProtection="1">
      <alignment horizontal="right"/>
    </xf>
    <xf numFmtId="2" fontId="4" fillId="6" borderId="18" xfId="7" applyNumberFormat="1" applyFont="1" applyFill="1" applyBorder="1" applyAlignment="1" applyProtection="1">
      <protection locked="0"/>
    </xf>
    <xf numFmtId="2" fontId="4" fillId="2" borderId="24" xfId="2" applyNumberFormat="1" applyFont="1" applyFill="1" applyBorder="1" applyAlignment="1" applyProtection="1"/>
    <xf numFmtId="2" fontId="4" fillId="2" borderId="25" xfId="2" applyNumberFormat="1" applyFont="1" applyFill="1" applyBorder="1" applyAlignment="1" applyProtection="1"/>
    <xf numFmtId="2" fontId="4" fillId="0" borderId="51" xfId="2" applyNumberFormat="1" applyFont="1" applyFill="1" applyBorder="1" applyAlignment="1" applyProtection="1"/>
    <xf numFmtId="2" fontId="4" fillId="6" borderId="32" xfId="7" applyNumberFormat="1" applyFont="1" applyFill="1" applyBorder="1" applyAlignment="1" applyProtection="1">
      <protection locked="0"/>
    </xf>
    <xf numFmtId="2" fontId="4" fillId="6" borderId="33" xfId="7" applyNumberFormat="1" applyFont="1" applyFill="1" applyBorder="1" applyAlignment="1" applyProtection="1">
      <protection locked="0"/>
    </xf>
    <xf numFmtId="2" fontId="4" fillId="6" borderId="35" xfId="7" applyNumberFormat="1" applyFont="1" applyFill="1" applyBorder="1" applyAlignment="1" applyProtection="1">
      <protection locked="0"/>
    </xf>
    <xf numFmtId="2" fontId="4" fillId="6" borderId="56" xfId="7" applyNumberFormat="1" applyFont="1" applyFill="1" applyBorder="1" applyAlignment="1" applyProtection="1">
      <protection locked="0"/>
    </xf>
    <xf numFmtId="2" fontId="4" fillId="2" borderId="22" xfId="2" applyNumberFormat="1" applyFont="1" applyFill="1" applyBorder="1" applyAlignment="1" applyProtection="1"/>
    <xf numFmtId="2" fontId="4" fillId="2" borderId="37" xfId="2" applyNumberFormat="1" applyFont="1" applyFill="1" applyBorder="1" applyAlignment="1" applyProtection="1"/>
    <xf numFmtId="2" fontId="4" fillId="2" borderId="5" xfId="2" applyNumberFormat="1" applyFont="1" applyFill="1" applyBorder="1" applyAlignment="1" applyProtection="1"/>
    <xf numFmtId="2" fontId="4" fillId="2" borderId="39" xfId="2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/>
    </xf>
    <xf numFmtId="0" fontId="4" fillId="0" borderId="37" xfId="6" applyNumberFormat="1" applyFont="1" applyFill="1" applyBorder="1" applyAlignment="1" applyProtection="1">
      <alignment horizontal="center" vertical="center" wrapText="1"/>
    </xf>
    <xf numFmtId="0" fontId="4" fillId="0" borderId="40" xfId="6" applyNumberFormat="1" applyFont="1" applyFill="1" applyBorder="1" applyAlignment="1" applyProtection="1">
      <alignment horizontal="center" vertical="center" wrapText="1"/>
    </xf>
    <xf numFmtId="166" fontId="4" fillId="6" borderId="28" xfId="7" applyNumberFormat="1" applyFont="1" applyFill="1" applyBorder="1" applyAlignment="1" applyProtection="1">
      <protection locked="0"/>
    </xf>
    <xf numFmtId="166" fontId="4" fillId="6" borderId="31" xfId="7" applyNumberFormat="1" applyFont="1" applyFill="1" applyBorder="1" applyAlignment="1" applyProtection="1">
      <protection locked="0"/>
    </xf>
    <xf numFmtId="166" fontId="4" fillId="6" borderId="32" xfId="7" applyNumberFormat="1" applyFont="1" applyFill="1" applyBorder="1" applyAlignment="1" applyProtection="1">
      <protection locked="0"/>
    </xf>
    <xf numFmtId="166" fontId="4" fillId="6" borderId="35" xfId="7" applyNumberFormat="1" applyFont="1" applyFill="1" applyBorder="1" applyAlignment="1" applyProtection="1">
      <protection locked="0"/>
    </xf>
    <xf numFmtId="166" fontId="4" fillId="6" borderId="53" xfId="7" applyNumberFormat="1" applyFont="1" applyFill="1" applyBorder="1" applyAlignment="1" applyProtection="1">
      <protection locked="0"/>
    </xf>
    <xf numFmtId="166" fontId="4" fillId="6" borderId="56" xfId="7" applyNumberFormat="1" applyFont="1" applyFill="1" applyBorder="1" applyAlignment="1" applyProtection="1">
      <protection locked="0"/>
    </xf>
    <xf numFmtId="0" fontId="4" fillId="13" borderId="22" xfId="6" applyNumberFormat="1" applyFont="1" applyFill="1" applyBorder="1" applyAlignment="1" applyProtection="1">
      <protection hidden="1"/>
    </xf>
    <xf numFmtId="0" fontId="4" fillId="14" borderId="0" xfId="6" applyNumberFormat="1" applyFont="1" applyFill="1" applyBorder="1" applyAlignment="1" applyProtection="1"/>
    <xf numFmtId="0" fontId="4" fillId="0" borderId="37" xfId="6" applyNumberFormat="1" applyFont="1" applyFill="1" applyBorder="1" applyAlignment="1" applyProtection="1">
      <alignment horizontal="center" vertical="center" wrapText="1"/>
    </xf>
    <xf numFmtId="0" fontId="4" fillId="0" borderId="40" xfId="6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4" fillId="0" borderId="37" xfId="6" applyNumberFormat="1" applyFont="1" applyFill="1" applyBorder="1" applyAlignment="1" applyProtection="1">
      <alignment horizontal="center" vertical="center" wrapText="1"/>
    </xf>
    <xf numFmtId="0" fontId="4" fillId="0" borderId="40" xfId="6" applyNumberFormat="1" applyFont="1" applyFill="1" applyBorder="1" applyAlignment="1" applyProtection="1">
      <alignment horizontal="center" vertical="center" wrapText="1"/>
    </xf>
    <xf numFmtId="0" fontId="4" fillId="0" borderId="37" xfId="6" applyNumberFormat="1" applyFont="1" applyFill="1" applyBorder="1" applyAlignment="1" applyProtection="1">
      <alignment horizontal="center" vertical="center" wrapText="1"/>
    </xf>
    <xf numFmtId="0" fontId="4" fillId="0" borderId="40" xfId="6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4" fillId="0" borderId="37" xfId="6" applyNumberFormat="1" applyFont="1" applyFill="1" applyBorder="1" applyAlignment="1" applyProtection="1">
      <alignment horizontal="center" vertical="center" wrapText="1"/>
    </xf>
    <xf numFmtId="0" fontId="4" fillId="0" borderId="40" xfId="6" applyNumberFormat="1" applyFont="1" applyFill="1" applyBorder="1" applyAlignment="1" applyProtection="1">
      <alignment horizontal="center" vertical="center" wrapText="1"/>
    </xf>
    <xf numFmtId="0" fontId="4" fillId="0" borderId="37" xfId="6" applyNumberFormat="1" applyFont="1" applyFill="1" applyBorder="1" applyAlignment="1" applyProtection="1">
      <alignment horizontal="center" vertical="center" wrapText="1"/>
    </xf>
    <xf numFmtId="0" fontId="4" fillId="0" borderId="40" xfId="6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4" fillId="0" borderId="37" xfId="6" applyNumberFormat="1" applyFont="1" applyFill="1" applyBorder="1" applyAlignment="1" applyProtection="1">
      <alignment horizontal="center" vertical="center" wrapText="1"/>
    </xf>
    <xf numFmtId="0" fontId="4" fillId="0" borderId="40" xfId="6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center"/>
    </xf>
    <xf numFmtId="0" fontId="4" fillId="0" borderId="37" xfId="6" applyNumberFormat="1" applyFont="1" applyFill="1" applyBorder="1" applyAlignment="1" applyProtection="1">
      <alignment horizontal="center" vertical="center" wrapText="1"/>
    </xf>
    <xf numFmtId="0" fontId="4" fillId="0" borderId="40" xfId="6" applyNumberFormat="1" applyFont="1" applyFill="1" applyBorder="1" applyAlignment="1" applyProtection="1">
      <alignment horizontal="center" vertical="center" wrapText="1"/>
    </xf>
    <xf numFmtId="0" fontId="4" fillId="0" borderId="57" xfId="6" applyNumberFormat="1" applyFont="1" applyFill="1" applyBorder="1" applyAlignment="1" applyProtection="1">
      <alignment horizontal="left"/>
    </xf>
    <xf numFmtId="0" fontId="4" fillId="0" borderId="59" xfId="6" applyNumberFormat="1" applyFont="1" applyFill="1" applyBorder="1" applyAlignment="1" applyProtection="1">
      <alignment horizontal="left"/>
    </xf>
    <xf numFmtId="0" fontId="4" fillId="0" borderId="60" xfId="6" applyNumberFormat="1" applyFont="1" applyFill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64" xfId="6" applyNumberFormat="1" applyFont="1" applyFill="1" applyBorder="1" applyAlignment="1" applyProtection="1">
      <alignment horizontal="center" vertical="center" wrapText="1"/>
    </xf>
    <xf numFmtId="0" fontId="4" fillId="0" borderId="65" xfId="0" applyFont="1" applyBorder="1" applyAlignment="1" applyProtection="1">
      <alignment horizontal="center" vertical="center" wrapText="1"/>
    </xf>
    <xf numFmtId="0" fontId="4" fillId="0" borderId="3" xfId="6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0" xfId="6" applyNumberFormat="1" applyFont="1" applyFill="1" applyBorder="1" applyAlignment="1" applyProtection="1">
      <alignment horizontal="left"/>
    </xf>
    <xf numFmtId="0" fontId="4" fillId="0" borderId="52" xfId="6" applyNumberFormat="1" applyFont="1" applyFill="1" applyBorder="1" applyAlignment="1" applyProtection="1">
      <alignment horizontal="left"/>
    </xf>
    <xf numFmtId="0" fontId="4" fillId="0" borderId="41" xfId="6" applyNumberFormat="1" applyFont="1" applyFill="1" applyBorder="1" applyAlignment="1" applyProtection="1">
      <alignment horizontal="left"/>
    </xf>
    <xf numFmtId="0" fontId="4" fillId="0" borderId="66" xfId="6" applyNumberFormat="1" applyFont="1" applyFill="1" applyBorder="1" applyAlignment="1" applyProtection="1">
      <alignment horizontal="left"/>
    </xf>
    <xf numFmtId="0" fontId="4" fillId="0" borderId="57" xfId="6" applyNumberFormat="1" applyFont="1" applyFill="1" applyBorder="1" applyAlignment="1" applyProtection="1">
      <alignment horizontal="left" vertical="center" wrapText="1"/>
    </xf>
    <xf numFmtId="0" fontId="4" fillId="0" borderId="59" xfId="6" applyNumberFormat="1" applyFont="1" applyFill="1" applyBorder="1" applyAlignment="1" applyProtection="1">
      <alignment horizontal="left" vertical="center" wrapText="1"/>
    </xf>
    <xf numFmtId="0" fontId="4" fillId="0" borderId="23" xfId="6" applyNumberFormat="1" applyFont="1" applyFill="1" applyBorder="1" applyAlignment="1" applyProtection="1">
      <alignment horizontal="left" vertical="center"/>
    </xf>
    <xf numFmtId="0" fontId="4" fillId="0" borderId="78" xfId="6" applyNumberFormat="1" applyFont="1" applyFill="1" applyBorder="1" applyAlignment="1" applyProtection="1">
      <alignment horizontal="left" vertical="center"/>
    </xf>
    <xf numFmtId="0" fontId="4" fillId="0" borderId="44" xfId="6" applyNumberFormat="1" applyFont="1" applyFill="1" applyBorder="1" applyAlignment="1" applyProtection="1">
      <alignment horizontal="left" vertical="center"/>
    </xf>
    <xf numFmtId="0" fontId="4" fillId="0" borderId="69" xfId="6" applyNumberFormat="1" applyFont="1" applyFill="1" applyBorder="1" applyAlignment="1" applyProtection="1">
      <alignment horizontal="left" vertical="center"/>
    </xf>
    <xf numFmtId="0" fontId="4" fillId="0" borderId="41" xfId="6" applyNumberFormat="1" applyFont="1" applyFill="1" applyBorder="1" applyAlignment="1" applyProtection="1">
      <alignment horizontal="left" vertical="center"/>
    </xf>
    <xf numFmtId="0" fontId="4" fillId="0" borderId="42" xfId="6" applyNumberFormat="1" applyFont="1" applyFill="1" applyBorder="1" applyAlignment="1" applyProtection="1">
      <alignment horizontal="left" vertical="center"/>
    </xf>
    <xf numFmtId="0" fontId="4" fillId="0" borderId="57" xfId="6" applyNumberFormat="1" applyFont="1" applyFill="1" applyBorder="1" applyAlignment="1" applyProtection="1">
      <alignment horizontal="left" vertical="center"/>
    </xf>
    <xf numFmtId="0" fontId="4" fillId="0" borderId="58" xfId="6" applyNumberFormat="1" applyFont="1" applyFill="1" applyBorder="1" applyAlignment="1" applyProtection="1">
      <alignment horizontal="left" vertical="center"/>
    </xf>
    <xf numFmtId="0" fontId="4" fillId="0" borderId="15" xfId="6" applyNumberFormat="1" applyFont="1" applyFill="1" applyBorder="1" applyAlignment="1" applyProtection="1">
      <alignment horizontal="center"/>
    </xf>
    <xf numFmtId="0" fontId="4" fillId="0" borderId="9" xfId="6" applyNumberFormat="1" applyFont="1" applyFill="1" applyBorder="1" applyAlignment="1" applyProtection="1">
      <alignment horizontal="center" vertical="center" wrapText="1"/>
    </xf>
    <xf numFmtId="0" fontId="4" fillId="0" borderId="18" xfId="6" applyNumberFormat="1" applyFont="1" applyFill="1" applyBorder="1" applyAlignment="1" applyProtection="1">
      <alignment horizontal="center" vertical="center" wrapText="1"/>
    </xf>
    <xf numFmtId="0" fontId="4" fillId="0" borderId="20" xfId="6" applyNumberFormat="1" applyFont="1" applyFill="1" applyBorder="1" applyAlignment="1" applyProtection="1">
      <alignment horizontal="left" vertical="center" wrapText="1"/>
    </xf>
    <xf numFmtId="0" fontId="4" fillId="0" borderId="27" xfId="6" applyNumberFormat="1" applyFont="1" applyFill="1" applyBorder="1" applyAlignment="1" applyProtection="1">
      <alignment horizontal="left" vertical="center" wrapText="1"/>
    </xf>
    <xf numFmtId="164" fontId="4" fillId="0" borderId="27" xfId="6" applyNumberFormat="1" applyFont="1" applyFill="1" applyBorder="1" applyAlignment="1" applyProtection="1">
      <alignment horizontal="left" vertical="center" wrapText="1"/>
    </xf>
    <xf numFmtId="0" fontId="4" fillId="0" borderId="2" xfId="6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77" xfId="0" applyFont="1" applyBorder="1" applyAlignment="1" applyProtection="1">
      <alignment horizontal="center" vertical="center" wrapText="1"/>
    </xf>
    <xf numFmtId="0" fontId="4" fillId="0" borderId="3" xfId="6" applyNumberFormat="1" applyFont="1" applyFill="1" applyBorder="1" applyAlignment="1" applyProtection="1">
      <alignment horizontal="center" vertical="center"/>
    </xf>
    <xf numFmtId="0" fontId="4" fillId="0" borderId="5" xfId="6" applyNumberFormat="1" applyFont="1" applyFill="1" applyBorder="1" applyAlignment="1" applyProtection="1">
      <alignment horizontal="center" vertical="center"/>
    </xf>
    <xf numFmtId="0" fontId="4" fillId="0" borderId="7" xfId="6" applyNumberFormat="1" applyFont="1" applyFill="1" applyBorder="1" applyAlignment="1" applyProtection="1">
      <alignment horizontal="center" vertical="center"/>
    </xf>
    <xf numFmtId="0" fontId="4" fillId="0" borderId="16" xfId="6" applyNumberFormat="1" applyFont="1" applyFill="1" applyBorder="1" applyAlignment="1" applyProtection="1">
      <alignment horizontal="center" vertical="center"/>
    </xf>
    <xf numFmtId="0" fontId="4" fillId="0" borderId="9" xfId="6" applyNumberFormat="1" applyFont="1" applyFill="1" applyBorder="1" applyAlignment="1" applyProtection="1">
      <alignment horizontal="center" vertical="center"/>
    </xf>
    <xf numFmtId="0" fontId="4" fillId="0" borderId="18" xfId="6" applyNumberFormat="1" applyFont="1" applyFill="1" applyBorder="1" applyAlignment="1" applyProtection="1">
      <alignment horizontal="center" vertical="center"/>
    </xf>
    <xf numFmtId="0" fontId="4" fillId="0" borderId="22" xfId="6" applyNumberFormat="1" applyFont="1" applyFill="1" applyBorder="1" applyAlignment="1" applyProtection="1">
      <alignment horizontal="center" vertical="center"/>
    </xf>
    <xf numFmtId="0" fontId="4" fillId="0" borderId="37" xfId="6" applyNumberFormat="1" applyFont="1" applyFill="1" applyBorder="1" applyAlignment="1" applyProtection="1">
      <alignment horizontal="center" vertical="center" wrapText="1"/>
    </xf>
    <xf numFmtId="0" fontId="4" fillId="0" borderId="39" xfId="6" applyNumberFormat="1" applyFont="1" applyFill="1" applyBorder="1" applyAlignment="1" applyProtection="1">
      <alignment horizontal="center" vertical="center" wrapText="1"/>
    </xf>
    <xf numFmtId="0" fontId="4" fillId="0" borderId="40" xfId="6" applyNumberFormat="1" applyFont="1" applyFill="1" applyBorder="1" applyAlignment="1" applyProtection="1">
      <alignment horizontal="center" vertical="center" wrapText="1"/>
    </xf>
    <xf numFmtId="0" fontId="4" fillId="0" borderId="77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77" xfId="6" applyNumberFormat="1" applyFont="1" applyFill="1" applyBorder="1" applyAlignment="1" applyProtection="1">
      <alignment horizontal="center" vertical="center" wrapText="1"/>
    </xf>
    <xf numFmtId="0" fontId="4" fillId="0" borderId="3" xfId="6" applyNumberFormat="1" applyFont="1" applyFill="1" applyBorder="1" applyAlignment="1" applyProtection="1">
      <alignment horizontal="left" vertical="center" wrapText="1"/>
    </xf>
    <xf numFmtId="0" fontId="4" fillId="0" borderId="4" xfId="6" applyNumberFormat="1" applyFont="1" applyFill="1" applyBorder="1" applyAlignment="1" applyProtection="1">
      <alignment horizontal="left" vertical="center" wrapText="1"/>
    </xf>
    <xf numFmtId="0" fontId="4" fillId="0" borderId="61" xfId="6" applyNumberFormat="1" applyFont="1" applyFill="1" applyBorder="1" applyAlignment="1" applyProtection="1">
      <alignment horizontal="center" vertical="center" wrapText="1"/>
    </xf>
    <xf numFmtId="0" fontId="4" fillId="0" borderId="62" xfId="6" applyNumberFormat="1" applyFont="1" applyFill="1" applyBorder="1" applyAlignment="1" applyProtection="1">
      <alignment horizontal="center" vertical="center" wrapText="1"/>
    </xf>
    <xf numFmtId="0" fontId="4" fillId="0" borderId="63" xfId="6" applyNumberFormat="1" applyFont="1" applyFill="1" applyBorder="1" applyAlignment="1" applyProtection="1">
      <alignment horizontal="center" vertical="center" wrapText="1"/>
    </xf>
    <xf numFmtId="0" fontId="4" fillId="0" borderId="6" xfId="6" applyNumberFormat="1" applyFont="1" applyFill="1" applyBorder="1" applyAlignment="1" applyProtection="1">
      <alignment horizontal="center" vertical="center" wrapText="1"/>
    </xf>
    <xf numFmtId="0" fontId="4" fillId="0" borderId="15" xfId="6" applyNumberFormat="1" applyFont="1" applyFill="1" applyBorder="1" applyAlignment="1" applyProtection="1">
      <alignment horizontal="center" vertical="center" wrapText="1"/>
    </xf>
    <xf numFmtId="0" fontId="4" fillId="0" borderId="10" xfId="6" applyNumberFormat="1" applyFont="1" applyFill="1" applyBorder="1" applyAlignment="1" applyProtection="1">
      <alignment horizontal="center" vertical="center" wrapText="1"/>
    </xf>
    <xf numFmtId="0" fontId="4" fillId="0" borderId="14" xfId="6" applyNumberFormat="1" applyFont="1" applyFill="1" applyBorder="1" applyAlignment="1" applyProtection="1">
      <alignment horizontal="center" vertical="center" wrapText="1"/>
    </xf>
    <xf numFmtId="0" fontId="4" fillId="0" borderId="19" xfId="6" applyNumberFormat="1" applyFont="1" applyFill="1" applyBorder="1" applyAlignment="1" applyProtection="1">
      <alignment horizontal="center" vertical="center" wrapText="1"/>
    </xf>
    <xf numFmtId="0" fontId="4" fillId="0" borderId="8" xfId="6" applyNumberFormat="1" applyFont="1" applyFill="1" applyBorder="1" applyAlignment="1" applyProtection="1">
      <alignment horizontal="center" vertical="center" wrapText="1"/>
    </xf>
    <xf numFmtId="0" fontId="4" fillId="0" borderId="12" xfId="6" applyNumberFormat="1" applyFont="1" applyFill="1" applyBorder="1" applyAlignment="1" applyProtection="1">
      <alignment horizontal="center" vertical="center" wrapText="1"/>
    </xf>
    <xf numFmtId="0" fontId="4" fillId="0" borderId="17" xfId="6" applyNumberFormat="1" applyFont="1" applyFill="1" applyBorder="1" applyAlignment="1" applyProtection="1">
      <alignment horizontal="center" vertical="center" wrapText="1"/>
    </xf>
    <xf numFmtId="0" fontId="4" fillId="0" borderId="13" xfId="6" applyNumberFormat="1" applyFont="1" applyFill="1" applyBorder="1" applyAlignment="1" applyProtection="1">
      <alignment horizontal="center" vertical="center" wrapText="1"/>
    </xf>
    <xf numFmtId="0" fontId="4" fillId="0" borderId="50" xfId="6" applyNumberFormat="1" applyFont="1" applyFill="1" applyBorder="1" applyAlignment="1" applyProtection="1">
      <alignment horizontal="left" vertical="center" wrapText="1"/>
    </xf>
    <xf numFmtId="0" fontId="4" fillId="0" borderId="52" xfId="6" applyNumberFormat="1" applyFont="1" applyFill="1" applyBorder="1" applyAlignment="1" applyProtection="1">
      <alignment horizontal="left" vertical="center" wrapText="1"/>
    </xf>
    <xf numFmtId="0" fontId="4" fillId="0" borderId="22" xfId="6" applyNumberFormat="1" applyFont="1" applyFill="1" applyBorder="1" applyAlignment="1" applyProtection="1">
      <alignment horizontal="center" vertical="center" wrapText="1"/>
    </xf>
    <xf numFmtId="0" fontId="4" fillId="0" borderId="7" xfId="6" applyNumberFormat="1" applyFont="1" applyFill="1" applyBorder="1" applyAlignment="1" applyProtection="1">
      <alignment horizontal="center" vertical="center" wrapText="1"/>
    </xf>
    <xf numFmtId="0" fontId="4" fillId="0" borderId="16" xfId="6" applyNumberFormat="1" applyFont="1" applyFill="1" applyBorder="1" applyAlignment="1" applyProtection="1">
      <alignment horizontal="center" vertical="center" wrapText="1"/>
    </xf>
    <xf numFmtId="0" fontId="10" fillId="2" borderId="62" xfId="0" applyFont="1" applyFill="1" applyBorder="1" applyAlignment="1" applyProtection="1">
      <alignment horizontal="left" vertical="top"/>
    </xf>
    <xf numFmtId="0" fontId="10" fillId="2" borderId="0" xfId="0" applyFont="1" applyFill="1" applyAlignment="1" applyProtection="1">
      <alignment horizontal="left" vertical="top"/>
    </xf>
    <xf numFmtId="0" fontId="4" fillId="0" borderId="41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3" fillId="0" borderId="4" xfId="6" applyNumberFormat="1" applyFont="1" applyFill="1" applyBorder="1" applyAlignment="1" applyProtection="1">
      <alignment horizontal="center" vertical="center" wrapText="1"/>
    </xf>
    <xf numFmtId="0" fontId="3" fillId="0" borderId="5" xfId="6" applyNumberFormat="1" applyFont="1" applyFill="1" applyBorder="1" applyAlignment="1" applyProtection="1">
      <alignment horizontal="center" vertical="center" wrapText="1"/>
    </xf>
    <xf numFmtId="0" fontId="4" fillId="0" borderId="7" xfId="6" quotePrefix="1" applyNumberFormat="1" applyFont="1" applyFill="1" applyBorder="1" applyAlignment="1" applyProtection="1">
      <alignment horizontal="center" vertical="center"/>
    </xf>
    <xf numFmtId="0" fontId="4" fillId="0" borderId="11" xfId="6" quotePrefix="1" applyNumberFormat="1" applyFont="1" applyFill="1" applyBorder="1" applyAlignment="1" applyProtection="1">
      <alignment horizontal="center" vertical="center"/>
    </xf>
    <xf numFmtId="0" fontId="4" fillId="0" borderId="16" xfId="6" quotePrefix="1" applyNumberFormat="1" applyFont="1" applyFill="1" applyBorder="1" applyAlignment="1" applyProtection="1">
      <alignment horizontal="center" vertical="center"/>
    </xf>
    <xf numFmtId="0" fontId="4" fillId="0" borderId="8" xfId="6" quotePrefix="1" applyNumberFormat="1" applyFont="1" applyFill="1" applyBorder="1" applyAlignment="1" applyProtection="1">
      <alignment horizontal="center" vertical="center"/>
    </xf>
    <xf numFmtId="0" fontId="4" fillId="0" borderId="12" xfId="6" quotePrefix="1" applyNumberFormat="1" applyFont="1" applyFill="1" applyBorder="1" applyAlignment="1" applyProtection="1">
      <alignment horizontal="center" vertical="center"/>
    </xf>
    <xf numFmtId="0" fontId="4" fillId="0" borderId="17" xfId="6" quotePrefix="1" applyNumberFormat="1" applyFont="1" applyFill="1" applyBorder="1" applyAlignment="1" applyProtection="1">
      <alignment horizontal="center" vertical="center"/>
    </xf>
    <xf numFmtId="0" fontId="4" fillId="0" borderId="8" xfId="6" applyNumberFormat="1" applyFont="1" applyFill="1" applyBorder="1" applyAlignment="1" applyProtection="1">
      <alignment horizontal="center" vertical="center"/>
    </xf>
    <xf numFmtId="0" fontId="4" fillId="0" borderId="12" xfId="6" applyNumberFormat="1" applyFont="1" applyFill="1" applyBorder="1" applyAlignment="1" applyProtection="1">
      <alignment horizontal="center" vertical="center"/>
    </xf>
    <xf numFmtId="0" fontId="4" fillId="0" borderId="17" xfId="6" applyNumberFormat="1" applyFont="1" applyFill="1" applyBorder="1" applyAlignment="1" applyProtection="1">
      <alignment horizontal="center" vertical="center"/>
    </xf>
    <xf numFmtId="0" fontId="4" fillId="0" borderId="9" xfId="6" quotePrefix="1" applyNumberFormat="1" applyFont="1" applyFill="1" applyBorder="1" applyAlignment="1" applyProtection="1">
      <alignment horizontal="center" vertical="center"/>
    </xf>
    <xf numFmtId="0" fontId="4" fillId="0" borderId="13" xfId="6" quotePrefix="1" applyNumberFormat="1" applyFont="1" applyFill="1" applyBorder="1" applyAlignment="1" applyProtection="1">
      <alignment horizontal="center" vertical="center"/>
    </xf>
    <xf numFmtId="0" fontId="4" fillId="0" borderId="18" xfId="6" quotePrefix="1" applyNumberFormat="1" applyFont="1" applyFill="1" applyBorder="1" applyAlignment="1" applyProtection="1">
      <alignment horizontal="center" vertical="center"/>
    </xf>
    <xf numFmtId="0" fontId="4" fillId="0" borderId="11" xfId="6" applyNumberFormat="1" applyFont="1" applyFill="1" applyBorder="1" applyAlignment="1" applyProtection="1">
      <alignment horizontal="center" vertical="center" wrapText="1"/>
    </xf>
    <xf numFmtId="0" fontId="4" fillId="0" borderId="13" xfId="6" applyNumberFormat="1" applyFont="1" applyFill="1" applyBorder="1" applyAlignment="1" applyProtection="1">
      <alignment horizontal="center" vertical="center"/>
    </xf>
    <xf numFmtId="164" fontId="4" fillId="0" borderId="3" xfId="6" applyNumberFormat="1" applyFont="1" applyFill="1" applyBorder="1" applyAlignment="1" applyProtection="1">
      <alignment horizontal="center" vertical="center" wrapText="1"/>
    </xf>
    <xf numFmtId="164" fontId="4" fillId="0" borderId="4" xfId="6" applyNumberFormat="1" applyFont="1" applyFill="1" applyBorder="1" applyAlignment="1" applyProtection="1">
      <alignment horizontal="center" vertical="center" wrapText="1"/>
    </xf>
    <xf numFmtId="0" fontId="4" fillId="0" borderId="65" xfId="6" applyNumberFormat="1" applyFont="1" applyFill="1" applyBorder="1" applyAlignment="1" applyProtection="1">
      <alignment horizontal="center" vertical="center" wrapText="1"/>
    </xf>
    <xf numFmtId="0" fontId="3" fillId="0" borderId="3" xfId="6" applyNumberFormat="1" applyFont="1" applyFill="1" applyBorder="1" applyAlignment="1" applyProtection="1">
      <alignment horizontal="center" vertical="center"/>
    </xf>
    <xf numFmtId="0" fontId="3" fillId="0" borderId="4" xfId="6" applyNumberFormat="1" applyFont="1" applyFill="1" applyBorder="1" applyAlignment="1" applyProtection="1">
      <alignment horizontal="center" vertical="center"/>
    </xf>
    <xf numFmtId="0" fontId="3" fillId="0" borderId="5" xfId="6" applyNumberFormat="1" applyFont="1" applyFill="1" applyBorder="1" applyAlignment="1" applyProtection="1">
      <alignment horizontal="center" vertical="center"/>
    </xf>
    <xf numFmtId="0" fontId="10" fillId="2" borderId="62" xfId="0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3" fillId="0" borderId="3" xfId="6" applyNumberFormat="1" applyFont="1" applyFill="1" applyBorder="1" applyAlignment="1" applyProtection="1">
      <alignment horizontal="center" vertical="center" wrapText="1"/>
    </xf>
    <xf numFmtId="0" fontId="4" fillId="0" borderId="70" xfId="6" quotePrefix="1" applyNumberFormat="1" applyFont="1" applyFill="1" applyBorder="1" applyAlignment="1" applyProtection="1">
      <alignment horizontal="center" vertical="center"/>
    </xf>
    <xf numFmtId="0" fontId="4" fillId="0" borderId="71" xfId="6" quotePrefix="1" applyNumberFormat="1" applyFont="1" applyFill="1" applyBorder="1" applyAlignment="1" applyProtection="1">
      <alignment horizontal="center" vertical="center"/>
    </xf>
    <xf numFmtId="0" fontId="4" fillId="0" borderId="72" xfId="6" quotePrefix="1" applyNumberFormat="1" applyFont="1" applyFill="1" applyBorder="1" applyAlignment="1" applyProtection="1">
      <alignment horizontal="center" vertical="center"/>
    </xf>
    <xf numFmtId="0" fontId="4" fillId="0" borderId="6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4" xfId="6" applyNumberFormat="1" applyFont="1" applyFill="1" applyBorder="1" applyAlignment="1" applyProtection="1">
      <alignment horizontal="center" vertical="center" wrapText="1"/>
    </xf>
    <xf numFmtId="0" fontId="4" fillId="0" borderId="2" xfId="6" applyNumberFormat="1" applyFont="1" applyFill="1" applyBorder="1" applyAlignment="1" applyProtection="1">
      <alignment horizontal="center" vertical="center"/>
    </xf>
    <xf numFmtId="0" fontId="4" fillId="0" borderId="6" xfId="6" applyNumberFormat="1" applyFont="1" applyFill="1" applyBorder="1" applyAlignment="1" applyProtection="1">
      <alignment horizontal="center" vertical="center"/>
    </xf>
    <xf numFmtId="0" fontId="4" fillId="0" borderId="15" xfId="6" applyNumberFormat="1" applyFont="1" applyFill="1" applyBorder="1" applyAlignment="1" applyProtection="1">
      <alignment horizontal="center" vertical="center"/>
    </xf>
    <xf numFmtId="0" fontId="3" fillId="0" borderId="37" xfId="6" applyNumberFormat="1" applyFont="1" applyFill="1" applyBorder="1" applyAlignment="1" applyProtection="1">
      <alignment horizontal="center" vertical="center"/>
    </xf>
    <xf numFmtId="0" fontId="3" fillId="0" borderId="49" xfId="6" applyNumberFormat="1" applyFont="1" applyFill="1" applyBorder="1" applyAlignment="1" applyProtection="1">
      <alignment horizontal="center" vertical="center"/>
    </xf>
    <xf numFmtId="0" fontId="3" fillId="0" borderId="0" xfId="5" applyNumberFormat="1" applyFont="1" applyFill="1" applyBorder="1" applyAlignment="1" applyProtection="1">
      <alignment horizontal="center"/>
    </xf>
    <xf numFmtId="0" fontId="7" fillId="0" borderId="0" xfId="6" applyNumberFormat="1" applyFont="1" applyFill="1" applyBorder="1" applyAlignment="1" applyProtection="1">
      <alignment horizontal="center" vertical="center" wrapText="1"/>
    </xf>
  </cellXfs>
  <cellStyles count="8">
    <cellStyle name="Escribir" xfId="7" xr:uid="{00000000-0005-0000-0000-000000000000}"/>
    <cellStyle name="Millares [0] 2" xfId="3" xr:uid="{00000000-0005-0000-0000-000001000000}"/>
    <cellStyle name="Millares 10 3" xfId="2" xr:uid="{00000000-0005-0000-0000-000002000000}"/>
    <cellStyle name="Normal" xfId="0" builtinId="0"/>
    <cellStyle name="Normal_REM 05-2002" xfId="5" xr:uid="{00000000-0005-0000-0000-000004000000}"/>
    <cellStyle name="Normal_REM 15-2002" xfId="6" xr:uid="{00000000-0005-0000-0000-000005000000}"/>
    <cellStyle name="Normal_RMC_0" xfId="4" xr:uid="{00000000-0005-0000-0000-000006000000}"/>
    <cellStyle name="Notas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MATRICES%20DE%20REGISTRO\MATRIZ%20REM\SD_18_V1.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SEPTIEMBRE/116108SD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NOVIEMBRE/116108SD1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DICIEMBRE/116108SD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ENERO\116108SD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FEBRERO\116108SD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RZO/116108SD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BRIL/116108SD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YO/116108SD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NIO/116108SD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LIO/116108SD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GOSTO/116108SD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8"/>
  <sheetViews>
    <sheetView topLeftCell="A10" workbookViewId="0">
      <selection activeCell="N96" sqref="N96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",[1]NOMBRE!$B$2," - ","( ",[1]NOMBRE!$C$2,[1]NOMBRE!$D$2,[1]NOMBRE!$E$2,[1]NOMBRE!$F$2,[1]NOMBRE!$G$2," )")</f>
        <v>COMUNA:  - ( 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",[1]NOMBRE!$B$3," - ","( ",[1]NOMBRE!$C$3,[1]NOMBRE!$D$3,[1]NOMBRE!$E$3,[1]NOMBRE!$F$3,[1]NOMBRE!$G$3,[1]NOMBRE!$H$3," )")</f>
        <v>ESTABLECIMIENTO/ESTRATEGIA:  - ( 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",[1]NOMBRE!$B$6," - ","( ",[1]NOMBRE!$C$6,[1]NOMBRE!$D$6," )")</f>
        <v>MES:  - ( 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6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>
        <f>SUM(ENERO:DICIEMBRE!D13)</f>
        <v>0</v>
      </c>
      <c r="E13" s="15">
        <f>SUM(ENERO:DICIEMBRE!E13)</f>
        <v>0</v>
      </c>
      <c r="F13" s="15">
        <f>SUM(ENERO:DICIEMBRE!F13)</f>
        <v>0</v>
      </c>
      <c r="G13" s="15">
        <f>SUM(ENERO:DICIEMBRE!G13)</f>
        <v>0</v>
      </c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15">
        <f>SUM(ENERO:DICIEMBRE!H14)</f>
        <v>0</v>
      </c>
      <c r="I14" s="15">
        <f>SUM(ENERO:DICIEMBRE!I14)</f>
        <v>0</v>
      </c>
      <c r="J14" s="15">
        <f>SUM(ENERO:DICIEMBRE!J14)</f>
        <v>0</v>
      </c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15">
        <f>SUM(ENERO:DICIEMBRE!K15)</f>
        <v>0</v>
      </c>
      <c r="L15" s="30"/>
      <c r="M15" s="15">
        <f>SUM(ENERO:DICIEMBRE!M15)</f>
        <v>0</v>
      </c>
      <c r="N15" s="15">
        <f>SUM(ENERO:DICIEMBRE!N15)</f>
        <v>0</v>
      </c>
      <c r="O15" s="15">
        <f>SUM(ENERO:DICIEMBRE!O15)</f>
        <v>0</v>
      </c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15">
        <f>SUM(ENERO:DICIEMBRE!D16)</f>
        <v>0</v>
      </c>
      <c r="E16" s="15">
        <f>SUM(ENERO:DICIEMBRE!E16)</f>
        <v>0</v>
      </c>
      <c r="F16" s="15">
        <f>SUM(ENERO:DICIEMBRE!F16)</f>
        <v>0</v>
      </c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15">
        <f>SUM(ENERO:DICIEMBRE!D18)</f>
        <v>0</v>
      </c>
      <c r="E18" s="15">
        <f>SUM(ENERO:DICIEMBRE!E18)</f>
        <v>0</v>
      </c>
      <c r="F18" s="15">
        <f>SUM(ENERO:DICIEMBRE!F18)</f>
        <v>0</v>
      </c>
      <c r="G18" s="15">
        <f>SUM(ENERO:DICIEMBRE!G18)</f>
        <v>0</v>
      </c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15">
        <f>SUM(ENERO:DICIEMBRE!H19)</f>
        <v>0</v>
      </c>
      <c r="I19" s="15">
        <f>SUM(ENERO:DICIEMBRE!I19)</f>
        <v>0</v>
      </c>
      <c r="J19" s="15">
        <f>SUM(ENERO:DICIEMBRE!J19)</f>
        <v>0</v>
      </c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15">
        <f>SUM(ENERO:DICIEMBRE!E20)</f>
        <v>0</v>
      </c>
      <c r="F20" s="15">
        <f>SUM(ENERO:DICIEMBRE!F20)</f>
        <v>0</v>
      </c>
      <c r="G20" s="15">
        <f>SUM(ENERO:DICIEMBRE!G20)</f>
        <v>0</v>
      </c>
      <c r="H20" s="15">
        <f>SUM(ENERO:DICIEMBRE!H20)</f>
        <v>0</v>
      </c>
      <c r="I20" s="15">
        <f>SUM(ENERO:DICIEMBRE!I20)</f>
        <v>0</v>
      </c>
      <c r="J20" s="15">
        <f>SUM(ENERO:DICIEMBRE!J20)</f>
        <v>0</v>
      </c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15">
        <f>SUM(ENERO:DICIEMBRE!L21)</f>
        <v>0</v>
      </c>
      <c r="M21" s="15">
        <f>SUM(ENERO:DICIEMBRE!M21)</f>
        <v>0</v>
      </c>
      <c r="N21" s="15">
        <f>SUM(ENERO:DICIEMBRE!N21)</f>
        <v>0</v>
      </c>
      <c r="O21" s="15">
        <f>SUM(ENERO:DICIEMBRE!O21)</f>
        <v>0</v>
      </c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15">
        <f>SUM(ENERO:DICIEMBRE!D22)</f>
        <v>0</v>
      </c>
      <c r="E22" s="15">
        <f>SUM(ENERO:DICIEMBRE!E22)</f>
        <v>0</v>
      </c>
      <c r="F22" s="15">
        <f>SUM(ENERO:DICIEMBRE!F22)</f>
        <v>0</v>
      </c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15">
        <f>SUM(ENERO:DICIEMBRE!D24)</f>
        <v>0</v>
      </c>
      <c r="E24" s="15">
        <f>SUM(ENERO:DICIEMBRE!E24)</f>
        <v>0</v>
      </c>
      <c r="F24" s="15">
        <f>SUM(ENERO:DICIEMBRE!F24)</f>
        <v>0</v>
      </c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15">
        <f>SUM(ENERO:DICIEMBRE!F25)</f>
        <v>0</v>
      </c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15">
        <f>SUM(ENERO:DICIEMBRE!G26)</f>
        <v>0</v>
      </c>
      <c r="H26" s="15">
        <f>SUM(ENERO:DICIEMBRE!H26)</f>
        <v>0</v>
      </c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15">
        <f>SUM(ENERO:DICIEMBRE!E27)</f>
        <v>0</v>
      </c>
      <c r="F27" s="15">
        <f>SUM(ENERO:DICIEMBRE!F27)</f>
        <v>0</v>
      </c>
      <c r="G27" s="15">
        <f>SUM(ENERO:DICIEMBRE!G27)</f>
        <v>0</v>
      </c>
      <c r="H27" s="15">
        <f>SUM(ENERO:DICIEMBRE!H27)</f>
        <v>0</v>
      </c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262.8</v>
      </c>
      <c r="D29" s="15">
        <f>SUM(ENERO:DICIEMBRE!D29)</f>
        <v>10.4</v>
      </c>
      <c r="E29" s="15">
        <f>SUM(ENERO:DICIEMBRE!E29)</f>
        <v>38</v>
      </c>
      <c r="F29" s="15">
        <f>SUM(ENERO:DICIEMBRE!F29)</f>
        <v>102</v>
      </c>
      <c r="G29" s="15">
        <f>SUM(ENERO:DICIEMBRE!G29)</f>
        <v>66.400000000000006</v>
      </c>
      <c r="H29" s="15">
        <f>SUM(ENERO:DICIEMBRE!H29)</f>
        <v>45.999999999999993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101.19999999999999</v>
      </c>
      <c r="D30" s="15">
        <f>SUM(ENERO:DICIEMBRE!D30)</f>
        <v>15.6</v>
      </c>
      <c r="E30" s="15">
        <f>SUM(ENERO:DICIEMBRE!E30)</f>
        <v>15.2</v>
      </c>
      <c r="F30" s="15">
        <f>SUM(ENERO:DICIEMBRE!F30)</f>
        <v>25.6</v>
      </c>
      <c r="G30" s="15">
        <f>SUM(ENERO:DICIEMBRE!G30)</f>
        <v>24.799999999999997</v>
      </c>
      <c r="H30" s="15">
        <f>SUM(ENERO:DICIEMBRE!H30)</f>
        <v>20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364</v>
      </c>
      <c r="D31" s="50">
        <f>SUM(D29:D30)</f>
        <v>26</v>
      </c>
      <c r="E31" s="50">
        <f t="shared" ref="E31:H31" si="2">SUM(E29:E30)</f>
        <v>53.2</v>
      </c>
      <c r="F31" s="50">
        <f t="shared" si="2"/>
        <v>127.6</v>
      </c>
      <c r="G31" s="50">
        <f t="shared" si="2"/>
        <v>91.2</v>
      </c>
      <c r="H31" s="50">
        <f t="shared" si="2"/>
        <v>66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364</v>
      </c>
      <c r="D32" s="118">
        <f>+D17+D23+D31+D28</f>
        <v>26</v>
      </c>
      <c r="E32" s="118">
        <f t="shared" ref="E32:O32" si="3">+E17+E23+E31+E28</f>
        <v>53.2</v>
      </c>
      <c r="F32" s="118">
        <f t="shared" si="3"/>
        <v>127.6</v>
      </c>
      <c r="G32" s="118">
        <f t="shared" si="3"/>
        <v>91.2</v>
      </c>
      <c r="H32" s="118">
        <f t="shared" si="3"/>
        <v>66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15">
        <f>SUM(ENERO:DICIEMBRE!D38)</f>
        <v>0</v>
      </c>
      <c r="E38" s="15">
        <f>SUM(ENERO:DICIEMBRE!E38)</f>
        <v>0</v>
      </c>
      <c r="F38" s="15">
        <f>SUM(ENERO:DICIEMBRE!F38)</f>
        <v>0</v>
      </c>
      <c r="G38" s="15">
        <f>SUM(ENERO:DICIEMBRE!G38)</f>
        <v>0</v>
      </c>
      <c r="H38" s="15">
        <f>SUM(ENERO:DICIEMBRE!H38)</f>
        <v>0</v>
      </c>
      <c r="I38" s="15">
        <f>SUM(ENERO:DICIEMBRE!I38)</f>
        <v>0</v>
      </c>
      <c r="J38" s="15">
        <f>SUM(ENERO:DICIEMBRE!J38)</f>
        <v>0</v>
      </c>
      <c r="K38" s="15">
        <f>SUM(ENERO:DICIEMBRE!K38)</f>
        <v>0</v>
      </c>
      <c r="L38" s="123"/>
      <c r="M38" s="15">
        <f>SUM(ENERO:DICIEMBRE!M38)</f>
        <v>0</v>
      </c>
      <c r="N38" s="15">
        <f>SUM(ENERO:DICIEMBRE!N38)</f>
        <v>0</v>
      </c>
      <c r="O38" s="15">
        <f>SUM(ENERO:DICIEMBRE!O38)</f>
        <v>0</v>
      </c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15">
        <f>SUM(ENERO:DICIEMBRE!D39)</f>
        <v>0</v>
      </c>
      <c r="E39" s="15">
        <f>SUM(ENERO:DICIEMBRE!E39)</f>
        <v>0</v>
      </c>
      <c r="F39" s="15">
        <f>SUM(ENERO:DICIEMBRE!F39)</f>
        <v>0</v>
      </c>
      <c r="G39" s="15">
        <f>SUM(ENERO:DICIEMBRE!G39)</f>
        <v>0</v>
      </c>
      <c r="H39" s="15">
        <f>SUM(ENERO:DICIEMBRE!H39)</f>
        <v>0</v>
      </c>
      <c r="I39" s="15">
        <f>SUM(ENERO:DICIEMBRE!I39)</f>
        <v>0</v>
      </c>
      <c r="J39" s="15">
        <f>SUM(ENERO:DICIEMBRE!J39)</f>
        <v>0</v>
      </c>
      <c r="K39" s="128"/>
      <c r="L39" s="15">
        <f>SUM(ENERO:DICIEMBRE!L39)</f>
        <v>0</v>
      </c>
      <c r="M39" s="15">
        <f>SUM(ENERO:DICIEMBRE!M39)</f>
        <v>0</v>
      </c>
      <c r="N39" s="15">
        <f>SUM(ENERO:DICIEMBRE!N39)</f>
        <v>0</v>
      </c>
      <c r="O39" s="15">
        <f>SUM(ENERO:DICIEMBRE!O39)</f>
        <v>0</v>
      </c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5">
        <f>SUM(ENERO:DICIEMBRE!D40)</f>
        <v>0</v>
      </c>
      <c r="E40" s="15">
        <f>SUM(ENERO:DICIEMBRE!E40)</f>
        <v>0</v>
      </c>
      <c r="F40" s="15">
        <f>SUM(ENERO:DICIEMBRE!F40)</f>
        <v>0</v>
      </c>
      <c r="G40" s="15">
        <f>SUM(ENERO:DICIEMBRE!G40)</f>
        <v>0</v>
      </c>
      <c r="H40" s="15">
        <f>SUM(ENERO:DICIEMBRE!H40)</f>
        <v>0</v>
      </c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141</v>
      </c>
      <c r="D41" s="15">
        <f>SUM(ENERO:DICIEMBRE!D41)</f>
        <v>11</v>
      </c>
      <c r="E41" s="15">
        <f>SUM(ENERO:DICIEMBRE!E41)</f>
        <v>23</v>
      </c>
      <c r="F41" s="15">
        <f>SUM(ENERO:DICIEMBRE!F41)</f>
        <v>48</v>
      </c>
      <c r="G41" s="15">
        <f>SUM(ENERO:DICIEMBRE!G41)</f>
        <v>35</v>
      </c>
      <c r="H41" s="15">
        <f>SUM(ENERO:DICIEMBRE!H41)</f>
        <v>24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141</v>
      </c>
      <c r="D42" s="145">
        <f>SUM(D38:D41)</f>
        <v>11</v>
      </c>
      <c r="E42" s="145">
        <f t="shared" ref="E42:G42" si="4">SUM(E38:E41)</f>
        <v>23</v>
      </c>
      <c r="F42" s="145">
        <f t="shared" si="4"/>
        <v>48</v>
      </c>
      <c r="G42" s="145">
        <f t="shared" si="4"/>
        <v>35</v>
      </c>
      <c r="H42" s="145">
        <f>SUM(H38:H41)</f>
        <v>24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5">
        <f>SUM(ENERO:DICIEMBRE!D43)</f>
        <v>0</v>
      </c>
      <c r="E43" s="15">
        <f>SUM(ENERO:DICIEMBRE!E43)</f>
        <v>0</v>
      </c>
      <c r="F43" s="15">
        <f>SUM(ENERO:DICIEMBRE!F43)</f>
        <v>0</v>
      </c>
      <c r="G43" s="15">
        <f>SUM(ENERO:DICIEMBRE!G43)</f>
        <v>0</v>
      </c>
      <c r="H43" s="15">
        <f>SUM(ENERO:DICIEMBRE!H43)</f>
        <v>0</v>
      </c>
      <c r="I43" s="15">
        <f>SUM(ENERO:DICIEMBRE!I43)</f>
        <v>0</v>
      </c>
      <c r="J43" s="15">
        <f>SUM(ENERO:DICIEMBRE!J43)</f>
        <v>0</v>
      </c>
      <c r="K43" s="15">
        <f>SUM(ENERO:DICIEMBRE!K43)</f>
        <v>0</v>
      </c>
      <c r="L43" s="15">
        <f>SUM(ENERO:DICIEMBRE!L43)</f>
        <v>0</v>
      </c>
      <c r="M43" s="15">
        <f>SUM(ENERO:DICIEMBRE!M43)</f>
        <v>0</v>
      </c>
      <c r="N43" s="15">
        <f>SUM(ENERO:DICIEMBRE!N43)</f>
        <v>0</v>
      </c>
      <c r="O43" s="15">
        <f>SUM(ENERO:DICIEMBRE!O43)</f>
        <v>0</v>
      </c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>
        <f>SUM(ENERO:DICIEMBRE!D50)</f>
        <v>0</v>
      </c>
      <c r="E50" s="15">
        <f>SUM(ENERO:DICIEMBRE!E50)</f>
        <v>0</v>
      </c>
      <c r="F50" s="15">
        <f>SUM(ENERO:DICIEMBRE!F50)</f>
        <v>0</v>
      </c>
      <c r="G50" s="15">
        <f>SUM(ENERO:DICIEMBRE!G50)</f>
        <v>0</v>
      </c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15">
        <f>SUM(ENERO:DICIEMBRE!H51)</f>
        <v>0</v>
      </c>
      <c r="I51" s="15">
        <f>SUM(ENERO:DICIEMBRE!I51)</f>
        <v>0</v>
      </c>
      <c r="J51" s="15">
        <f>SUM(ENERO:DICIEMBRE!J51)</f>
        <v>0</v>
      </c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">
        <f>SUM(ENERO:DICIEMBRE!K52)</f>
        <v>0</v>
      </c>
      <c r="L52" s="30"/>
      <c r="M52" s="15">
        <f>SUM(ENERO:DICIEMBRE!M52)</f>
        <v>0</v>
      </c>
      <c r="N52" s="15">
        <f>SUM(ENERO:DICIEMBRE!N52)</f>
        <v>0</v>
      </c>
      <c r="O52" s="15">
        <f>SUM(ENERO:DICIEMBRE!O52)</f>
        <v>0</v>
      </c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">
        <f>SUM(ENERO:DICIEMBRE!D53)</f>
        <v>0</v>
      </c>
      <c r="E53" s="15">
        <f>SUM(ENERO:DICIEMBRE!E53)</f>
        <v>0</v>
      </c>
      <c r="F53" s="15">
        <f>SUM(ENERO:DICIEMBRE!F53)</f>
        <v>0</v>
      </c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15">
        <f>SUM(ENERO:DICIEMBRE!D55)</f>
        <v>0</v>
      </c>
      <c r="E55" s="15">
        <f>SUM(ENERO:DICIEMBRE!E55)</f>
        <v>0</v>
      </c>
      <c r="F55" s="15">
        <f>SUM(ENERO:DICIEMBRE!F55)</f>
        <v>0</v>
      </c>
      <c r="G55" s="15">
        <f>SUM(ENERO:DICIEMBRE!G55)</f>
        <v>0</v>
      </c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15">
        <f>SUM(ENERO:DICIEMBRE!H56)</f>
        <v>0</v>
      </c>
      <c r="I56" s="15">
        <f>SUM(ENERO:DICIEMBRE!I56)</f>
        <v>0</v>
      </c>
      <c r="J56" s="15">
        <f>SUM(ENERO:DICIEMBRE!J56)</f>
        <v>0</v>
      </c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15">
        <f>SUM(ENERO:DICIEMBRE!E57)</f>
        <v>0</v>
      </c>
      <c r="F57" s="15">
        <f>SUM(ENERO:DICIEMBRE!F57)</f>
        <v>0</v>
      </c>
      <c r="G57" s="15">
        <f>SUM(ENERO:DICIEMBRE!G57)</f>
        <v>0</v>
      </c>
      <c r="H57" s="15">
        <f>SUM(ENERO:DICIEMBRE!H57)</f>
        <v>0</v>
      </c>
      <c r="I57" s="15">
        <f>SUM(ENERO:DICIEMBRE!I57)</f>
        <v>0</v>
      </c>
      <c r="J57" s="15">
        <f>SUM(ENERO:DICIEMBRE!J57)</f>
        <v>0</v>
      </c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15">
        <f>SUM(ENERO:DICIEMBRE!L58)</f>
        <v>0</v>
      </c>
      <c r="M58" s="15">
        <f>SUM(ENERO:DICIEMBRE!M58)</f>
        <v>0</v>
      </c>
      <c r="N58" s="15">
        <f>SUM(ENERO:DICIEMBRE!N58)</f>
        <v>0</v>
      </c>
      <c r="O58" s="15">
        <f>SUM(ENERO:DICIEMBRE!O58)</f>
        <v>0</v>
      </c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5">
        <f>SUM(ENERO:DICIEMBRE!D59)</f>
        <v>0</v>
      </c>
      <c r="E59" s="15">
        <f>SUM(ENERO:DICIEMBRE!E59)</f>
        <v>0</v>
      </c>
      <c r="F59" s="15">
        <f>SUM(ENERO:DICIEMBRE!F59)</f>
        <v>0</v>
      </c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">
        <f>SUM(ENERO:DICIEMBRE!D61)</f>
        <v>0</v>
      </c>
      <c r="E61" s="15">
        <f>SUM(ENERO:DICIEMBRE!E61)</f>
        <v>0</v>
      </c>
      <c r="F61" s="15">
        <f>SUM(ENERO:DICIEMBRE!F61)</f>
        <v>0</v>
      </c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">
        <f>SUM(ENERO:DICIEMBRE!F62)</f>
        <v>0</v>
      </c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5">
        <f>SUM(ENERO:DICIEMBRE!G63)</f>
        <v>0</v>
      </c>
      <c r="H63" s="15">
        <f>SUM(ENERO:DICIEMBRE!H63)</f>
        <v>0</v>
      </c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5">
        <f>SUM(ENERO:DICIEMBRE!E64)</f>
        <v>0</v>
      </c>
      <c r="F64" s="15">
        <f>SUM(ENERO:DICIEMBRE!F64)</f>
        <v>0</v>
      </c>
      <c r="G64" s="15">
        <f>SUM(ENERO:DICIEMBRE!G64)</f>
        <v>0</v>
      </c>
      <c r="H64" s="15">
        <f>SUM(ENERO:DICIEMBRE!H64)</f>
        <v>0</v>
      </c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36</v>
      </c>
      <c r="D66" s="15">
        <f>SUM(ENERO:DICIEMBRE!D66)</f>
        <v>0</v>
      </c>
      <c r="E66" s="15">
        <f>SUM(ENERO:DICIEMBRE!E66)</f>
        <v>0</v>
      </c>
      <c r="F66" s="15">
        <f>SUM(ENERO:DICIEMBRE!F66)</f>
        <v>0</v>
      </c>
      <c r="G66" s="15">
        <f>SUM(ENERO:DICIEMBRE!G66)</f>
        <v>16</v>
      </c>
      <c r="H66" s="15">
        <f>SUM(ENERO:DICIEMBRE!H66)</f>
        <v>20</v>
      </c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4</v>
      </c>
      <c r="D67" s="15">
        <f>SUM(ENERO:DICIEMBRE!D67)</f>
        <v>0</v>
      </c>
      <c r="E67" s="15">
        <f>SUM(ENERO:DICIEMBRE!E67)</f>
        <v>0</v>
      </c>
      <c r="F67" s="15">
        <f>SUM(ENERO:DICIEMBRE!F67)</f>
        <v>0</v>
      </c>
      <c r="G67" s="15">
        <f>SUM(ENERO:DICIEMBRE!G67)</f>
        <v>0</v>
      </c>
      <c r="H67" s="15">
        <f>SUM(ENERO:DICIEMBRE!H67)</f>
        <v>4</v>
      </c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40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16</v>
      </c>
      <c r="H68" s="176">
        <f t="shared" si="8"/>
        <v>24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40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16</v>
      </c>
      <c r="H69" s="177">
        <f t="shared" si="9"/>
        <v>24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5">
        <f>SUM(ENERO:DICIEMBRE!D75)</f>
        <v>0</v>
      </c>
      <c r="E75" s="15">
        <f>SUM(ENERO:DICIEMBRE!E75)</f>
        <v>0</v>
      </c>
      <c r="F75" s="15">
        <f>SUM(ENERO:DICIEMBRE!F75)</f>
        <v>0</v>
      </c>
      <c r="G75" s="15">
        <f>SUM(ENERO:DICIEMBRE!G75)</f>
        <v>0</v>
      </c>
      <c r="H75" s="15">
        <f>SUM(ENERO:DICIEMBRE!H75)</f>
        <v>0</v>
      </c>
      <c r="I75" s="15">
        <f>SUM(ENERO:DICIEMBRE!I75)</f>
        <v>0</v>
      </c>
      <c r="J75" s="15">
        <f>SUM(ENERO:DICIEMBRE!J75)</f>
        <v>0</v>
      </c>
      <c r="K75" s="15">
        <f>SUM(ENERO:DICIEMBRE!K75)</f>
        <v>0</v>
      </c>
      <c r="L75" s="123"/>
      <c r="M75" s="15">
        <f>SUM(ENERO:DICIEMBRE!M75)</f>
        <v>0</v>
      </c>
      <c r="N75" s="15">
        <f>SUM(ENERO:DICIEMBRE!N75)</f>
        <v>0</v>
      </c>
      <c r="O75" s="15">
        <f>SUM(ENERO:DICIEMBRE!O75)</f>
        <v>0</v>
      </c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5">
        <f>SUM(ENERO:DICIEMBRE!D76)</f>
        <v>0</v>
      </c>
      <c r="E76" s="15">
        <f>SUM(ENERO:DICIEMBRE!E76)</f>
        <v>0</v>
      </c>
      <c r="F76" s="15">
        <f>SUM(ENERO:DICIEMBRE!F76)</f>
        <v>0</v>
      </c>
      <c r="G76" s="15">
        <f>SUM(ENERO:DICIEMBRE!G76)</f>
        <v>0</v>
      </c>
      <c r="H76" s="15">
        <f>SUM(ENERO:DICIEMBRE!H76)</f>
        <v>0</v>
      </c>
      <c r="I76" s="15">
        <f>SUM(ENERO:DICIEMBRE!I76)</f>
        <v>0</v>
      </c>
      <c r="J76" s="15">
        <f>SUM(ENERO:DICIEMBRE!J76)</f>
        <v>0</v>
      </c>
      <c r="K76" s="190"/>
      <c r="L76" s="15">
        <f>SUM(ENERO:DICIEMBRE!L76)</f>
        <v>0</v>
      </c>
      <c r="M76" s="15">
        <f>SUM(ENERO:DICIEMBRE!M76)</f>
        <v>0</v>
      </c>
      <c r="N76" s="15">
        <f>SUM(ENERO:DICIEMBRE!N76)</f>
        <v>0</v>
      </c>
      <c r="O76" s="15">
        <f>SUM(ENERO:DICIEMBRE!O76)</f>
        <v>0</v>
      </c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5">
        <f>SUM(ENERO:DICIEMBRE!D77)</f>
        <v>0</v>
      </c>
      <c r="E77" s="15">
        <f>SUM(ENERO:DICIEMBRE!E77)</f>
        <v>0</v>
      </c>
      <c r="F77" s="15">
        <f>SUM(ENERO:DICIEMBRE!F77)</f>
        <v>0</v>
      </c>
      <c r="G77" s="15">
        <f>SUM(ENERO:DICIEMBRE!G77)</f>
        <v>0</v>
      </c>
      <c r="H77" s="15">
        <f>SUM(ENERO:DICIEMBRE!H77)</f>
        <v>0</v>
      </c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10</v>
      </c>
      <c r="D78" s="15">
        <f>SUM(ENERO:DICIEMBRE!D78)</f>
        <v>0</v>
      </c>
      <c r="E78" s="15">
        <f>SUM(ENERO:DICIEMBRE!E78)</f>
        <v>0</v>
      </c>
      <c r="F78" s="15">
        <f>SUM(ENERO:DICIEMBRE!F78)</f>
        <v>0</v>
      </c>
      <c r="G78" s="15">
        <f>SUM(ENERO:DICIEMBRE!G78)</f>
        <v>4</v>
      </c>
      <c r="H78" s="15">
        <f>SUM(ENERO:DICIEMBRE!H78)</f>
        <v>6</v>
      </c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10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4</v>
      </c>
      <c r="H79" s="201">
        <f t="shared" si="10"/>
        <v>6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15">
        <f>SUM(ENERO:DICIEMBRE!D80)</f>
        <v>0</v>
      </c>
      <c r="E80" s="15">
        <f>SUM(ENERO:DICIEMBRE!E80)</f>
        <v>0</v>
      </c>
      <c r="F80" s="15">
        <f>SUM(ENERO:DICIEMBRE!F80)</f>
        <v>0</v>
      </c>
      <c r="G80" s="15">
        <f>SUM(ENERO:DICIEMBRE!G80)</f>
        <v>0</v>
      </c>
      <c r="H80" s="15">
        <f>SUM(ENERO:DICIEMBRE!H80)</f>
        <v>0</v>
      </c>
      <c r="I80" s="15">
        <f>SUM(ENERO:DICIEMBRE!I80)</f>
        <v>0</v>
      </c>
      <c r="J80" s="15">
        <f>SUM(ENERO:DICIEMBRE!J80)</f>
        <v>0</v>
      </c>
      <c r="K80" s="15">
        <f>SUM(ENERO:DICIEMBRE!K80)</f>
        <v>0</v>
      </c>
      <c r="L80" s="15">
        <f>SUM(ENERO:DICIEMBRE!L80)</f>
        <v>0</v>
      </c>
      <c r="M80" s="15">
        <f>SUM(ENERO:DICIEMBRE!M80)</f>
        <v>0</v>
      </c>
      <c r="N80" s="15">
        <f>SUM(ENERO:DICIEMBRE!N80)</f>
        <v>0</v>
      </c>
      <c r="O80" s="15">
        <f>SUM(ENERO:DICIEMBRE!O80)</f>
        <v>0</v>
      </c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15">
        <f>SUM(ENERO:DICIEMBRE!C87)</f>
        <v>0</v>
      </c>
      <c r="D87" s="15">
        <f>SUM(ENERO:DICIEMBRE!D87)</f>
        <v>0</v>
      </c>
      <c r="E87" s="15">
        <f>SUM(ENERO:DICIEMBRE!E87)</f>
        <v>0</v>
      </c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5">
        <f>SUM(ENERO:DICIEMBRE!J87)</f>
        <v>0</v>
      </c>
      <c r="K87" s="15">
        <f>SUM(ENERO:DICIEMBRE!K87)</f>
        <v>0</v>
      </c>
      <c r="L87" s="15">
        <f>SUM(ENERO:DICIEMBRE!L87)</f>
        <v>0</v>
      </c>
      <c r="M87" s="221">
        <f>SUM(I87:L87)</f>
        <v>0</v>
      </c>
      <c r="N87" s="222">
        <f t="shared" ref="N87:N95" si="13">F87-M87</f>
        <v>0</v>
      </c>
      <c r="O87" s="15">
        <f>SUM(ENERO:DICIEMBRE!O87)</f>
        <v>0</v>
      </c>
      <c r="P87" s="15">
        <f>SUM(ENERO:DICIEMBRE!P87)</f>
        <v>0</v>
      </c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15">
        <f>SUM(ENERO:DICIEMBRE!C88)</f>
        <v>0</v>
      </c>
      <c r="D88" s="15">
        <f>SUM(ENERO:DICIEMBRE!D88)</f>
        <v>0</v>
      </c>
      <c r="E88" s="15">
        <f>SUM(ENERO:DICIEMBRE!E88)</f>
        <v>0</v>
      </c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5">
        <f>SUM(ENERO:DICIEMBRE!J88)</f>
        <v>0</v>
      </c>
      <c r="K88" s="15">
        <f>SUM(ENERO:DICIEMBRE!K88)</f>
        <v>0</v>
      </c>
      <c r="L88" s="15">
        <f>SUM(ENERO:DICIEMBRE!L88)</f>
        <v>0</v>
      </c>
      <c r="M88" s="229">
        <f t="shared" ref="M88:M95" si="14">SUM(I88:L88)</f>
        <v>0</v>
      </c>
      <c r="N88" s="222">
        <f t="shared" si="13"/>
        <v>0</v>
      </c>
      <c r="O88" s="15">
        <f>SUM(ENERO:DICIEMBRE!O88)</f>
        <v>0</v>
      </c>
      <c r="P88" s="15">
        <f>SUM(ENERO:DICIEMBRE!P88)</f>
        <v>0</v>
      </c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15">
        <f>SUM(ENERO:DICIEMBRE!C89)</f>
        <v>0</v>
      </c>
      <c r="D89" s="15">
        <f>SUM(ENERO:DICIEMBRE!D89)</f>
        <v>0</v>
      </c>
      <c r="E89" s="15">
        <f>SUM(ENERO:DICIEMBRE!E89)</f>
        <v>0</v>
      </c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5">
        <f>SUM(ENERO:DICIEMBRE!J89)</f>
        <v>0</v>
      </c>
      <c r="K89" s="15">
        <f>SUM(ENERO:DICIEMBRE!K89)</f>
        <v>0</v>
      </c>
      <c r="L89" s="15">
        <f>SUM(ENERO:DICIEMBRE!L89)</f>
        <v>0</v>
      </c>
      <c r="M89" s="229">
        <f t="shared" si="14"/>
        <v>0</v>
      </c>
      <c r="N89" s="222">
        <f t="shared" si="13"/>
        <v>0</v>
      </c>
      <c r="O89" s="15">
        <f>SUM(ENERO:DICIEMBRE!O89)</f>
        <v>0</v>
      </c>
      <c r="P89" s="15">
        <f>SUM(ENERO:DICIEMBRE!P89)</f>
        <v>0</v>
      </c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15">
        <f>SUM(ENERO:DICIEMBRE!C90)</f>
        <v>0</v>
      </c>
      <c r="D90" s="15">
        <f>SUM(ENERO:DICIEMBRE!D90)</f>
        <v>0</v>
      </c>
      <c r="E90" s="15">
        <f>SUM(ENERO:DICIEMBRE!E90)</f>
        <v>0</v>
      </c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5">
        <f>SUM(ENERO:DICIEMBRE!J90)</f>
        <v>0</v>
      </c>
      <c r="K90" s="15">
        <f>SUM(ENERO:DICIEMBRE!K90)</f>
        <v>0</v>
      </c>
      <c r="L90" s="15">
        <f>SUM(ENERO:DICIEMBRE!L90)</f>
        <v>0</v>
      </c>
      <c r="M90" s="229">
        <f t="shared" si="14"/>
        <v>0</v>
      </c>
      <c r="N90" s="222">
        <f t="shared" si="13"/>
        <v>0</v>
      </c>
      <c r="O90" s="15">
        <f>SUM(ENERO:DICIEMBRE!O90)</f>
        <v>0</v>
      </c>
      <c r="P90" s="15">
        <f>SUM(ENERO:DICIEMBRE!P90)</f>
        <v>0</v>
      </c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15">
        <f>SUM(ENERO:DICIEMBRE!C91)</f>
        <v>25.6</v>
      </c>
      <c r="D91" s="15">
        <f>SUM(ENERO:DICIEMBRE!D91)</f>
        <v>172.8</v>
      </c>
      <c r="E91" s="15">
        <f>SUM(ENERO:DICIEMBRE!E91)</f>
        <v>24</v>
      </c>
      <c r="F91" s="237">
        <f t="shared" si="11"/>
        <v>222.4</v>
      </c>
      <c r="G91" s="238">
        <f>C16+C22</f>
        <v>0</v>
      </c>
      <c r="H91" s="239">
        <f>+C53+C59</f>
        <v>0</v>
      </c>
      <c r="I91" s="240">
        <f>+G91+H91</f>
        <v>0</v>
      </c>
      <c r="J91" s="15">
        <f>SUM(ENERO:DICIEMBRE!J91)</f>
        <v>0</v>
      </c>
      <c r="K91" s="15">
        <f>SUM(ENERO:DICIEMBRE!K91)</f>
        <v>0</v>
      </c>
      <c r="L91" s="15">
        <f>SUM(ENERO:DICIEMBRE!L91)</f>
        <v>174.4</v>
      </c>
      <c r="M91" s="229">
        <f t="shared" si="14"/>
        <v>174.4</v>
      </c>
      <c r="N91" s="222">
        <f t="shared" si="13"/>
        <v>48</v>
      </c>
      <c r="O91" s="15">
        <f>SUM(ENERO:DICIEMBRE!O91)</f>
        <v>0</v>
      </c>
      <c r="P91" s="15">
        <f>SUM(ENERO:DICIEMBRE!P91)</f>
        <v>0</v>
      </c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15">
        <f>SUM(ENERO:DICIEMBRE!C92)</f>
        <v>548.82999999999993</v>
      </c>
      <c r="D92" s="15">
        <f>SUM(ENERO:DICIEMBRE!D92)</f>
        <v>682.8</v>
      </c>
      <c r="E92" s="15">
        <f>SUM(ENERO:DICIEMBRE!E92)</f>
        <v>4</v>
      </c>
      <c r="F92" s="219">
        <f t="shared" si="11"/>
        <v>1235.6299999999999</v>
      </c>
      <c r="G92" s="242">
        <f>C24</f>
        <v>0</v>
      </c>
      <c r="H92" s="243">
        <f>C61</f>
        <v>0</v>
      </c>
      <c r="I92" s="220">
        <f>+G92+H92</f>
        <v>0</v>
      </c>
      <c r="J92" s="15">
        <f>SUM(ENERO:DICIEMBRE!J92)</f>
        <v>7.2</v>
      </c>
      <c r="K92" s="15">
        <f>SUM(ENERO:DICIEMBRE!K92)</f>
        <v>0</v>
      </c>
      <c r="L92" s="15">
        <f>SUM(ENERO:DICIEMBRE!L92)</f>
        <v>768.59999999999991</v>
      </c>
      <c r="M92" s="221">
        <f t="shared" si="14"/>
        <v>775.8</v>
      </c>
      <c r="N92" s="244">
        <f t="shared" si="13"/>
        <v>459.82999999999993</v>
      </c>
      <c r="O92" s="15">
        <f>SUM(ENERO:DICIEMBRE!O92)</f>
        <v>0</v>
      </c>
      <c r="P92" s="15">
        <f>SUM(ENERO:DICIEMBRE!P92)</f>
        <v>0</v>
      </c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15">
        <f>SUM(ENERO:DICIEMBRE!C93)</f>
        <v>522.4</v>
      </c>
      <c r="D93" s="15">
        <f>SUM(ENERO:DICIEMBRE!D93)</f>
        <v>259.2</v>
      </c>
      <c r="E93" s="15">
        <f>SUM(ENERO:DICIEMBRE!E93)</f>
        <v>146.69999999999999</v>
      </c>
      <c r="F93" s="227">
        <f t="shared" si="11"/>
        <v>928.3</v>
      </c>
      <c r="G93" s="235">
        <f>C25</f>
        <v>0</v>
      </c>
      <c r="H93" s="232">
        <f>C62</f>
        <v>0</v>
      </c>
      <c r="I93" s="228">
        <f>+G93+H93</f>
        <v>0</v>
      </c>
      <c r="J93" s="15">
        <f>SUM(ENERO:DICIEMBRE!J93)</f>
        <v>4</v>
      </c>
      <c r="K93" s="15">
        <f>SUM(ENERO:DICIEMBRE!K93)</f>
        <v>0</v>
      </c>
      <c r="L93" s="15">
        <f>SUM(ENERO:DICIEMBRE!L93)</f>
        <v>405.00000000000006</v>
      </c>
      <c r="M93" s="229">
        <f t="shared" si="14"/>
        <v>409.00000000000006</v>
      </c>
      <c r="N93" s="222">
        <f t="shared" si="13"/>
        <v>519.29999999999995</v>
      </c>
      <c r="O93" s="15">
        <f>SUM(ENERO:DICIEMBRE!O93)</f>
        <v>0</v>
      </c>
      <c r="P93" s="15">
        <f>SUM(ENERO:DICIEMBRE!P93)</f>
        <v>0</v>
      </c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15">
        <f>SUM(ENERO:DICIEMBRE!C94)</f>
        <v>287.59999999999997</v>
      </c>
      <c r="D94" s="15">
        <f>SUM(ENERO:DICIEMBRE!D94)</f>
        <v>297.59999999999997</v>
      </c>
      <c r="E94" s="15">
        <f>SUM(ENERO:DICIEMBRE!E94)</f>
        <v>0</v>
      </c>
      <c r="F94" s="227">
        <f t="shared" ref="F94:F95" si="15">SUM(C94:E94)</f>
        <v>585.19999999999993</v>
      </c>
      <c r="G94" s="235">
        <f>C29</f>
        <v>262.8</v>
      </c>
      <c r="H94" s="232">
        <f>C66</f>
        <v>36</v>
      </c>
      <c r="I94" s="228">
        <f t="shared" ref="I94:I95" si="16">+G94+H94</f>
        <v>298.8</v>
      </c>
      <c r="J94" s="15">
        <f>SUM(ENERO:DICIEMBRE!J94)</f>
        <v>0</v>
      </c>
      <c r="K94" s="15">
        <f>SUM(ENERO:DICIEMBRE!K94)</f>
        <v>0</v>
      </c>
      <c r="L94" s="15">
        <f>SUM(ENERO:DICIEMBRE!L94)</f>
        <v>4</v>
      </c>
      <c r="M94" s="229">
        <f t="shared" si="14"/>
        <v>302.8</v>
      </c>
      <c r="N94" s="222">
        <f t="shared" si="13"/>
        <v>282.39999999999992</v>
      </c>
      <c r="O94" s="15">
        <f>SUM(ENERO:DICIEMBRE!O94)</f>
        <v>0</v>
      </c>
      <c r="P94" s="15">
        <f>SUM(ENERO:DICIEMBRE!P94)</f>
        <v>0</v>
      </c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15">
        <f>SUM(ENERO:DICIEMBRE!C95)</f>
        <v>132</v>
      </c>
      <c r="D95" s="15">
        <f>SUM(ENERO:DICIEMBRE!D95)</f>
        <v>105.6</v>
      </c>
      <c r="E95" s="15">
        <f>SUM(ENERO:DICIEMBRE!E95)</f>
        <v>3.2</v>
      </c>
      <c r="F95" s="227">
        <f t="shared" si="15"/>
        <v>240.79999999999998</v>
      </c>
      <c r="G95" s="235">
        <f>C30</f>
        <v>101.19999999999999</v>
      </c>
      <c r="H95" s="232">
        <f>C67</f>
        <v>4</v>
      </c>
      <c r="I95" s="228">
        <f t="shared" si="16"/>
        <v>105.19999999999999</v>
      </c>
      <c r="J95" s="15">
        <f>SUM(ENERO:DICIEMBRE!J95)</f>
        <v>0</v>
      </c>
      <c r="K95" s="15">
        <f>SUM(ENERO:DICIEMBRE!K95)</f>
        <v>0</v>
      </c>
      <c r="L95" s="15">
        <f>SUM(ENERO:DICIEMBRE!L95)</f>
        <v>4</v>
      </c>
      <c r="M95" s="229">
        <f t="shared" si="14"/>
        <v>109.19999999999999</v>
      </c>
      <c r="N95" s="222">
        <f t="shared" si="13"/>
        <v>131.6</v>
      </c>
      <c r="O95" s="15">
        <f>SUM(ENERO:DICIEMBRE!O95)</f>
        <v>0</v>
      </c>
      <c r="P95" s="15">
        <f>SUM(ENERO:DICIEMBRE!P95)</f>
        <v>0</v>
      </c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1516.4299999999998</v>
      </c>
      <c r="D96" s="250">
        <f t="shared" ref="D96:P96" si="17">SUM(D87:D95)</f>
        <v>1517.9999999999998</v>
      </c>
      <c r="E96" s="251">
        <f t="shared" si="17"/>
        <v>177.89999999999998</v>
      </c>
      <c r="F96" s="249">
        <f t="shared" si="17"/>
        <v>3212.33</v>
      </c>
      <c r="G96" s="249">
        <f t="shared" si="17"/>
        <v>364</v>
      </c>
      <c r="H96" s="249">
        <f t="shared" si="17"/>
        <v>40</v>
      </c>
      <c r="I96" s="249">
        <f t="shared" si="17"/>
        <v>404</v>
      </c>
      <c r="J96" s="250">
        <f t="shared" si="17"/>
        <v>11.2</v>
      </c>
      <c r="K96" s="252">
        <f t="shared" si="17"/>
        <v>0</v>
      </c>
      <c r="L96" s="251">
        <f t="shared" si="17"/>
        <v>1356</v>
      </c>
      <c r="M96" s="249">
        <f t="shared" si="17"/>
        <v>1771.2</v>
      </c>
      <c r="N96" s="249">
        <f t="shared" si="17"/>
        <v>1441.1299999999997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54" t="s">
        <v>72</v>
      </c>
      <c r="D99" s="255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15">
        <f>SUM(ENERO:DICIEMBRE!C100)</f>
        <v>0</v>
      </c>
      <c r="D100" s="15">
        <f>SUM(ENERO:DICIEMBRE!D100)</f>
        <v>0</v>
      </c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15">
        <f>SUM(ENERO:DICIEMBRE!C101)</f>
        <v>0</v>
      </c>
      <c r="D101" s="15">
        <f>SUM(ENERO:DICIEMBRE!D101)</f>
        <v>0</v>
      </c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15">
        <f>SUM(ENERO:DICIEMBRE!C102)</f>
        <v>0</v>
      </c>
      <c r="D102" s="15">
        <f>SUM(ENERO:DICIEMBRE!D102)</f>
        <v>0</v>
      </c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15">
        <f>SUM(ENERO:DICIEMBRE!C103)</f>
        <v>0</v>
      </c>
      <c r="D103" s="15">
        <f>SUM(ENERO:DICIEMBRE!D103)</f>
        <v>0</v>
      </c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15">
        <f>SUM(ENERO:DICIEMBRE!C104)</f>
        <v>0</v>
      </c>
      <c r="D104" s="15">
        <f>SUM(ENERO:DICIEMBRE!D104)</f>
        <v>0</v>
      </c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0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6">
    <dataValidation allowBlank="1" showInputMessage="1" errorTitle="ERROR" error="Por favor ingrese solo Números." sqref="P75:V80" xr:uid="{00000000-0002-0000-0000-000000000000}"/>
    <dataValidation allowBlank="1" showInputMessage="1" showErrorMessage="1" errorTitle="ERROR" error="Por favor ingrese solo Números." sqref="AA1:AD1048576" xr:uid="{00000000-0002-0000-0000-000001000000}"/>
    <dataValidation type="decimal" allowBlank="1" showInputMessage="1" showErrorMessage="1" errorTitle="ERROR" error="Por favor ingrese solo Números." sqref="C96:E96 F87:I96 J96:L96 M87:N96 O96:P96" xr:uid="{00000000-0002-0000-0000-000002000000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00000000-0002-0000-0000-000003000000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00000000-0002-0000-0000-000004000000}">
      <formula1>0</formula1>
      <formula2>100000000000000</formula2>
    </dataValidation>
    <dataValidation type="whole" allowBlank="1" showInputMessage="1" showErrorMessage="1" errorTitle="ERROR" error="Por favor ingrese solo Números." sqref="H1:O12 E14:F16 P81:P95 I58:J68 G18:G67 C1:C95 Q59:V74 B1:B104 O87:O95 H51:O54 D17:F67 F68:H68 Q1:V49 Q51:V51 Q53:V54 Q81:V1048576 AE1:XFD1048576 W1:Z1048576 B105:L1048576 M97:P1048576 A1:A1048576 P1:P74 D1:D16 E1:G13 G14:O17 H19:O49 H56:J57 H58:H67 D68:E74 F69:J74 D75:J79 K56:L79 D80:L86 M56:O86 D87:E95 J87:L95 C97:L104" xr:uid="{00000000-0002-0000-0000-000005000000}">
      <formula1>0</formula1>
      <formula2>100000000000000</formula2>
    </dataValidation>
  </dataValidations>
  <pageMargins left="0.7" right="0.7" top="0.75" bottom="0.75" header="0.3" footer="0.3"/>
  <ignoredErrors>
    <ignoredError sqref="C13:V95 C97:V104 D96:V9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58"/>
  <sheetViews>
    <sheetView workbookViewId="0">
      <selection activeCell="B21" sqref="B21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",[10]NOMBRE!$B$2," - ","( ",[10]NOMBRE!$C$2,[10]NOMBRE!$D$2,[10]NOMBRE!$E$2,[10]NOMBRE!$F$2,[10]NOMBRE!$G$2,"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",[10]NOMBRE!$B$3," - ","( ",[10]NOMBRE!$C$3,[10]NOMBRE!$D$3,[10]NOMBRE!$E$3,[10]NOMBRE!$F$3,[10]NOMBRE!$G$3,[10]NOMBRE!$H$3,"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",[10]NOMBRE!$B$6," - ","( ",[10]NOMBRE!$C$6,[10]NOMBRE!$D$6,"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",[10]NOMBRE!$B$7)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279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28</v>
      </c>
      <c r="D29" s="70">
        <v>1.6</v>
      </c>
      <c r="E29" s="71">
        <v>4</v>
      </c>
      <c r="F29" s="72">
        <v>12</v>
      </c>
      <c r="G29" s="72">
        <v>10.4</v>
      </c>
      <c r="H29" s="72">
        <v>0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12.8</v>
      </c>
      <c r="D30" s="107">
        <v>3.6</v>
      </c>
      <c r="E30" s="108"/>
      <c r="F30" s="109">
        <v>6.4</v>
      </c>
      <c r="G30" s="109"/>
      <c r="H30" s="109">
        <v>2.8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40.799999999999997</v>
      </c>
      <c r="D31" s="50">
        <f>SUM(D29:D30)</f>
        <v>5.2</v>
      </c>
      <c r="E31" s="50">
        <f t="shared" ref="E31:H31" si="2">SUM(E29:E30)</f>
        <v>4</v>
      </c>
      <c r="F31" s="50">
        <f t="shared" si="2"/>
        <v>18.399999999999999</v>
      </c>
      <c r="G31" s="50">
        <f t="shared" si="2"/>
        <v>10.4</v>
      </c>
      <c r="H31" s="50">
        <f t="shared" si="2"/>
        <v>2.8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40.799999999999997</v>
      </c>
      <c r="D32" s="118">
        <f>+D17+D23+D31+D28</f>
        <v>5.2</v>
      </c>
      <c r="E32" s="118">
        <f t="shared" ref="E32:O32" si="3">+E17+E23+E31+E28</f>
        <v>4</v>
      </c>
      <c r="F32" s="118">
        <f t="shared" si="3"/>
        <v>18.399999999999999</v>
      </c>
      <c r="G32" s="118">
        <f t="shared" si="3"/>
        <v>10.4</v>
      </c>
      <c r="H32" s="118">
        <f t="shared" si="3"/>
        <v>2.8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16</v>
      </c>
      <c r="D41" s="139">
        <v>3</v>
      </c>
      <c r="E41" s="139">
        <v>1</v>
      </c>
      <c r="F41" s="139">
        <v>7</v>
      </c>
      <c r="G41" s="139">
        <v>4</v>
      </c>
      <c r="H41" s="139">
        <v>1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16</v>
      </c>
      <c r="D42" s="145">
        <f>SUM(D38:D41)</f>
        <v>3</v>
      </c>
      <c r="E42" s="145">
        <f t="shared" ref="E42:G42" si="4">SUM(E38:E41)</f>
        <v>1</v>
      </c>
      <c r="F42" s="145">
        <f t="shared" si="4"/>
        <v>7</v>
      </c>
      <c r="G42" s="145">
        <f t="shared" si="4"/>
        <v>4</v>
      </c>
      <c r="H42" s="145">
        <f>SUM(H38:H41)</f>
        <v>1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4</v>
      </c>
      <c r="D66" s="70"/>
      <c r="E66" s="71"/>
      <c r="F66" s="72"/>
      <c r="G66" s="72"/>
      <c r="H66" s="72">
        <v>4</v>
      </c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0</v>
      </c>
      <c r="H68" s="176">
        <f t="shared" si="8"/>
        <v>4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0</v>
      </c>
      <c r="H69" s="177">
        <f t="shared" si="9"/>
        <v>4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/>
      <c r="H78" s="196">
        <v>1</v>
      </c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0</v>
      </c>
      <c r="H79" s="201">
        <f t="shared" si="10"/>
        <v>1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>
        <v>25.6</v>
      </c>
      <c r="D91" s="226">
        <v>76.8</v>
      </c>
      <c r="E91" s="218">
        <v>24</v>
      </c>
      <c r="F91" s="237">
        <f t="shared" si="11"/>
        <v>126.4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>
        <v>104</v>
      </c>
      <c r="M91" s="229">
        <f t="shared" si="14"/>
        <v>104</v>
      </c>
      <c r="N91" s="222">
        <f t="shared" si="13"/>
        <v>22.400000000000006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0.4</v>
      </c>
      <c r="D92" s="70"/>
      <c r="E92" s="71"/>
      <c r="F92" s="219">
        <f t="shared" si="11"/>
        <v>0.4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/>
      <c r="M92" s="221">
        <f t="shared" si="14"/>
        <v>0</v>
      </c>
      <c r="N92" s="244">
        <f t="shared" si="13"/>
        <v>0.4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30.1</v>
      </c>
      <c r="D93" s="245"/>
      <c r="E93" s="246"/>
      <c r="F93" s="227">
        <f t="shared" si="11"/>
        <v>30.1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>
        <v>26.1</v>
      </c>
      <c r="M93" s="229">
        <f t="shared" si="14"/>
        <v>26.1</v>
      </c>
      <c r="N93" s="222">
        <f t="shared" si="13"/>
        <v>4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12</v>
      </c>
      <c r="D94" s="245">
        <v>76.8</v>
      </c>
      <c r="E94" s="246"/>
      <c r="F94" s="227">
        <f t="shared" ref="F94:F95" si="15">SUM(C94:E94)</f>
        <v>88.8</v>
      </c>
      <c r="G94" s="235">
        <f>C29</f>
        <v>28</v>
      </c>
      <c r="H94" s="232">
        <f>C66</f>
        <v>4</v>
      </c>
      <c r="I94" s="228">
        <f t="shared" ref="I94:I95" si="16">+G94+H94</f>
        <v>32</v>
      </c>
      <c r="J94" s="245"/>
      <c r="K94" s="80"/>
      <c r="L94" s="246"/>
      <c r="M94" s="229">
        <f t="shared" si="14"/>
        <v>32</v>
      </c>
      <c r="N94" s="222">
        <f t="shared" si="13"/>
        <v>56.8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22.8</v>
      </c>
      <c r="D95" s="245">
        <v>3.2</v>
      </c>
      <c r="E95" s="246"/>
      <c r="F95" s="227">
        <f t="shared" si="15"/>
        <v>26</v>
      </c>
      <c r="G95" s="235">
        <f>C30</f>
        <v>12.8</v>
      </c>
      <c r="H95" s="232">
        <f>C67</f>
        <v>0</v>
      </c>
      <c r="I95" s="228">
        <f t="shared" si="16"/>
        <v>12.8</v>
      </c>
      <c r="J95" s="245"/>
      <c r="K95" s="80"/>
      <c r="L95" s="246"/>
      <c r="M95" s="229">
        <f t="shared" si="14"/>
        <v>12.8</v>
      </c>
      <c r="N95" s="222">
        <f t="shared" si="13"/>
        <v>13.2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90.899999999999991</v>
      </c>
      <c r="D96" s="250">
        <f t="shared" ref="D96:P96" si="17">SUM(D87:D95)</f>
        <v>156.79999999999998</v>
      </c>
      <c r="E96" s="251">
        <f t="shared" si="17"/>
        <v>24</v>
      </c>
      <c r="F96" s="249">
        <f t="shared" si="17"/>
        <v>271.7</v>
      </c>
      <c r="G96" s="249">
        <f t="shared" si="17"/>
        <v>40.799999999999997</v>
      </c>
      <c r="H96" s="249">
        <f t="shared" si="17"/>
        <v>4</v>
      </c>
      <c r="I96" s="249">
        <f t="shared" si="17"/>
        <v>44.8</v>
      </c>
      <c r="J96" s="250">
        <f t="shared" si="17"/>
        <v>0</v>
      </c>
      <c r="K96" s="252">
        <f t="shared" si="17"/>
        <v>0</v>
      </c>
      <c r="L96" s="251">
        <f t="shared" si="17"/>
        <v>130.1</v>
      </c>
      <c r="M96" s="249">
        <f t="shared" si="17"/>
        <v>174.9</v>
      </c>
      <c r="N96" s="249">
        <f t="shared" si="17"/>
        <v>96.8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80" t="s">
        <v>72</v>
      </c>
      <c r="D99" s="281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2406.4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A09CB885-E10F-4FF5-AB9F-9676BFEE4A9E}"/>
    <dataValidation allowBlank="1" showInputMessage="1" showErrorMessage="1" errorTitle="ERROR" error="Por favor ingrese solo Números." sqref="AA1:AD1048576" xr:uid="{46520C27-F5BE-4D4F-98D5-F36CD2CDE4B0}"/>
    <dataValidation type="decimal" allowBlank="1" showInputMessage="1" showErrorMessage="1" errorTitle="ERROR" error="Por favor ingrese solo Números." sqref="C87:P96" xr:uid="{DDAA87EC-FDCA-4E29-8D9B-4C941D4A5930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19D2426B-21E9-4354-9928-5A72A3F10DEF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78673BEB-797B-4C15-8520-CB34DCDE6DC8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68DEA876-29AE-4EF7-81FD-3D95BDC4B579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F4479DD8-F160-4CE5-BFA3-5622C8993868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68ADA5E6-2AFF-4E9B-A52F-D433C2F559DA}">
      <formula1>0</formula1>
      <formula2>100000000000000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158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",[1]NOMBRE!$B$2," - ","( ",[1]NOMBRE!$C$2,[1]NOMBRE!$D$2,[1]NOMBRE!$E$2,[1]NOMBRE!$F$2,[1]NOMBRE!$G$2," )")</f>
        <v>COMUNA:  - ( 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",[1]NOMBRE!$B$3," - ","( ",[1]NOMBRE!$C$3,[1]NOMBRE!$D$3,[1]NOMBRE!$E$3,[1]NOMBRE!$F$3,[1]NOMBRE!$G$3,[1]NOMBRE!$H$3," )")</f>
        <v>ESTABLECIMIENTO/ESTRATEGIA:  - ( 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",[1]NOMBRE!$B$6," - ","( ",[1]NOMBRE!$C$6,[1]NOMBRE!$D$6," )")</f>
        <v>MES:  - ( 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6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0</v>
      </c>
      <c r="D29" s="70"/>
      <c r="E29" s="71"/>
      <c r="F29" s="72"/>
      <c r="G29" s="72"/>
      <c r="H29" s="72"/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0</v>
      </c>
      <c r="D30" s="107"/>
      <c r="E30" s="108"/>
      <c r="F30" s="109"/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0</v>
      </c>
      <c r="D31" s="50">
        <f>SUM(D29:D30)</f>
        <v>0</v>
      </c>
      <c r="E31" s="50">
        <f t="shared" ref="E31:H31" si="2">SUM(E29:E30)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0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0</v>
      </c>
      <c r="G32" s="118">
        <f t="shared" si="3"/>
        <v>0</v>
      </c>
      <c r="H32" s="118">
        <f t="shared" si="3"/>
        <v>0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0</v>
      </c>
      <c r="D41" s="139"/>
      <c r="E41" s="139"/>
      <c r="F41" s="139"/>
      <c r="G41" s="139"/>
      <c r="H41" s="139"/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0</v>
      </c>
      <c r="D42" s="145">
        <f>SUM(D38:D41)</f>
        <v>0</v>
      </c>
      <c r="E42" s="145">
        <f t="shared" ref="E42:G42" si="4">SUM(E38:E41)</f>
        <v>0</v>
      </c>
      <c r="F42" s="145">
        <f t="shared" si="4"/>
        <v>0</v>
      </c>
      <c r="G42" s="145">
        <f t="shared" si="4"/>
        <v>0</v>
      </c>
      <c r="H42" s="145">
        <f>SUM(H38:H41)</f>
        <v>0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0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0</v>
      </c>
      <c r="H68" s="176">
        <f t="shared" si="8"/>
        <v>0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0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0</v>
      </c>
      <c r="H69" s="177">
        <f t="shared" si="9"/>
        <v>0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0</v>
      </c>
      <c r="D78" s="195"/>
      <c r="E78" s="196"/>
      <c r="F78" s="196"/>
      <c r="G78" s="196"/>
      <c r="H78" s="196"/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0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0</v>
      </c>
      <c r="H79" s="201">
        <f t="shared" si="10"/>
        <v>0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/>
      <c r="D92" s="70"/>
      <c r="E92" s="71"/>
      <c r="F92" s="219">
        <f t="shared" si="11"/>
        <v>0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/>
      <c r="M92" s="221">
        <f t="shared" si="14"/>
        <v>0</v>
      </c>
      <c r="N92" s="244">
        <f t="shared" si="13"/>
        <v>0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/>
      <c r="D93" s="245"/>
      <c r="E93" s="246"/>
      <c r="F93" s="227">
        <f t="shared" si="11"/>
        <v>0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/>
      <c r="M93" s="229">
        <f t="shared" si="14"/>
        <v>0</v>
      </c>
      <c r="N93" s="222">
        <f t="shared" si="13"/>
        <v>0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/>
      <c r="D94" s="245"/>
      <c r="E94" s="246"/>
      <c r="F94" s="227">
        <f t="shared" ref="F94:F95" si="15">SUM(C94:E94)</f>
        <v>0</v>
      </c>
      <c r="G94" s="235">
        <f>C29</f>
        <v>0</v>
      </c>
      <c r="H94" s="232">
        <f>C66</f>
        <v>0</v>
      </c>
      <c r="I94" s="228">
        <f t="shared" ref="I94:I95" si="16">+G94+H94</f>
        <v>0</v>
      </c>
      <c r="J94" s="245"/>
      <c r="K94" s="80"/>
      <c r="L94" s="246"/>
      <c r="M94" s="229">
        <f t="shared" si="14"/>
        <v>0</v>
      </c>
      <c r="N94" s="222">
        <f t="shared" si="13"/>
        <v>0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/>
      <c r="D95" s="245"/>
      <c r="E95" s="246"/>
      <c r="F95" s="227">
        <f t="shared" si="15"/>
        <v>0</v>
      </c>
      <c r="G95" s="235">
        <f>C30</f>
        <v>0</v>
      </c>
      <c r="H95" s="232">
        <f>C67</f>
        <v>0</v>
      </c>
      <c r="I95" s="228">
        <f t="shared" si="16"/>
        <v>0</v>
      </c>
      <c r="J95" s="245"/>
      <c r="K95" s="80"/>
      <c r="L95" s="246"/>
      <c r="M95" s="229">
        <f t="shared" si="14"/>
        <v>0</v>
      </c>
      <c r="N95" s="222">
        <f t="shared" si="13"/>
        <v>0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0</v>
      </c>
      <c r="D96" s="250">
        <f t="shared" ref="D96:P96" si="17">SUM(D87:D95)</f>
        <v>0</v>
      </c>
      <c r="E96" s="251">
        <f t="shared" si="17"/>
        <v>0</v>
      </c>
      <c r="F96" s="249">
        <f t="shared" si="17"/>
        <v>0</v>
      </c>
      <c r="G96" s="249">
        <f t="shared" si="17"/>
        <v>0</v>
      </c>
      <c r="H96" s="249">
        <f t="shared" si="17"/>
        <v>0</v>
      </c>
      <c r="I96" s="249">
        <f t="shared" si="17"/>
        <v>0</v>
      </c>
      <c r="J96" s="250">
        <f t="shared" si="17"/>
        <v>0</v>
      </c>
      <c r="K96" s="252">
        <f t="shared" si="17"/>
        <v>0</v>
      </c>
      <c r="L96" s="251">
        <f t="shared" si="17"/>
        <v>0</v>
      </c>
      <c r="M96" s="249">
        <f t="shared" si="17"/>
        <v>0</v>
      </c>
      <c r="N96" s="249">
        <f t="shared" si="17"/>
        <v>0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54" t="s">
        <v>72</v>
      </c>
      <c r="D99" s="255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0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00000000-0002-0000-0A00-000000000000}"/>
    <dataValidation allowBlank="1" showInputMessage="1" showErrorMessage="1" errorTitle="ERROR" error="Por favor ingrese solo Números." sqref="AA1:AD1048576" xr:uid="{00000000-0002-0000-0A00-000001000000}"/>
    <dataValidation type="decimal" allowBlank="1" showInputMessage="1" showErrorMessage="1" errorTitle="ERROR" error="Por favor ingrese solo Números." sqref="C87:P96" xr:uid="{00000000-0002-0000-0A00-000002000000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00000000-0002-0000-0A00-000003000000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00000000-0002-0000-0A00-000004000000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00000000-0002-0000-0A00-000005000000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00000000-0002-0000-0A00-000006000000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00000000-0002-0000-0A00-000007000000}">
      <formula1>0</formula1>
      <formula2>100000000000000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158"/>
  <sheetViews>
    <sheetView topLeftCell="D79" workbookViewId="0">
      <selection activeCell="G72" sqref="A1:XFD1048576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",[11]NOMBRE!$B$2," - ","( ",[11]NOMBRE!$C$2,[11]NOMBRE!$D$2,[11]NOMBRE!$E$2,[11]NOMBRE!$F$2,[11]NOMBRE!$G$2,"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",[11]NOMBRE!$B$3," - ","( ",[11]NOMBRE!$C$3,[11]NOMBRE!$D$3,[11]NOMBRE!$E$3,[11]NOMBRE!$F$3,[11]NOMBRE!$G$3,[11]NOMBRE!$H$3,"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",[11]NOMBRE!$B$6," - ","( ",[11]NOMBRE!$C$6,[11]NOMBRE!$D$6,"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",[11]NOMBRE!$B$7)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282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33.200000000000003</v>
      </c>
      <c r="D29" s="70"/>
      <c r="E29" s="71">
        <v>3.6</v>
      </c>
      <c r="F29" s="72">
        <v>18.8</v>
      </c>
      <c r="G29" s="72">
        <v>6</v>
      </c>
      <c r="H29" s="72">
        <v>4.8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9.1999999999999993</v>
      </c>
      <c r="D30" s="107">
        <v>4</v>
      </c>
      <c r="E30" s="108">
        <v>2</v>
      </c>
      <c r="F30" s="109">
        <v>3.2</v>
      </c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42.4</v>
      </c>
      <c r="D31" s="50">
        <f>SUM(D29:D30)</f>
        <v>4</v>
      </c>
      <c r="E31" s="50">
        <f t="shared" ref="E31:H31" si="2">SUM(E29:E30)</f>
        <v>5.6</v>
      </c>
      <c r="F31" s="50">
        <f t="shared" si="2"/>
        <v>22</v>
      </c>
      <c r="G31" s="50">
        <f t="shared" si="2"/>
        <v>6</v>
      </c>
      <c r="H31" s="50">
        <f t="shared" si="2"/>
        <v>4.8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42.4</v>
      </c>
      <c r="D32" s="118">
        <f>+D17+D23+D31+D28</f>
        <v>4</v>
      </c>
      <c r="E32" s="118">
        <f t="shared" ref="E32:O32" si="3">+E17+E23+E31+E28</f>
        <v>5.6</v>
      </c>
      <c r="F32" s="118">
        <f t="shared" si="3"/>
        <v>22</v>
      </c>
      <c r="G32" s="118">
        <f t="shared" si="3"/>
        <v>6</v>
      </c>
      <c r="H32" s="118">
        <f t="shared" si="3"/>
        <v>4.8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16</v>
      </c>
      <c r="D41" s="139">
        <v>1</v>
      </c>
      <c r="E41" s="139">
        <v>3</v>
      </c>
      <c r="F41" s="139">
        <v>8</v>
      </c>
      <c r="G41" s="139">
        <v>2</v>
      </c>
      <c r="H41" s="139">
        <v>2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16</v>
      </c>
      <c r="D42" s="145">
        <f>SUM(D38:D41)</f>
        <v>1</v>
      </c>
      <c r="E42" s="145">
        <f t="shared" ref="E42:G42" si="4">SUM(E38:E41)</f>
        <v>3</v>
      </c>
      <c r="F42" s="145">
        <f t="shared" si="4"/>
        <v>8</v>
      </c>
      <c r="G42" s="145">
        <f t="shared" si="4"/>
        <v>2</v>
      </c>
      <c r="H42" s="145">
        <f>SUM(H38:H41)</f>
        <v>2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4</v>
      </c>
      <c r="D67" s="107"/>
      <c r="E67" s="108"/>
      <c r="F67" s="109"/>
      <c r="G67" s="109"/>
      <c r="H67" s="109">
        <v>4</v>
      </c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0</v>
      </c>
      <c r="H68" s="176">
        <f t="shared" si="8"/>
        <v>4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0</v>
      </c>
      <c r="H69" s="177">
        <f t="shared" si="9"/>
        <v>4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/>
      <c r="H78" s="196">
        <v>1</v>
      </c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0</v>
      </c>
      <c r="H79" s="201">
        <f t="shared" si="10"/>
        <v>1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7.8</v>
      </c>
      <c r="D92" s="70">
        <v>97.68</v>
      </c>
      <c r="E92" s="71"/>
      <c r="F92" s="219">
        <f t="shared" si="11"/>
        <v>105.48</v>
      </c>
      <c r="G92" s="242">
        <f>C24</f>
        <v>0</v>
      </c>
      <c r="H92" s="243">
        <f>C61</f>
        <v>0</v>
      </c>
      <c r="I92" s="220">
        <f>+G92+H92</f>
        <v>0</v>
      </c>
      <c r="J92" s="70">
        <v>0.4</v>
      </c>
      <c r="K92" s="72"/>
      <c r="L92" s="71">
        <v>68.45</v>
      </c>
      <c r="M92" s="221">
        <f t="shared" si="14"/>
        <v>68.850000000000009</v>
      </c>
      <c r="N92" s="244">
        <f t="shared" si="13"/>
        <v>36.629999999999995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15.7</v>
      </c>
      <c r="D93" s="245">
        <v>64.8</v>
      </c>
      <c r="E93" s="246">
        <v>41.4</v>
      </c>
      <c r="F93" s="227">
        <f t="shared" si="11"/>
        <v>121.9</v>
      </c>
      <c r="G93" s="235">
        <f>C25</f>
        <v>0</v>
      </c>
      <c r="H93" s="232">
        <f>C62</f>
        <v>0</v>
      </c>
      <c r="I93" s="228">
        <f>+G93+H93</f>
        <v>0</v>
      </c>
      <c r="J93" s="245">
        <v>4</v>
      </c>
      <c r="K93" s="80"/>
      <c r="L93" s="246">
        <v>44.1</v>
      </c>
      <c r="M93" s="229">
        <f t="shared" si="14"/>
        <v>48.1</v>
      </c>
      <c r="N93" s="222">
        <f t="shared" si="13"/>
        <v>73.800000000000011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14.4</v>
      </c>
      <c r="D94" s="245">
        <v>28.8</v>
      </c>
      <c r="E94" s="246"/>
      <c r="F94" s="227">
        <f t="shared" ref="F94:F95" si="15">SUM(C94:E94)</f>
        <v>43.2</v>
      </c>
      <c r="G94" s="235">
        <f>C29</f>
        <v>33.200000000000003</v>
      </c>
      <c r="H94" s="232">
        <f>C66</f>
        <v>0</v>
      </c>
      <c r="I94" s="228">
        <f t="shared" ref="I94:I95" si="16">+G94+H94</f>
        <v>33.200000000000003</v>
      </c>
      <c r="J94" s="245"/>
      <c r="K94" s="80"/>
      <c r="L94" s="246"/>
      <c r="M94" s="229">
        <f t="shared" si="14"/>
        <v>33.200000000000003</v>
      </c>
      <c r="N94" s="222">
        <f t="shared" si="13"/>
        <v>10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1.6</v>
      </c>
      <c r="D95" s="245">
        <v>12.8</v>
      </c>
      <c r="E95" s="246"/>
      <c r="F95" s="227">
        <f t="shared" si="15"/>
        <v>14.4</v>
      </c>
      <c r="G95" s="235">
        <f>C30</f>
        <v>9.1999999999999993</v>
      </c>
      <c r="H95" s="232">
        <f>C67</f>
        <v>4</v>
      </c>
      <c r="I95" s="228">
        <f t="shared" si="16"/>
        <v>13.2</v>
      </c>
      <c r="J95" s="245"/>
      <c r="K95" s="80"/>
      <c r="L95" s="246"/>
      <c r="M95" s="229">
        <f t="shared" si="14"/>
        <v>13.2</v>
      </c>
      <c r="N95" s="222">
        <f t="shared" si="13"/>
        <v>1.2000000000000011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39.5</v>
      </c>
      <c r="D96" s="250">
        <f t="shared" ref="D96:P96" si="17">SUM(D87:D95)</f>
        <v>204.08000000000004</v>
      </c>
      <c r="E96" s="251">
        <f t="shared" si="17"/>
        <v>41.4</v>
      </c>
      <c r="F96" s="249">
        <f t="shared" si="17"/>
        <v>284.97999999999996</v>
      </c>
      <c r="G96" s="249">
        <f t="shared" si="17"/>
        <v>42.400000000000006</v>
      </c>
      <c r="H96" s="249">
        <f t="shared" si="17"/>
        <v>4</v>
      </c>
      <c r="I96" s="249">
        <f t="shared" si="17"/>
        <v>46.400000000000006</v>
      </c>
      <c r="J96" s="250">
        <f t="shared" si="17"/>
        <v>4.4000000000000004</v>
      </c>
      <c r="K96" s="252">
        <f t="shared" si="17"/>
        <v>0</v>
      </c>
      <c r="L96" s="251">
        <f t="shared" si="17"/>
        <v>112.55000000000001</v>
      </c>
      <c r="M96" s="249">
        <f t="shared" si="17"/>
        <v>163.35000000000002</v>
      </c>
      <c r="N96" s="249">
        <f t="shared" si="17"/>
        <v>121.63000000000001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83" t="s">
        <v>72</v>
      </c>
      <c r="D99" s="284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2475.7800000000011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B4EE0DE0-2E8B-4906-A0F7-9C01429A1D54}"/>
    <dataValidation allowBlank="1" showInputMessage="1" showErrorMessage="1" errorTitle="ERROR" error="Por favor ingrese solo Números." sqref="AA1:AD1048576" xr:uid="{E73F0727-043A-46E8-9C2F-2789B0432AE1}"/>
    <dataValidation type="decimal" allowBlank="1" showInputMessage="1" showErrorMessage="1" errorTitle="ERROR" error="Por favor ingrese solo Números." sqref="C87:P96" xr:uid="{C437FCB8-6397-4FE3-8B39-05A6E5A50BEE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E4DBED5C-84E7-4C07-9008-BF33373F4B87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567783E0-024A-4324-99CA-030DD3CA2FFA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F2BF728C-A0CF-4AEF-B5B8-B60180C5460D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DA96A499-960B-4553-8094-F385593E9E6A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6FACD749-72B9-4F62-91F4-FE257FDAD16D}">
      <formula1>0</formula1>
      <formula2>100000000000000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158"/>
  <sheetViews>
    <sheetView tabSelected="1" workbookViewId="0">
      <selection activeCell="A71" sqref="A1:XFD1048576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",[12]NOMBRE!$B$2," - ","( ",[12]NOMBRE!$C$2,[12]NOMBRE!$D$2,[12]NOMBRE!$E$2,[12]NOMBRE!$F$2,[12]NOMBRE!$G$2,"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",[12]NOMBRE!$B$3," - ","( ",[12]NOMBRE!$C$3,[12]NOMBRE!$D$3,[12]NOMBRE!$E$3,[12]NOMBRE!$F$3,[12]NOMBRE!$G$3,[12]NOMBRE!$H$3,"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",[12]NOMBRE!$B$6," - ","( ",[12]NOMBRE!$C$6,[12]NOMBRE!$D$6,"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",[12]NOMBRE!$B$7)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282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48.4</v>
      </c>
      <c r="D29" s="70">
        <v>1.6</v>
      </c>
      <c r="E29" s="71">
        <v>10.8</v>
      </c>
      <c r="F29" s="72">
        <v>17.2</v>
      </c>
      <c r="G29" s="72">
        <v>14.4</v>
      </c>
      <c r="H29" s="72">
        <v>4.4000000000000004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10.4</v>
      </c>
      <c r="D30" s="107"/>
      <c r="E30" s="108">
        <v>7.2</v>
      </c>
      <c r="F30" s="109">
        <v>3.2</v>
      </c>
      <c r="G30" s="109"/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58.8</v>
      </c>
      <c r="D31" s="50">
        <f>SUM(D29:D30)</f>
        <v>1.6</v>
      </c>
      <c r="E31" s="50">
        <f t="shared" ref="E31:H31" si="2">SUM(E29:E30)</f>
        <v>18</v>
      </c>
      <c r="F31" s="50">
        <f t="shared" si="2"/>
        <v>20.399999999999999</v>
      </c>
      <c r="G31" s="50">
        <f t="shared" si="2"/>
        <v>14.4</v>
      </c>
      <c r="H31" s="50">
        <f t="shared" si="2"/>
        <v>4.4000000000000004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58.8</v>
      </c>
      <c r="D32" s="118">
        <f>+D17+D23+D31+D28</f>
        <v>1.6</v>
      </c>
      <c r="E32" s="118">
        <f t="shared" ref="E32:O32" si="3">+E17+E23+E31+E28</f>
        <v>18</v>
      </c>
      <c r="F32" s="118">
        <f t="shared" si="3"/>
        <v>20.399999999999999</v>
      </c>
      <c r="G32" s="118">
        <f t="shared" si="3"/>
        <v>14.4</v>
      </c>
      <c r="H32" s="118">
        <f t="shared" si="3"/>
        <v>4.4000000000000004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22</v>
      </c>
      <c r="D41" s="139">
        <v>1</v>
      </c>
      <c r="E41" s="139">
        <v>7</v>
      </c>
      <c r="F41" s="139">
        <v>7</v>
      </c>
      <c r="G41" s="139">
        <v>5</v>
      </c>
      <c r="H41" s="139">
        <v>2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22</v>
      </c>
      <c r="D42" s="145">
        <f>SUM(D38:D41)</f>
        <v>1</v>
      </c>
      <c r="E42" s="145">
        <f t="shared" ref="E42:G42" si="4">SUM(E38:E41)</f>
        <v>7</v>
      </c>
      <c r="F42" s="145">
        <f t="shared" si="4"/>
        <v>7</v>
      </c>
      <c r="G42" s="145">
        <f t="shared" si="4"/>
        <v>5</v>
      </c>
      <c r="H42" s="145">
        <f>SUM(H38:H41)</f>
        <v>2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0</v>
      </c>
      <c r="D66" s="70"/>
      <c r="E66" s="71"/>
      <c r="F66" s="72"/>
      <c r="G66" s="72"/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0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0</v>
      </c>
      <c r="H68" s="176">
        <f t="shared" si="8"/>
        <v>0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0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0</v>
      </c>
      <c r="H69" s="177">
        <f t="shared" si="9"/>
        <v>0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0</v>
      </c>
      <c r="D78" s="195"/>
      <c r="E78" s="196"/>
      <c r="F78" s="196"/>
      <c r="G78" s="196"/>
      <c r="H78" s="196"/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0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0</v>
      </c>
      <c r="H79" s="201">
        <f t="shared" si="10"/>
        <v>0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36.630000000000003</v>
      </c>
      <c r="D92" s="70">
        <v>124.32</v>
      </c>
      <c r="E92" s="71"/>
      <c r="F92" s="219">
        <f t="shared" si="11"/>
        <v>160.94999999999999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>
        <v>160.94999999999999</v>
      </c>
      <c r="M92" s="221">
        <f t="shared" si="14"/>
        <v>160.94999999999999</v>
      </c>
      <c r="N92" s="244">
        <f t="shared" si="13"/>
        <v>0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73.8</v>
      </c>
      <c r="D93" s="245"/>
      <c r="E93" s="246"/>
      <c r="F93" s="227">
        <f t="shared" si="11"/>
        <v>73.8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>
        <v>73.8</v>
      </c>
      <c r="M93" s="229">
        <f t="shared" si="14"/>
        <v>73.8</v>
      </c>
      <c r="N93" s="222">
        <f t="shared" si="13"/>
        <v>0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10</v>
      </c>
      <c r="D94" s="245">
        <v>38.4</v>
      </c>
      <c r="E94" s="246"/>
      <c r="F94" s="227">
        <f t="shared" ref="F94:F95" si="15">SUM(C94:E94)</f>
        <v>48.4</v>
      </c>
      <c r="G94" s="235">
        <f>C29</f>
        <v>48.4</v>
      </c>
      <c r="H94" s="232">
        <f>C66</f>
        <v>0</v>
      </c>
      <c r="I94" s="228">
        <f t="shared" ref="I94:I95" si="16">+G94+H94</f>
        <v>48.4</v>
      </c>
      <c r="J94" s="245"/>
      <c r="K94" s="80"/>
      <c r="L94" s="246"/>
      <c r="M94" s="229">
        <f t="shared" si="14"/>
        <v>48.4</v>
      </c>
      <c r="N94" s="222">
        <f t="shared" si="13"/>
        <v>0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1.2</v>
      </c>
      <c r="D95" s="245">
        <v>9.6</v>
      </c>
      <c r="E95" s="246"/>
      <c r="F95" s="227">
        <f t="shared" si="15"/>
        <v>10.799999999999999</v>
      </c>
      <c r="G95" s="235">
        <f>C30</f>
        <v>10.4</v>
      </c>
      <c r="H95" s="232">
        <f>C67</f>
        <v>0</v>
      </c>
      <c r="I95" s="228">
        <f t="shared" si="16"/>
        <v>10.4</v>
      </c>
      <c r="J95" s="245"/>
      <c r="K95" s="80"/>
      <c r="L95" s="246"/>
      <c r="M95" s="229">
        <f t="shared" si="14"/>
        <v>10.4</v>
      </c>
      <c r="N95" s="222">
        <f t="shared" si="13"/>
        <v>0.39999999999999858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121.63000000000001</v>
      </c>
      <c r="D96" s="250">
        <f t="shared" ref="D96:P96" si="17">SUM(D87:D95)</f>
        <v>172.32</v>
      </c>
      <c r="E96" s="251">
        <f t="shared" si="17"/>
        <v>0</v>
      </c>
      <c r="F96" s="249">
        <f t="shared" si="17"/>
        <v>293.95</v>
      </c>
      <c r="G96" s="249">
        <f t="shared" si="17"/>
        <v>58.8</v>
      </c>
      <c r="H96" s="249">
        <f t="shared" si="17"/>
        <v>0</v>
      </c>
      <c r="I96" s="249">
        <f t="shared" si="17"/>
        <v>58.8</v>
      </c>
      <c r="J96" s="250">
        <f t="shared" si="17"/>
        <v>0</v>
      </c>
      <c r="K96" s="252">
        <f t="shared" si="17"/>
        <v>0</v>
      </c>
      <c r="L96" s="251">
        <f t="shared" si="17"/>
        <v>234.75</v>
      </c>
      <c r="M96" s="249">
        <f t="shared" si="17"/>
        <v>293.54999999999995</v>
      </c>
      <c r="N96" s="249">
        <f t="shared" si="17"/>
        <v>0.39999999999999858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83" t="s">
        <v>72</v>
      </c>
      <c r="D99" s="284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2909.2000000000012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6F5D4792-A8D1-446A-9AE8-277911B6D5EC}"/>
    <dataValidation allowBlank="1" showInputMessage="1" showErrorMessage="1" errorTitle="ERROR" error="Por favor ingrese solo Números." sqref="AA1:AD1048576" xr:uid="{75B3F9CD-4353-4031-B389-1B568C273A62}"/>
    <dataValidation type="decimal" allowBlank="1" showInputMessage="1" showErrorMessage="1" errorTitle="ERROR" error="Por favor ingrese solo Números." sqref="C87:P96" xr:uid="{AC32E415-F708-4142-979D-9AA2DD8DAAF5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C5F14E3A-8045-45FF-ADD8-58737CCCDACC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2B3BCB2F-155E-49E8-8812-6111702890F6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F188C742-1548-4603-B58C-4C9DAF2677BE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1C835FF5-7B96-4A5C-9055-148BFFB61257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F6542C16-8CD4-438F-B118-4239B1C4747A}">
      <formula1>0</formula1>
      <formula2>100000000000000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58"/>
  <sheetViews>
    <sheetView topLeftCell="A13" workbookViewId="0">
      <selection activeCell="A4" sqref="A4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",[2]NOMBRE!$B$2," - ","( ",[2]NOMBRE!$C$2,[2]NOMBRE!$D$2,[2]NOMBRE!$E$2,[2]NOMBRE!$F$2,[2]NOMBRE!$G$2,"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",[2]NOMBRE!$B$3," - ","( ",[2]NOMBRE!$C$3,[2]NOMBRE!$D$3,[2]NOMBRE!$E$3,[2]NOMBRE!$F$3,[2]NOMBRE!$G$3,[2]NOMBRE!$H$3,"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",[2]NOMBRE!$B$6," - ","( ",[2]NOMBRE!$C$6,[2]NOMBRE!$D$6,"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",[2]NOMBRE!$B$7)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6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14.799999999999999</v>
      </c>
      <c r="D29" s="70"/>
      <c r="E29" s="71"/>
      <c r="F29" s="72">
        <v>5.6</v>
      </c>
      <c r="G29" s="72"/>
      <c r="H29" s="72">
        <v>9.1999999999999993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9.1999999999999993</v>
      </c>
      <c r="D30" s="107"/>
      <c r="E30" s="108"/>
      <c r="F30" s="109">
        <v>4</v>
      </c>
      <c r="G30" s="109">
        <v>3.2</v>
      </c>
      <c r="H30" s="109">
        <v>2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24</v>
      </c>
      <c r="D31" s="50">
        <f>SUM(D29:D30)</f>
        <v>0</v>
      </c>
      <c r="E31" s="50">
        <f t="shared" ref="E31:H31" si="2">SUM(E29:E30)</f>
        <v>0</v>
      </c>
      <c r="F31" s="50">
        <f t="shared" si="2"/>
        <v>9.6</v>
      </c>
      <c r="G31" s="50">
        <f t="shared" si="2"/>
        <v>3.2</v>
      </c>
      <c r="H31" s="50">
        <f t="shared" si="2"/>
        <v>11.2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24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9.6</v>
      </c>
      <c r="G32" s="118">
        <f t="shared" si="3"/>
        <v>3.2</v>
      </c>
      <c r="H32" s="118">
        <f t="shared" si="3"/>
        <v>11.2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8</v>
      </c>
      <c r="D41" s="139"/>
      <c r="E41" s="139"/>
      <c r="F41" s="139">
        <v>3</v>
      </c>
      <c r="G41" s="139">
        <v>1</v>
      </c>
      <c r="H41" s="139">
        <v>4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8</v>
      </c>
      <c r="D42" s="145">
        <f>SUM(D38:D41)</f>
        <v>0</v>
      </c>
      <c r="E42" s="145">
        <f t="shared" ref="E42:G42" si="4">SUM(E38:E41)</f>
        <v>0</v>
      </c>
      <c r="F42" s="145">
        <f t="shared" si="4"/>
        <v>3</v>
      </c>
      <c r="G42" s="145">
        <f t="shared" si="4"/>
        <v>1</v>
      </c>
      <c r="H42" s="145">
        <f>SUM(H38:H41)</f>
        <v>4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4</v>
      </c>
      <c r="D66" s="70"/>
      <c r="E66" s="71"/>
      <c r="F66" s="72"/>
      <c r="G66" s="72">
        <v>4</v>
      </c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4</v>
      </c>
      <c r="H68" s="176">
        <f t="shared" si="8"/>
        <v>0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4</v>
      </c>
      <c r="H69" s="177">
        <f t="shared" si="9"/>
        <v>0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>
        <v>1</v>
      </c>
      <c r="H78" s="196"/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1</v>
      </c>
      <c r="H79" s="201">
        <f t="shared" si="10"/>
        <v>0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81.599999999999994</v>
      </c>
      <c r="D92" s="70">
        <v>96</v>
      </c>
      <c r="E92" s="71"/>
      <c r="F92" s="219">
        <f t="shared" si="11"/>
        <v>177.6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>
        <v>82.4</v>
      </c>
      <c r="M92" s="221">
        <f t="shared" si="14"/>
        <v>82.4</v>
      </c>
      <c r="N92" s="244">
        <f t="shared" si="13"/>
        <v>95.199999999999989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56.2</v>
      </c>
      <c r="D93" s="245">
        <v>32.4</v>
      </c>
      <c r="E93" s="246"/>
      <c r="F93" s="227">
        <f t="shared" si="11"/>
        <v>88.6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>
        <v>45</v>
      </c>
      <c r="M93" s="229">
        <f t="shared" si="14"/>
        <v>45</v>
      </c>
      <c r="N93" s="222">
        <f t="shared" si="13"/>
        <v>43.599999999999994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47.6</v>
      </c>
      <c r="D94" s="245">
        <v>38.4</v>
      </c>
      <c r="E94" s="246"/>
      <c r="F94" s="227">
        <f t="shared" ref="F94:F95" si="15">SUM(C94:E94)</f>
        <v>86</v>
      </c>
      <c r="G94" s="235">
        <f>C29</f>
        <v>14.799999999999999</v>
      </c>
      <c r="H94" s="232">
        <f>C66</f>
        <v>4</v>
      </c>
      <c r="I94" s="228">
        <f t="shared" ref="I94:I95" si="16">+G94+H94</f>
        <v>18.799999999999997</v>
      </c>
      <c r="J94" s="245"/>
      <c r="K94" s="80"/>
      <c r="L94" s="246"/>
      <c r="M94" s="229">
        <f t="shared" si="14"/>
        <v>18.799999999999997</v>
      </c>
      <c r="N94" s="222">
        <f t="shared" si="13"/>
        <v>67.2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12.4</v>
      </c>
      <c r="D95" s="245">
        <v>24</v>
      </c>
      <c r="E95" s="246"/>
      <c r="F95" s="227">
        <f t="shared" si="15"/>
        <v>36.4</v>
      </c>
      <c r="G95" s="235">
        <f>C30</f>
        <v>9.1999999999999993</v>
      </c>
      <c r="H95" s="232">
        <f>C67</f>
        <v>0</v>
      </c>
      <c r="I95" s="228">
        <f t="shared" si="16"/>
        <v>9.1999999999999993</v>
      </c>
      <c r="J95" s="245"/>
      <c r="K95" s="80"/>
      <c r="L95" s="246"/>
      <c r="M95" s="229">
        <f t="shared" si="14"/>
        <v>9.1999999999999993</v>
      </c>
      <c r="N95" s="222">
        <f t="shared" si="13"/>
        <v>27.2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197.8</v>
      </c>
      <c r="D96" s="250">
        <f t="shared" ref="D96:P96" si="17">SUM(D87:D95)</f>
        <v>190.8</v>
      </c>
      <c r="E96" s="251">
        <f t="shared" si="17"/>
        <v>0</v>
      </c>
      <c r="F96" s="249">
        <f t="shared" si="17"/>
        <v>388.59999999999997</v>
      </c>
      <c r="G96" s="249">
        <f t="shared" si="17"/>
        <v>24</v>
      </c>
      <c r="H96" s="249">
        <f t="shared" si="17"/>
        <v>4</v>
      </c>
      <c r="I96" s="249">
        <f t="shared" si="17"/>
        <v>27.999999999999996</v>
      </c>
      <c r="J96" s="250">
        <f t="shared" si="17"/>
        <v>0</v>
      </c>
      <c r="K96" s="252">
        <f t="shared" si="17"/>
        <v>0</v>
      </c>
      <c r="L96" s="251">
        <f t="shared" si="17"/>
        <v>127.4</v>
      </c>
      <c r="M96" s="249">
        <f t="shared" si="17"/>
        <v>155.39999999999998</v>
      </c>
      <c r="N96" s="249">
        <f t="shared" si="17"/>
        <v>233.2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54" t="s">
        <v>72</v>
      </c>
      <c r="D99" s="255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2902.4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00000000-0002-0000-0100-000000000000}"/>
    <dataValidation allowBlank="1" showInputMessage="1" showErrorMessage="1" errorTitle="ERROR" error="Por favor ingrese solo Números." sqref="AA1:AD1048576" xr:uid="{00000000-0002-0000-0100-000001000000}"/>
    <dataValidation type="decimal" allowBlank="1" showInputMessage="1" showErrorMessage="1" errorTitle="ERROR" error="Por favor ingrese solo Números." sqref="C87:P96" xr:uid="{00000000-0002-0000-0100-000002000000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00000000-0002-0000-0100-000003000000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00000000-0002-0000-0100-000004000000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00000000-0002-0000-0100-000005000000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00000000-0002-0000-0100-000006000000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00000000-0002-0000-0100-000007000000}">
      <formula1>0</formula1>
      <formula2>100000000000000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58"/>
  <sheetViews>
    <sheetView topLeftCell="A13" workbookViewId="0">
      <selection activeCell="B19" sqref="B19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",[3]NOMBRE!$B$2," - ","( ",[3]NOMBRE!$C$2,[3]NOMBRE!$D$2,[3]NOMBRE!$E$2,[3]NOMBRE!$F$2,[3]NOMBRE!$G$2,"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",[3]NOMBRE!$B$3," - ","( ",[3]NOMBRE!$C$3,[3]NOMBRE!$D$3,[3]NOMBRE!$E$3,[3]NOMBRE!$F$3,[3]NOMBRE!$G$3,[3]NOMBRE!$H$3,"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",[3]NOMBRE!$B$6," - ","( ",[3]NOMBRE!$C$6,[3]NOMBRE!$D$6,"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",[3]NOMBRE!$B$7)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6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10</v>
      </c>
      <c r="D29" s="70"/>
      <c r="E29" s="71"/>
      <c r="F29" s="72">
        <v>2.8</v>
      </c>
      <c r="G29" s="72">
        <v>1.6</v>
      </c>
      <c r="H29" s="72">
        <v>5.6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6.4</v>
      </c>
      <c r="D30" s="107"/>
      <c r="E30" s="108"/>
      <c r="F30" s="109"/>
      <c r="G30" s="109">
        <v>6.4</v>
      </c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16.399999999999999</v>
      </c>
      <c r="D31" s="50">
        <f>SUM(D29:D30)</f>
        <v>0</v>
      </c>
      <c r="E31" s="50">
        <f t="shared" ref="E31:H31" si="2">SUM(E29:E30)</f>
        <v>0</v>
      </c>
      <c r="F31" s="50">
        <f t="shared" si="2"/>
        <v>2.8</v>
      </c>
      <c r="G31" s="50">
        <f t="shared" si="2"/>
        <v>8</v>
      </c>
      <c r="H31" s="50">
        <f t="shared" si="2"/>
        <v>5.6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16.399999999999999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2.8</v>
      </c>
      <c r="G32" s="118">
        <f t="shared" si="3"/>
        <v>8</v>
      </c>
      <c r="H32" s="118">
        <f t="shared" si="3"/>
        <v>5.6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6</v>
      </c>
      <c r="D41" s="139"/>
      <c r="E41" s="139"/>
      <c r="F41" s="139">
        <v>1</v>
      </c>
      <c r="G41" s="139">
        <v>3</v>
      </c>
      <c r="H41" s="139">
        <v>2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6</v>
      </c>
      <c r="D42" s="145">
        <f>SUM(D38:D41)</f>
        <v>0</v>
      </c>
      <c r="E42" s="145">
        <f t="shared" ref="E42:G42" si="4">SUM(E38:E41)</f>
        <v>0</v>
      </c>
      <c r="F42" s="145">
        <f t="shared" si="4"/>
        <v>1</v>
      </c>
      <c r="G42" s="145">
        <f t="shared" si="4"/>
        <v>3</v>
      </c>
      <c r="H42" s="145">
        <f>SUM(H38:H41)</f>
        <v>2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4</v>
      </c>
      <c r="D66" s="70"/>
      <c r="E66" s="71"/>
      <c r="F66" s="72"/>
      <c r="G66" s="72">
        <v>4</v>
      </c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4</v>
      </c>
      <c r="H68" s="176">
        <f t="shared" si="8"/>
        <v>0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4</v>
      </c>
      <c r="H69" s="177">
        <f t="shared" si="9"/>
        <v>0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>
        <v>1</v>
      </c>
      <c r="H78" s="196"/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1</v>
      </c>
      <c r="H79" s="201">
        <f t="shared" si="10"/>
        <v>0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95.2</v>
      </c>
      <c r="D92" s="70">
        <v>72</v>
      </c>
      <c r="E92" s="71"/>
      <c r="F92" s="219">
        <f t="shared" si="11"/>
        <v>167.2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>
        <v>73.599999999999994</v>
      </c>
      <c r="M92" s="221">
        <f t="shared" si="14"/>
        <v>73.599999999999994</v>
      </c>
      <c r="N92" s="244">
        <f t="shared" si="13"/>
        <v>93.6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43.6</v>
      </c>
      <c r="D93" s="245">
        <v>10.8</v>
      </c>
      <c r="E93" s="246"/>
      <c r="F93" s="227">
        <f t="shared" si="11"/>
        <v>54.400000000000006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>
        <v>41.4</v>
      </c>
      <c r="M93" s="229">
        <f t="shared" si="14"/>
        <v>41.4</v>
      </c>
      <c r="N93" s="222">
        <f t="shared" si="13"/>
        <v>13.000000000000007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67.2</v>
      </c>
      <c r="D94" s="245"/>
      <c r="E94" s="246"/>
      <c r="F94" s="227">
        <f t="shared" ref="F94:F95" si="15">SUM(C94:E94)</f>
        <v>67.2</v>
      </c>
      <c r="G94" s="235">
        <f>C29</f>
        <v>10</v>
      </c>
      <c r="H94" s="232">
        <f>C66</f>
        <v>4</v>
      </c>
      <c r="I94" s="228">
        <f t="shared" ref="I94:I95" si="16">+G94+H94</f>
        <v>14</v>
      </c>
      <c r="J94" s="245"/>
      <c r="K94" s="80"/>
      <c r="L94" s="246"/>
      <c r="M94" s="229">
        <f t="shared" si="14"/>
        <v>14</v>
      </c>
      <c r="N94" s="222">
        <f t="shared" si="13"/>
        <v>53.2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27.2</v>
      </c>
      <c r="D95" s="245"/>
      <c r="E95" s="246"/>
      <c r="F95" s="227">
        <f t="shared" si="15"/>
        <v>27.2</v>
      </c>
      <c r="G95" s="235">
        <f>C30</f>
        <v>6.4</v>
      </c>
      <c r="H95" s="232">
        <f>C67</f>
        <v>0</v>
      </c>
      <c r="I95" s="228">
        <f t="shared" si="16"/>
        <v>6.4</v>
      </c>
      <c r="J95" s="245"/>
      <c r="K95" s="80"/>
      <c r="L95" s="246"/>
      <c r="M95" s="229">
        <f t="shared" si="14"/>
        <v>6.4</v>
      </c>
      <c r="N95" s="222">
        <f t="shared" si="13"/>
        <v>20.799999999999997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233.2</v>
      </c>
      <c r="D96" s="250">
        <f t="shared" ref="D96:P96" si="17">SUM(D87:D95)</f>
        <v>82.8</v>
      </c>
      <c r="E96" s="251">
        <f t="shared" si="17"/>
        <v>0</v>
      </c>
      <c r="F96" s="249">
        <f t="shared" si="17"/>
        <v>316</v>
      </c>
      <c r="G96" s="249">
        <f t="shared" si="17"/>
        <v>16.399999999999999</v>
      </c>
      <c r="H96" s="249">
        <f t="shared" si="17"/>
        <v>4</v>
      </c>
      <c r="I96" s="249">
        <f t="shared" si="17"/>
        <v>20.399999999999999</v>
      </c>
      <c r="J96" s="250">
        <f t="shared" si="17"/>
        <v>0</v>
      </c>
      <c r="K96" s="252">
        <f t="shared" si="17"/>
        <v>0</v>
      </c>
      <c r="L96" s="251">
        <f t="shared" si="17"/>
        <v>115</v>
      </c>
      <c r="M96" s="249">
        <f t="shared" si="17"/>
        <v>135.4</v>
      </c>
      <c r="N96" s="249">
        <f t="shared" si="17"/>
        <v>180.60000000000002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54" t="s">
        <v>72</v>
      </c>
      <c r="D99" s="255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2358.0000000000005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00000000-0002-0000-0200-000000000000}"/>
    <dataValidation allowBlank="1" showInputMessage="1" showErrorMessage="1" errorTitle="ERROR" error="Por favor ingrese solo Números." sqref="AA1:AD1048576" xr:uid="{00000000-0002-0000-0200-000001000000}"/>
    <dataValidation type="decimal" allowBlank="1" showInputMessage="1" showErrorMessage="1" errorTitle="ERROR" error="Por favor ingrese solo Números." sqref="C87:P96" xr:uid="{00000000-0002-0000-0200-000002000000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00000000-0002-0000-0200-000003000000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00000000-0002-0000-0200-000004000000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00000000-0002-0000-0200-000005000000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00000000-0002-0000-0200-000006000000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00000000-0002-0000-0200-000007000000}">
      <formula1>0</formula1>
      <formula2>100000000000000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58"/>
  <sheetViews>
    <sheetView topLeftCell="A16" workbookViewId="0">
      <selection sqref="A1:XFD1048576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",[4]NOMBRE!$B$2," - ","( ",[4]NOMBRE!$C$2,[4]NOMBRE!$D$2,[4]NOMBRE!$E$2,[4]NOMBRE!$F$2,[4]NOMBRE!$G$2,"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",[4]NOMBRE!$B$3," - ","( ",[4]NOMBRE!$C$3,[4]NOMBRE!$D$3,[4]NOMBRE!$E$3,[4]NOMBRE!$F$3,[4]NOMBRE!$G$3,[4]NOMBRE!$H$3,"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",[4]NOMBRE!$B$6," - ","( ",[4]NOMBRE!$C$6,[4]NOMBRE!$D$6,"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",[4]NOMBRE!$B$7)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6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14.8</v>
      </c>
      <c r="D29" s="70"/>
      <c r="E29" s="71"/>
      <c r="F29" s="72">
        <v>7.2</v>
      </c>
      <c r="G29" s="72"/>
      <c r="H29" s="72">
        <v>7.6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6.4</v>
      </c>
      <c r="D30" s="107"/>
      <c r="E30" s="108"/>
      <c r="F30" s="109"/>
      <c r="G30" s="109">
        <v>6.4</v>
      </c>
      <c r="H30" s="109"/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21.200000000000003</v>
      </c>
      <c r="D31" s="50">
        <f>SUM(D29:D30)</f>
        <v>0</v>
      </c>
      <c r="E31" s="50">
        <f t="shared" ref="E31:H31" si="2">SUM(E29:E30)</f>
        <v>0</v>
      </c>
      <c r="F31" s="50">
        <f t="shared" si="2"/>
        <v>7.2</v>
      </c>
      <c r="G31" s="50">
        <f t="shared" si="2"/>
        <v>6.4</v>
      </c>
      <c r="H31" s="50">
        <f t="shared" si="2"/>
        <v>7.6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21.200000000000003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7.2</v>
      </c>
      <c r="G32" s="118">
        <f t="shared" si="3"/>
        <v>6.4</v>
      </c>
      <c r="H32" s="118">
        <f t="shared" si="3"/>
        <v>7.6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8</v>
      </c>
      <c r="D41" s="139"/>
      <c r="E41" s="139"/>
      <c r="F41" s="139">
        <v>3</v>
      </c>
      <c r="G41" s="139">
        <v>2</v>
      </c>
      <c r="H41" s="139">
        <v>3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8</v>
      </c>
      <c r="D42" s="145">
        <f>SUM(D38:D41)</f>
        <v>0</v>
      </c>
      <c r="E42" s="145">
        <f t="shared" ref="E42:G42" si="4">SUM(E38:E41)</f>
        <v>0</v>
      </c>
      <c r="F42" s="145">
        <f t="shared" si="4"/>
        <v>3</v>
      </c>
      <c r="G42" s="145">
        <f t="shared" si="4"/>
        <v>2</v>
      </c>
      <c r="H42" s="145">
        <f>SUM(H38:H41)</f>
        <v>3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4</v>
      </c>
      <c r="D66" s="70"/>
      <c r="E66" s="71"/>
      <c r="F66" s="72"/>
      <c r="G66" s="72">
        <v>4</v>
      </c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4</v>
      </c>
      <c r="H68" s="176">
        <f t="shared" si="8"/>
        <v>0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4</v>
      </c>
      <c r="H69" s="177">
        <f t="shared" si="9"/>
        <v>0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>
        <v>1</v>
      </c>
      <c r="H78" s="196"/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1</v>
      </c>
      <c r="H79" s="201">
        <f t="shared" si="10"/>
        <v>0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93.6</v>
      </c>
      <c r="D92" s="70">
        <v>33.6</v>
      </c>
      <c r="E92" s="71"/>
      <c r="F92" s="219">
        <f t="shared" si="11"/>
        <v>127.19999999999999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>
        <v>74.400000000000006</v>
      </c>
      <c r="M92" s="221">
        <f t="shared" si="14"/>
        <v>74.400000000000006</v>
      </c>
      <c r="N92" s="244">
        <f t="shared" si="13"/>
        <v>52.799999999999983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13</v>
      </c>
      <c r="D93" s="245">
        <v>10.8</v>
      </c>
      <c r="E93" s="246">
        <v>43.2</v>
      </c>
      <c r="F93" s="227">
        <f t="shared" si="11"/>
        <v>67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>
        <v>37.799999999999997</v>
      </c>
      <c r="M93" s="229">
        <f t="shared" si="14"/>
        <v>37.799999999999997</v>
      </c>
      <c r="N93" s="222">
        <f t="shared" si="13"/>
        <v>29.200000000000003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53.2</v>
      </c>
      <c r="D94" s="245">
        <v>9.6</v>
      </c>
      <c r="E94" s="246"/>
      <c r="F94" s="227">
        <f t="shared" ref="F94:F95" si="15">SUM(C94:E94)</f>
        <v>62.800000000000004</v>
      </c>
      <c r="G94" s="235">
        <f>C29</f>
        <v>14.8</v>
      </c>
      <c r="H94" s="232">
        <f>C66</f>
        <v>4</v>
      </c>
      <c r="I94" s="228">
        <f t="shared" ref="I94:I95" si="16">+G94+H94</f>
        <v>18.8</v>
      </c>
      <c r="J94" s="245"/>
      <c r="K94" s="80"/>
      <c r="L94" s="246">
        <v>4</v>
      </c>
      <c r="M94" s="229">
        <f t="shared" si="14"/>
        <v>22.8</v>
      </c>
      <c r="N94" s="222">
        <f t="shared" si="13"/>
        <v>40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20.8</v>
      </c>
      <c r="D95" s="245">
        <v>4.8</v>
      </c>
      <c r="E95" s="246"/>
      <c r="F95" s="227">
        <f t="shared" si="15"/>
        <v>25.6</v>
      </c>
      <c r="G95" s="235">
        <f>C30</f>
        <v>6.4</v>
      </c>
      <c r="H95" s="232">
        <f>C67</f>
        <v>0</v>
      </c>
      <c r="I95" s="228">
        <f t="shared" si="16"/>
        <v>6.4</v>
      </c>
      <c r="J95" s="245"/>
      <c r="K95" s="80"/>
      <c r="L95" s="246"/>
      <c r="M95" s="229">
        <f t="shared" si="14"/>
        <v>6.4</v>
      </c>
      <c r="N95" s="222">
        <f t="shared" si="13"/>
        <v>19.200000000000003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180.60000000000002</v>
      </c>
      <c r="D96" s="250">
        <f t="shared" ref="D96:P96" si="17">SUM(D87:D95)</f>
        <v>58.800000000000004</v>
      </c>
      <c r="E96" s="251">
        <f t="shared" si="17"/>
        <v>43.2</v>
      </c>
      <c r="F96" s="249">
        <f t="shared" si="17"/>
        <v>282.60000000000002</v>
      </c>
      <c r="G96" s="249">
        <f t="shared" si="17"/>
        <v>21.200000000000003</v>
      </c>
      <c r="H96" s="249">
        <f t="shared" si="17"/>
        <v>4</v>
      </c>
      <c r="I96" s="249">
        <f t="shared" si="17"/>
        <v>25.200000000000003</v>
      </c>
      <c r="J96" s="250">
        <f t="shared" si="17"/>
        <v>0</v>
      </c>
      <c r="K96" s="252">
        <f t="shared" si="17"/>
        <v>0</v>
      </c>
      <c r="L96" s="251">
        <f t="shared" si="17"/>
        <v>116.2</v>
      </c>
      <c r="M96" s="249">
        <f t="shared" si="17"/>
        <v>141.4</v>
      </c>
      <c r="N96" s="249">
        <f t="shared" si="17"/>
        <v>141.19999999999999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54" t="s">
        <v>72</v>
      </c>
      <c r="D99" s="255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2215.9999999999995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00000000-0002-0000-0300-000000000000}"/>
    <dataValidation allowBlank="1" showInputMessage="1" showErrorMessage="1" errorTitle="ERROR" error="Por favor ingrese solo Números." sqref="AA1:AD1048576" xr:uid="{00000000-0002-0000-0300-000001000000}"/>
    <dataValidation type="decimal" allowBlank="1" showInputMessage="1" showErrorMessage="1" errorTitle="ERROR" error="Por favor ingrese solo Números." sqref="C87:P96" xr:uid="{00000000-0002-0000-0300-000002000000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00000000-0002-0000-0300-000003000000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00000000-0002-0000-0300-000004000000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00000000-0002-0000-0300-000005000000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00000000-0002-0000-0300-000006000000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00000000-0002-0000-0300-000007000000}">
      <formula1>0</formula1>
      <formula2>100000000000000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58"/>
  <sheetViews>
    <sheetView workbookViewId="0">
      <selection activeCell="C24" sqref="C24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",[5]NOMBRE!$B$2," - ","( ",[5]NOMBRE!$C$2,[5]NOMBRE!$D$2,[5]NOMBRE!$E$2,[5]NOMBRE!$F$2,[5]NOMBRE!$G$2,"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",[5]NOMBRE!$B$3," - ","( ",[5]NOMBRE!$C$3,[5]NOMBRE!$D$3,[5]NOMBRE!$E$3,[5]NOMBRE!$F$3,[5]NOMBRE!$G$3,[5]NOMBRE!$H$3,"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",[5]NOMBRE!$B$6," - ","( ",[5]NOMBRE!$C$6,[5]NOMBRE!$D$6,"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",[5]NOMBRE!$B$7)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266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12.8</v>
      </c>
      <c r="D29" s="70"/>
      <c r="E29" s="71"/>
      <c r="F29" s="72">
        <v>5.2</v>
      </c>
      <c r="G29" s="72">
        <v>2</v>
      </c>
      <c r="H29" s="72">
        <v>5.6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8.8000000000000007</v>
      </c>
      <c r="D30" s="107"/>
      <c r="E30" s="108"/>
      <c r="F30" s="109">
        <v>2.4</v>
      </c>
      <c r="G30" s="109">
        <v>3.2</v>
      </c>
      <c r="H30" s="109">
        <v>3.2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21.6</v>
      </c>
      <c r="D31" s="50">
        <f>SUM(D29:D30)</f>
        <v>0</v>
      </c>
      <c r="E31" s="50">
        <f t="shared" ref="E31:H31" si="2">SUM(E29:E30)</f>
        <v>0</v>
      </c>
      <c r="F31" s="50">
        <f t="shared" si="2"/>
        <v>7.6</v>
      </c>
      <c r="G31" s="50">
        <f t="shared" si="2"/>
        <v>5.2</v>
      </c>
      <c r="H31" s="50">
        <f t="shared" si="2"/>
        <v>8.8000000000000007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21.6</v>
      </c>
      <c r="D32" s="118">
        <f>+D17+D23+D31+D28</f>
        <v>0</v>
      </c>
      <c r="E32" s="118">
        <f t="shared" ref="E32:O32" si="3">+E17+E23+E31+E28</f>
        <v>0</v>
      </c>
      <c r="F32" s="118">
        <f t="shared" si="3"/>
        <v>7.6</v>
      </c>
      <c r="G32" s="118">
        <f t="shared" si="3"/>
        <v>5.2</v>
      </c>
      <c r="H32" s="118">
        <f t="shared" si="3"/>
        <v>8.8000000000000007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8</v>
      </c>
      <c r="D41" s="139"/>
      <c r="E41" s="139"/>
      <c r="F41" s="139">
        <v>3</v>
      </c>
      <c r="G41" s="139">
        <v>2</v>
      </c>
      <c r="H41" s="139">
        <v>3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8</v>
      </c>
      <c r="D42" s="145">
        <f>SUM(D38:D41)</f>
        <v>0</v>
      </c>
      <c r="E42" s="145">
        <f t="shared" ref="E42:G42" si="4">SUM(E38:E41)</f>
        <v>0</v>
      </c>
      <c r="F42" s="145">
        <f t="shared" si="4"/>
        <v>3</v>
      </c>
      <c r="G42" s="145">
        <f t="shared" si="4"/>
        <v>2</v>
      </c>
      <c r="H42" s="145">
        <f>SUM(H38:H41)</f>
        <v>3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4</v>
      </c>
      <c r="D66" s="70"/>
      <c r="E66" s="71"/>
      <c r="F66" s="72"/>
      <c r="G66" s="72">
        <v>4</v>
      </c>
      <c r="H66" s="72"/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4</v>
      </c>
      <c r="H68" s="176">
        <f t="shared" si="8"/>
        <v>0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4</v>
      </c>
      <c r="H69" s="177">
        <f t="shared" si="9"/>
        <v>0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>
        <v>1</v>
      </c>
      <c r="H78" s="196"/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1</v>
      </c>
      <c r="H79" s="201">
        <f t="shared" si="10"/>
        <v>0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52.8</v>
      </c>
      <c r="D92" s="70">
        <v>33.6</v>
      </c>
      <c r="E92" s="71">
        <v>4</v>
      </c>
      <c r="F92" s="219">
        <f t="shared" si="11"/>
        <v>90.4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>
        <v>77.599999999999994</v>
      </c>
      <c r="M92" s="221">
        <f t="shared" si="14"/>
        <v>77.599999999999994</v>
      </c>
      <c r="N92" s="244">
        <f t="shared" si="13"/>
        <v>12.800000000000011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29.2</v>
      </c>
      <c r="D93" s="245">
        <v>43.2</v>
      </c>
      <c r="E93" s="246">
        <v>36.9</v>
      </c>
      <c r="F93" s="227">
        <f t="shared" si="11"/>
        <v>109.30000000000001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/>
      <c r="M93" s="229">
        <f t="shared" si="14"/>
        <v>0</v>
      </c>
      <c r="N93" s="222">
        <f t="shared" si="13"/>
        <v>109.30000000000001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40</v>
      </c>
      <c r="D94" s="245"/>
      <c r="E94" s="246"/>
      <c r="F94" s="227">
        <f t="shared" ref="F94:F95" si="15">SUM(C94:E94)</f>
        <v>40</v>
      </c>
      <c r="G94" s="235">
        <f>C29</f>
        <v>12.8</v>
      </c>
      <c r="H94" s="232">
        <f>C66</f>
        <v>4</v>
      </c>
      <c r="I94" s="228">
        <f t="shared" ref="I94:I95" si="16">+G94+H94</f>
        <v>16.8</v>
      </c>
      <c r="J94" s="245"/>
      <c r="K94" s="80"/>
      <c r="L94" s="246"/>
      <c r="M94" s="229">
        <f t="shared" si="14"/>
        <v>16.8</v>
      </c>
      <c r="N94" s="222">
        <f t="shared" si="13"/>
        <v>23.2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19.2</v>
      </c>
      <c r="D95" s="245"/>
      <c r="E95" s="246"/>
      <c r="F95" s="227">
        <f t="shared" si="15"/>
        <v>19.2</v>
      </c>
      <c r="G95" s="235">
        <f>C30</f>
        <v>8.8000000000000007</v>
      </c>
      <c r="H95" s="232">
        <f>C67</f>
        <v>0</v>
      </c>
      <c r="I95" s="228">
        <f t="shared" si="16"/>
        <v>8.8000000000000007</v>
      </c>
      <c r="J95" s="245"/>
      <c r="K95" s="80"/>
      <c r="L95" s="246"/>
      <c r="M95" s="229">
        <f t="shared" si="14"/>
        <v>8.8000000000000007</v>
      </c>
      <c r="N95" s="222">
        <f t="shared" si="13"/>
        <v>10.399999999999999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141.19999999999999</v>
      </c>
      <c r="D96" s="250">
        <f t="shared" ref="D96:P96" si="17">SUM(D87:D95)</f>
        <v>76.800000000000011</v>
      </c>
      <c r="E96" s="251">
        <f t="shared" si="17"/>
        <v>40.9</v>
      </c>
      <c r="F96" s="249">
        <f t="shared" si="17"/>
        <v>258.90000000000003</v>
      </c>
      <c r="G96" s="249">
        <f t="shared" si="17"/>
        <v>21.6</v>
      </c>
      <c r="H96" s="249">
        <f t="shared" si="17"/>
        <v>4</v>
      </c>
      <c r="I96" s="249">
        <f t="shared" si="17"/>
        <v>25.6</v>
      </c>
      <c r="J96" s="250">
        <f t="shared" si="17"/>
        <v>0</v>
      </c>
      <c r="K96" s="252">
        <f t="shared" si="17"/>
        <v>0</v>
      </c>
      <c r="L96" s="251">
        <f t="shared" si="17"/>
        <v>77.599999999999994</v>
      </c>
      <c r="M96" s="249">
        <f t="shared" si="17"/>
        <v>103.19999999999999</v>
      </c>
      <c r="N96" s="249">
        <f t="shared" si="17"/>
        <v>155.70000000000002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64" t="s">
        <v>72</v>
      </c>
      <c r="D99" s="265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2000.6000000000001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00000000-0002-0000-0400-000000000000}"/>
    <dataValidation allowBlank="1" showInputMessage="1" showErrorMessage="1" errorTitle="ERROR" error="Por favor ingrese solo Números." sqref="AA1:AD1048576" xr:uid="{00000000-0002-0000-0400-000001000000}"/>
    <dataValidation type="decimal" allowBlank="1" showInputMessage="1" showErrorMessage="1" errorTitle="ERROR" error="Por favor ingrese solo Números." sqref="C87:P96" xr:uid="{00000000-0002-0000-0400-000002000000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00000000-0002-0000-0400-000003000000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00000000-0002-0000-0400-000004000000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00000000-0002-0000-0400-000005000000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00000000-0002-0000-0400-000006000000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00000000-0002-0000-0400-000007000000}">
      <formula1>0</formula1>
      <formula2>100000000000000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58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",[6]NOMBRE!$B$2," - ","( ",[6]NOMBRE!$C$2,[6]NOMBRE!$D$2,[6]NOMBRE!$E$2,[6]NOMBRE!$F$2,[6]NOMBRE!$G$2,"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",[6]NOMBRE!$B$3," - ","( ",[6]NOMBRE!$C$3,[6]NOMBRE!$D$3,[6]NOMBRE!$E$3,[6]NOMBRE!$F$3,[6]NOMBRE!$G$3,[6]NOMBRE!$H$3,"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",[6]NOMBRE!$B$6," - ","( ",[6]NOMBRE!$C$6,[6]NOMBRE!$D$6,"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",[6]NOMBRE!$B$7)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267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20</v>
      </c>
      <c r="D29" s="70">
        <v>2</v>
      </c>
      <c r="E29" s="71">
        <v>4.8</v>
      </c>
      <c r="F29" s="72">
        <v>0</v>
      </c>
      <c r="G29" s="72">
        <v>7.2</v>
      </c>
      <c r="H29" s="72">
        <v>6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8.8000000000000007</v>
      </c>
      <c r="D30" s="107">
        <v>2.4</v>
      </c>
      <c r="E30" s="108"/>
      <c r="F30" s="109">
        <v>0</v>
      </c>
      <c r="G30" s="109">
        <v>3.2</v>
      </c>
      <c r="H30" s="109">
        <v>3.2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28.8</v>
      </c>
      <c r="D31" s="50">
        <f>SUM(D29:D30)</f>
        <v>4.4000000000000004</v>
      </c>
      <c r="E31" s="50">
        <f t="shared" ref="E31:H31" si="2">SUM(E29:E30)</f>
        <v>4.8</v>
      </c>
      <c r="F31" s="50">
        <f t="shared" si="2"/>
        <v>0</v>
      </c>
      <c r="G31" s="50">
        <f t="shared" si="2"/>
        <v>10.4</v>
      </c>
      <c r="H31" s="50">
        <f t="shared" si="2"/>
        <v>9.1999999999999993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28.8</v>
      </c>
      <c r="D32" s="118">
        <f>+D17+D23+D31+D28</f>
        <v>4.4000000000000004</v>
      </c>
      <c r="E32" s="118">
        <f t="shared" ref="E32:O32" si="3">+E17+E23+E31+E28</f>
        <v>4.8</v>
      </c>
      <c r="F32" s="118">
        <f t="shared" si="3"/>
        <v>0</v>
      </c>
      <c r="G32" s="118">
        <f t="shared" si="3"/>
        <v>10.4</v>
      </c>
      <c r="H32" s="118">
        <f t="shared" si="3"/>
        <v>9.1999999999999993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11</v>
      </c>
      <c r="D41" s="139">
        <v>2</v>
      </c>
      <c r="E41" s="139">
        <v>2</v>
      </c>
      <c r="F41" s="139">
        <v>0</v>
      </c>
      <c r="G41" s="139">
        <v>4</v>
      </c>
      <c r="H41" s="139">
        <v>3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11</v>
      </c>
      <c r="D42" s="145">
        <f>SUM(D38:D41)</f>
        <v>2</v>
      </c>
      <c r="E42" s="145">
        <f t="shared" ref="E42:G42" si="4">SUM(E38:E41)</f>
        <v>2</v>
      </c>
      <c r="F42" s="145">
        <f t="shared" si="4"/>
        <v>0</v>
      </c>
      <c r="G42" s="145">
        <f t="shared" si="4"/>
        <v>4</v>
      </c>
      <c r="H42" s="145">
        <f>SUM(H38:H41)</f>
        <v>3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4</v>
      </c>
      <c r="D66" s="70"/>
      <c r="E66" s="71"/>
      <c r="F66" s="72"/>
      <c r="G66" s="72"/>
      <c r="H66" s="72">
        <v>4</v>
      </c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0</v>
      </c>
      <c r="H68" s="176">
        <f t="shared" si="8"/>
        <v>4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0</v>
      </c>
      <c r="H69" s="177">
        <f t="shared" si="9"/>
        <v>4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/>
      <c r="H78" s="196">
        <v>1</v>
      </c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0</v>
      </c>
      <c r="H79" s="201">
        <f t="shared" si="10"/>
        <v>1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12.8</v>
      </c>
      <c r="D92" s="70">
        <v>67.2</v>
      </c>
      <c r="E92" s="71"/>
      <c r="F92" s="219">
        <f t="shared" si="11"/>
        <v>80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>
        <v>40.799999999999997</v>
      </c>
      <c r="M92" s="221">
        <f t="shared" si="14"/>
        <v>40.799999999999997</v>
      </c>
      <c r="N92" s="244">
        <f t="shared" si="13"/>
        <v>39.200000000000003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44.5</v>
      </c>
      <c r="D93" s="245">
        <v>43.2</v>
      </c>
      <c r="E93" s="246">
        <v>21.6</v>
      </c>
      <c r="F93" s="227">
        <f t="shared" si="11"/>
        <v>109.30000000000001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>
        <v>28.8</v>
      </c>
      <c r="M93" s="229">
        <f t="shared" si="14"/>
        <v>28.8</v>
      </c>
      <c r="N93" s="222">
        <f t="shared" si="13"/>
        <v>80.500000000000014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23.2</v>
      </c>
      <c r="D94" s="245">
        <v>9.6</v>
      </c>
      <c r="E94" s="246"/>
      <c r="F94" s="227">
        <f t="shared" ref="F94:F95" si="15">SUM(C94:E94)</f>
        <v>32.799999999999997</v>
      </c>
      <c r="G94" s="235">
        <f>C29</f>
        <v>20</v>
      </c>
      <c r="H94" s="232">
        <f>C66</f>
        <v>4</v>
      </c>
      <c r="I94" s="228">
        <f t="shared" ref="I94:I95" si="16">+G94+H94</f>
        <v>24</v>
      </c>
      <c r="J94" s="245"/>
      <c r="K94" s="80"/>
      <c r="L94" s="246"/>
      <c r="M94" s="229">
        <f t="shared" si="14"/>
        <v>24</v>
      </c>
      <c r="N94" s="222">
        <f t="shared" si="13"/>
        <v>8.7999999999999972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10.4</v>
      </c>
      <c r="D95" s="245"/>
      <c r="E95" s="246">
        <v>3.2</v>
      </c>
      <c r="F95" s="227">
        <f t="shared" si="15"/>
        <v>13.600000000000001</v>
      </c>
      <c r="G95" s="235">
        <f>C30</f>
        <v>8.8000000000000007</v>
      </c>
      <c r="H95" s="232">
        <f>C67</f>
        <v>0</v>
      </c>
      <c r="I95" s="228">
        <f t="shared" si="16"/>
        <v>8.8000000000000007</v>
      </c>
      <c r="J95" s="245"/>
      <c r="K95" s="80"/>
      <c r="L95" s="246"/>
      <c r="M95" s="229">
        <f t="shared" si="14"/>
        <v>8.8000000000000007</v>
      </c>
      <c r="N95" s="222">
        <f t="shared" si="13"/>
        <v>4.8000000000000007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90.9</v>
      </c>
      <c r="D96" s="250">
        <f t="shared" ref="D96:P96" si="17">SUM(D87:D95)</f>
        <v>120</v>
      </c>
      <c r="E96" s="251">
        <f t="shared" si="17"/>
        <v>24.8</v>
      </c>
      <c r="F96" s="249">
        <f t="shared" si="17"/>
        <v>235.70000000000002</v>
      </c>
      <c r="G96" s="249">
        <f t="shared" si="17"/>
        <v>28.8</v>
      </c>
      <c r="H96" s="249">
        <f t="shared" si="17"/>
        <v>4</v>
      </c>
      <c r="I96" s="249">
        <f t="shared" si="17"/>
        <v>32.799999999999997</v>
      </c>
      <c r="J96" s="250">
        <f t="shared" si="17"/>
        <v>0</v>
      </c>
      <c r="K96" s="252">
        <f t="shared" si="17"/>
        <v>0</v>
      </c>
      <c r="L96" s="251">
        <f t="shared" si="17"/>
        <v>69.599999999999994</v>
      </c>
      <c r="M96" s="249">
        <f t="shared" si="17"/>
        <v>102.39999999999999</v>
      </c>
      <c r="N96" s="249">
        <f t="shared" si="17"/>
        <v>133.30000000000001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68" t="s">
        <v>72</v>
      </c>
      <c r="D99" s="269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1929.3999999999999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00000000-0002-0000-0500-000000000000}"/>
    <dataValidation allowBlank="1" showInputMessage="1" showErrorMessage="1" errorTitle="ERROR" error="Por favor ingrese solo Números." sqref="AA1:AD1048576" xr:uid="{00000000-0002-0000-0500-000001000000}"/>
    <dataValidation type="decimal" allowBlank="1" showInputMessage="1" showErrorMessage="1" errorTitle="ERROR" error="Por favor ingrese solo Números." sqref="C87:P96" xr:uid="{00000000-0002-0000-0500-000002000000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00000000-0002-0000-0500-000003000000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00000000-0002-0000-0500-000004000000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00000000-0002-0000-0500-000005000000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00000000-0002-0000-0500-000006000000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00000000-0002-0000-0500-000007000000}">
      <formula1>0</formula1>
      <formula2>100000000000000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58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",[7]NOMBRE!$B$2," - ","( ",[7]NOMBRE!$C$2,[7]NOMBRE!$D$2,[7]NOMBRE!$E$2,[7]NOMBRE!$F$2,[7]NOMBRE!$G$2,"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",[7]NOMBRE!$B$3," - ","( ",[7]NOMBRE!$C$3,[7]NOMBRE!$D$3,[7]NOMBRE!$E$3,[7]NOMBRE!$F$3,[7]NOMBRE!$G$3,[7]NOMBRE!$H$3,"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",[7]NOMBRE!$B$6," - ","( ",[7]NOMBRE!$C$6,[7]NOMBRE!$D$6,"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",[7]NOMBRE!$B$7)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272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22.8</v>
      </c>
      <c r="D29" s="70">
        <v>3.2</v>
      </c>
      <c r="E29" s="71">
        <v>4</v>
      </c>
      <c r="F29" s="72">
        <v>6.4</v>
      </c>
      <c r="G29" s="72">
        <v>6.4</v>
      </c>
      <c r="H29" s="72">
        <v>2.8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8.4</v>
      </c>
      <c r="D30" s="107">
        <v>1.2</v>
      </c>
      <c r="E30" s="108">
        <v>4.4000000000000004</v>
      </c>
      <c r="F30" s="109">
        <v>0</v>
      </c>
      <c r="G30" s="109">
        <v>1.2</v>
      </c>
      <c r="H30" s="109">
        <v>1.6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31.200000000000003</v>
      </c>
      <c r="D31" s="50">
        <f>SUM(D29:D30)</f>
        <v>4.4000000000000004</v>
      </c>
      <c r="E31" s="50">
        <f t="shared" ref="E31:H31" si="2">SUM(E29:E30)</f>
        <v>8.4</v>
      </c>
      <c r="F31" s="50">
        <f t="shared" si="2"/>
        <v>6.4</v>
      </c>
      <c r="G31" s="50">
        <f t="shared" si="2"/>
        <v>7.6000000000000005</v>
      </c>
      <c r="H31" s="50">
        <f t="shared" si="2"/>
        <v>4.4000000000000004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31.200000000000003</v>
      </c>
      <c r="D32" s="118">
        <f>+D17+D23+D31+D28</f>
        <v>4.4000000000000004</v>
      </c>
      <c r="E32" s="118">
        <f t="shared" ref="E32:O32" si="3">+E17+E23+E31+E28</f>
        <v>8.4</v>
      </c>
      <c r="F32" s="118">
        <f t="shared" si="3"/>
        <v>6.4</v>
      </c>
      <c r="G32" s="118">
        <f t="shared" si="3"/>
        <v>7.6000000000000005</v>
      </c>
      <c r="H32" s="118">
        <f t="shared" si="3"/>
        <v>4.4000000000000004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16</v>
      </c>
      <c r="D41" s="139">
        <v>2</v>
      </c>
      <c r="E41" s="139">
        <v>4</v>
      </c>
      <c r="F41" s="139">
        <v>4</v>
      </c>
      <c r="G41" s="139">
        <v>4</v>
      </c>
      <c r="H41" s="139">
        <v>2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16</v>
      </c>
      <c r="D42" s="145">
        <f>SUM(D38:D41)</f>
        <v>2</v>
      </c>
      <c r="E42" s="145">
        <f t="shared" ref="E42:G42" si="4">SUM(E38:E41)</f>
        <v>4</v>
      </c>
      <c r="F42" s="145">
        <f t="shared" si="4"/>
        <v>4</v>
      </c>
      <c r="G42" s="145">
        <f t="shared" si="4"/>
        <v>4</v>
      </c>
      <c r="H42" s="145">
        <f>SUM(H38:H41)</f>
        <v>2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4</v>
      </c>
      <c r="D66" s="70"/>
      <c r="E66" s="71"/>
      <c r="F66" s="72"/>
      <c r="G66" s="72"/>
      <c r="H66" s="72">
        <v>4</v>
      </c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0</v>
      </c>
      <c r="H68" s="176">
        <f t="shared" si="8"/>
        <v>4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0</v>
      </c>
      <c r="H69" s="177">
        <f t="shared" si="9"/>
        <v>4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/>
      <c r="H78" s="196">
        <v>1</v>
      </c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0</v>
      </c>
      <c r="H79" s="201">
        <f t="shared" si="10"/>
        <v>1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39.200000000000003</v>
      </c>
      <c r="D92" s="70">
        <v>100.8</v>
      </c>
      <c r="E92" s="71"/>
      <c r="F92" s="219">
        <f t="shared" si="11"/>
        <v>140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>
        <v>63.2</v>
      </c>
      <c r="M92" s="221">
        <f t="shared" si="14"/>
        <v>63.2</v>
      </c>
      <c r="N92" s="244">
        <f t="shared" si="13"/>
        <v>76.8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80.5</v>
      </c>
      <c r="D93" s="245">
        <v>32.4</v>
      </c>
      <c r="E93" s="246">
        <v>3.6</v>
      </c>
      <c r="F93" s="227">
        <f t="shared" si="11"/>
        <v>116.5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>
        <v>28.8</v>
      </c>
      <c r="M93" s="229">
        <f t="shared" si="14"/>
        <v>28.8</v>
      </c>
      <c r="N93" s="222">
        <f t="shared" si="13"/>
        <v>87.7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8.8000000000000007</v>
      </c>
      <c r="D94" s="245">
        <v>19.2</v>
      </c>
      <c r="E94" s="246"/>
      <c r="F94" s="227">
        <f t="shared" ref="F94:F95" si="15">SUM(C94:E94)</f>
        <v>28</v>
      </c>
      <c r="G94" s="235">
        <f>C29</f>
        <v>22.8</v>
      </c>
      <c r="H94" s="232">
        <f>C66</f>
        <v>4</v>
      </c>
      <c r="I94" s="228">
        <f t="shared" ref="I94:I95" si="16">+G94+H94</f>
        <v>26.8</v>
      </c>
      <c r="J94" s="245"/>
      <c r="K94" s="80"/>
      <c r="L94" s="246"/>
      <c r="M94" s="229">
        <f t="shared" si="14"/>
        <v>26.8</v>
      </c>
      <c r="N94" s="222">
        <f t="shared" si="13"/>
        <v>1.1999999999999993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4.8</v>
      </c>
      <c r="D95" s="245">
        <v>4.8</v>
      </c>
      <c r="E95" s="246"/>
      <c r="F95" s="227">
        <f t="shared" si="15"/>
        <v>9.6</v>
      </c>
      <c r="G95" s="235">
        <f>C30</f>
        <v>8.4</v>
      </c>
      <c r="H95" s="232">
        <f>C67</f>
        <v>0</v>
      </c>
      <c r="I95" s="228">
        <f t="shared" si="16"/>
        <v>8.4</v>
      </c>
      <c r="J95" s="245"/>
      <c r="K95" s="80"/>
      <c r="L95" s="246"/>
      <c r="M95" s="229">
        <f t="shared" si="14"/>
        <v>8.4</v>
      </c>
      <c r="N95" s="222">
        <f t="shared" si="13"/>
        <v>1.1999999999999993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133.30000000000001</v>
      </c>
      <c r="D96" s="250">
        <f t="shared" ref="D96:P96" si="17">SUM(D87:D95)</f>
        <v>157.19999999999999</v>
      </c>
      <c r="E96" s="251">
        <f t="shared" si="17"/>
        <v>3.6</v>
      </c>
      <c r="F96" s="249">
        <f t="shared" si="17"/>
        <v>294.10000000000002</v>
      </c>
      <c r="G96" s="249">
        <f t="shared" si="17"/>
        <v>31.200000000000003</v>
      </c>
      <c r="H96" s="249">
        <f t="shared" si="17"/>
        <v>4</v>
      </c>
      <c r="I96" s="249">
        <f t="shared" si="17"/>
        <v>35.200000000000003</v>
      </c>
      <c r="J96" s="250">
        <f t="shared" si="17"/>
        <v>0</v>
      </c>
      <c r="K96" s="252">
        <f t="shared" si="17"/>
        <v>0</v>
      </c>
      <c r="L96" s="251">
        <f t="shared" si="17"/>
        <v>92</v>
      </c>
      <c r="M96" s="249">
        <f t="shared" si="17"/>
        <v>127.2</v>
      </c>
      <c r="N96" s="249">
        <f t="shared" si="17"/>
        <v>166.89999999999998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70" t="s">
        <v>72</v>
      </c>
      <c r="D99" s="271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2368.6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81D2581F-6FC9-404F-A88F-7B50D465D7A2}"/>
    <dataValidation allowBlank="1" showInputMessage="1" showErrorMessage="1" errorTitle="ERROR" error="Por favor ingrese solo Números." sqref="AA1:AD1048576" xr:uid="{FEEF4090-4DDA-4986-8C1C-194FA5F24E30}"/>
    <dataValidation type="decimal" allowBlank="1" showInputMessage="1" showErrorMessage="1" errorTitle="ERROR" error="Por favor ingrese solo Números." sqref="C87:P96" xr:uid="{572AB274-DA37-42F9-B42B-0063CB14DF5A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AE8AC39A-3B31-4B2A-9E94-82596A578A1D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4914C37B-9FC4-49A9-86E2-7A9967A2979D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83AF4B6A-080D-4CF9-802B-76379EA67A0D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B29E8124-0C5E-432F-8EB8-DA0F805A5075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A2881894-5EDE-44A9-8B87-723C74A92ECD}">
      <formula1>0</formula1>
      <formula2>100000000000000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158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",[8]NOMBRE!$B$2," - ","( ",[8]NOMBRE!$C$2,[8]NOMBRE!$D$2,[8]NOMBRE!$E$2,[8]NOMBRE!$F$2,[8]NOMBRE!$G$2,"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",[8]NOMBRE!$B$3," - ","( ",[8]NOMBRE!$C$3,[8]NOMBRE!$D$3,[8]NOMBRE!$E$3,[8]NOMBRE!$F$3,[8]NOMBRE!$G$3,[8]NOMBRE!$H$3,"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",[8]NOMBRE!$B$6," - ","( ",[8]NOMBRE!$C$6,[8]NOMBRE!$D$6,"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",[8]NOMBRE!$B$7)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273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25.6</v>
      </c>
      <c r="D29" s="70">
        <v>0</v>
      </c>
      <c r="E29" s="71">
        <v>3.2</v>
      </c>
      <c r="F29" s="72">
        <v>14.4</v>
      </c>
      <c r="G29" s="72">
        <v>8</v>
      </c>
      <c r="H29" s="72">
        <v>0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14.799999999999999</v>
      </c>
      <c r="D30" s="107">
        <v>4.4000000000000004</v>
      </c>
      <c r="E30" s="108">
        <v>1.6</v>
      </c>
      <c r="F30" s="109">
        <v>3.2</v>
      </c>
      <c r="G30" s="109">
        <v>1.2</v>
      </c>
      <c r="H30" s="109">
        <v>4.4000000000000004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40.4</v>
      </c>
      <c r="D31" s="50">
        <f>SUM(D29:D30)</f>
        <v>4.4000000000000004</v>
      </c>
      <c r="E31" s="50">
        <f t="shared" ref="E31:H31" si="2">SUM(E29:E30)</f>
        <v>4.8000000000000007</v>
      </c>
      <c r="F31" s="50">
        <f t="shared" si="2"/>
        <v>17.600000000000001</v>
      </c>
      <c r="G31" s="50">
        <f t="shared" si="2"/>
        <v>9.1999999999999993</v>
      </c>
      <c r="H31" s="50">
        <f t="shared" si="2"/>
        <v>4.4000000000000004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40.4</v>
      </c>
      <c r="D32" s="118">
        <f>+D17+D23+D31+D28</f>
        <v>4.4000000000000004</v>
      </c>
      <c r="E32" s="118">
        <f t="shared" ref="E32:O32" si="3">+E17+E23+E31+E28</f>
        <v>4.8000000000000007</v>
      </c>
      <c r="F32" s="118">
        <f t="shared" si="3"/>
        <v>17.600000000000001</v>
      </c>
      <c r="G32" s="118">
        <f t="shared" si="3"/>
        <v>9.1999999999999993</v>
      </c>
      <c r="H32" s="118">
        <f t="shared" si="3"/>
        <v>4.4000000000000004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15</v>
      </c>
      <c r="D41" s="139">
        <v>1</v>
      </c>
      <c r="E41" s="139">
        <v>3</v>
      </c>
      <c r="F41" s="139">
        <v>6</v>
      </c>
      <c r="G41" s="139">
        <v>4</v>
      </c>
      <c r="H41" s="139">
        <v>1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15</v>
      </c>
      <c r="D42" s="145">
        <f>SUM(D38:D41)</f>
        <v>1</v>
      </c>
      <c r="E42" s="145">
        <f t="shared" ref="E42:G42" si="4">SUM(E38:E41)</f>
        <v>3</v>
      </c>
      <c r="F42" s="145">
        <f t="shared" si="4"/>
        <v>6</v>
      </c>
      <c r="G42" s="145">
        <f t="shared" si="4"/>
        <v>4</v>
      </c>
      <c r="H42" s="145">
        <f>SUM(H38:H41)</f>
        <v>1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4</v>
      </c>
      <c r="D66" s="70"/>
      <c r="E66" s="71"/>
      <c r="F66" s="72"/>
      <c r="G66" s="72"/>
      <c r="H66" s="72">
        <v>4</v>
      </c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0</v>
      </c>
      <c r="H68" s="176">
        <f t="shared" si="8"/>
        <v>4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0</v>
      </c>
      <c r="H69" s="177">
        <f t="shared" si="9"/>
        <v>4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/>
      <c r="H78" s="196">
        <v>1</v>
      </c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0</v>
      </c>
      <c r="H79" s="201">
        <f t="shared" si="10"/>
        <v>1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/>
      <c r="E91" s="218"/>
      <c r="F91" s="237">
        <f t="shared" si="11"/>
        <v>0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/>
      <c r="M91" s="229">
        <f t="shared" si="14"/>
        <v>0</v>
      </c>
      <c r="N91" s="222">
        <f t="shared" si="13"/>
        <v>0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76.8</v>
      </c>
      <c r="D92" s="70">
        <v>57.6</v>
      </c>
      <c r="E92" s="71"/>
      <c r="F92" s="219">
        <f t="shared" si="11"/>
        <v>134.4</v>
      </c>
      <c r="G92" s="242">
        <f>C24</f>
        <v>0</v>
      </c>
      <c r="H92" s="243">
        <f>C61</f>
        <v>0</v>
      </c>
      <c r="I92" s="220">
        <f>+G92+H92</f>
        <v>0</v>
      </c>
      <c r="J92" s="70"/>
      <c r="K92" s="72"/>
      <c r="L92" s="71">
        <v>82.4</v>
      </c>
      <c r="M92" s="221">
        <f t="shared" si="14"/>
        <v>82.4</v>
      </c>
      <c r="N92" s="244">
        <f t="shared" si="13"/>
        <v>52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87.7</v>
      </c>
      <c r="D93" s="245"/>
      <c r="E93" s="246"/>
      <c r="F93" s="227">
        <f t="shared" si="11"/>
        <v>87.7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>
        <v>39.6</v>
      </c>
      <c r="M93" s="229">
        <f t="shared" si="14"/>
        <v>39.6</v>
      </c>
      <c r="N93" s="222">
        <f t="shared" si="13"/>
        <v>48.1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1.2</v>
      </c>
      <c r="D94" s="245">
        <v>38.4</v>
      </c>
      <c r="E94" s="246"/>
      <c r="F94" s="227">
        <f t="shared" ref="F94:F95" si="15">SUM(C94:E94)</f>
        <v>39.6</v>
      </c>
      <c r="G94" s="235">
        <f>C29</f>
        <v>25.6</v>
      </c>
      <c r="H94" s="232">
        <f>C66</f>
        <v>4</v>
      </c>
      <c r="I94" s="228">
        <f t="shared" ref="I94:I95" si="16">+G94+H94</f>
        <v>29.6</v>
      </c>
      <c r="J94" s="245"/>
      <c r="K94" s="80"/>
      <c r="L94" s="246"/>
      <c r="M94" s="229">
        <f t="shared" si="14"/>
        <v>29.6</v>
      </c>
      <c r="N94" s="222">
        <f t="shared" si="13"/>
        <v>10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1.2</v>
      </c>
      <c r="D95" s="245">
        <v>24</v>
      </c>
      <c r="E95" s="246"/>
      <c r="F95" s="227">
        <f t="shared" si="15"/>
        <v>25.2</v>
      </c>
      <c r="G95" s="235">
        <f>C30</f>
        <v>14.799999999999999</v>
      </c>
      <c r="H95" s="232">
        <f>C67</f>
        <v>0</v>
      </c>
      <c r="I95" s="228">
        <f t="shared" si="16"/>
        <v>14.799999999999999</v>
      </c>
      <c r="J95" s="245"/>
      <c r="K95" s="80"/>
      <c r="L95" s="246"/>
      <c r="M95" s="229">
        <f t="shared" si="14"/>
        <v>14.799999999999999</v>
      </c>
      <c r="N95" s="222">
        <f t="shared" si="13"/>
        <v>10.4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166.89999999999998</v>
      </c>
      <c r="D96" s="250">
        <f t="shared" ref="D96:P96" si="17">SUM(D87:D95)</f>
        <v>120</v>
      </c>
      <c r="E96" s="251">
        <f t="shared" si="17"/>
        <v>0</v>
      </c>
      <c r="F96" s="249">
        <f t="shared" si="17"/>
        <v>286.90000000000003</v>
      </c>
      <c r="G96" s="249">
        <f t="shared" si="17"/>
        <v>40.4</v>
      </c>
      <c r="H96" s="249">
        <f t="shared" si="17"/>
        <v>4</v>
      </c>
      <c r="I96" s="249">
        <f t="shared" si="17"/>
        <v>44.4</v>
      </c>
      <c r="J96" s="250">
        <f t="shared" si="17"/>
        <v>0</v>
      </c>
      <c r="K96" s="252">
        <f t="shared" si="17"/>
        <v>0</v>
      </c>
      <c r="L96" s="251">
        <f t="shared" si="17"/>
        <v>122</v>
      </c>
      <c r="M96" s="249">
        <f t="shared" si="17"/>
        <v>166.4</v>
      </c>
      <c r="N96" s="249">
        <f t="shared" si="17"/>
        <v>120.5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74" t="s">
        <v>72</v>
      </c>
      <c r="D99" s="275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2473.4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B28C8257-1F9E-4555-AD0E-78F59615889A}"/>
    <dataValidation allowBlank="1" showInputMessage="1" showErrorMessage="1" errorTitle="ERROR" error="Por favor ingrese solo Números." sqref="AA1:AD1048576" xr:uid="{09267901-DFD2-491B-BFEE-F4593A5CF564}"/>
    <dataValidation type="decimal" allowBlank="1" showInputMessage="1" showErrorMessage="1" errorTitle="ERROR" error="Por favor ingrese solo Números." sqref="C87:P96" xr:uid="{92B64FCD-89C3-487E-96CD-B8D1B96E2CE6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A6409338-F7F6-456B-A002-5B94F3B00F5F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71569BEC-62E4-4974-AD6C-8C48345237BB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EE4E2380-D3B4-43ED-8869-81F3D0FAEB2B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401CB20A-7DF8-471C-B61E-8F32F673DCD4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F8873EFE-5BDF-4E0E-B1FE-B120D6A9B3A1}">
      <formula1>0</formula1>
      <formula2>100000000000000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158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37.85546875" style="11" customWidth="1"/>
    <col min="2" max="2" width="33.7109375" style="11" customWidth="1"/>
    <col min="3" max="3" width="15" style="11" customWidth="1"/>
    <col min="4" max="4" width="14.85546875" style="11" customWidth="1"/>
    <col min="5" max="5" width="11.28515625" style="11" bestFit="1" customWidth="1"/>
    <col min="6" max="6" width="11.7109375" style="11"/>
    <col min="7" max="7" width="13.7109375" style="11" customWidth="1"/>
    <col min="8" max="9" width="12.42578125" style="11" customWidth="1"/>
    <col min="10" max="10" width="13" style="11" customWidth="1"/>
    <col min="11" max="11" width="13.5703125" style="11" customWidth="1"/>
    <col min="12" max="12" width="12.28515625" style="11" customWidth="1"/>
    <col min="13" max="13" width="12.42578125" style="11" customWidth="1"/>
    <col min="14" max="14" width="13.42578125" style="11" customWidth="1"/>
    <col min="15" max="15" width="14.140625" style="11" customWidth="1"/>
    <col min="16" max="16" width="11.85546875" style="11" customWidth="1"/>
    <col min="17" max="21" width="11.7109375" style="11"/>
    <col min="22" max="25" width="17" style="11" customWidth="1"/>
    <col min="26" max="26" width="12.85546875" style="12" customWidth="1"/>
    <col min="27" max="30" width="12.85546875" style="11" customWidth="1"/>
    <col min="31" max="31" width="12.85546875" style="12" customWidth="1"/>
    <col min="32" max="54" width="12.85546875" style="11" customWidth="1"/>
    <col min="55" max="16384" width="11.7109375" style="11"/>
  </cols>
  <sheetData>
    <row r="1" spans="1:35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Z1" s="4"/>
      <c r="AE1" s="4"/>
    </row>
    <row r="2" spans="1:35" s="3" customFormat="1" ht="12.75" customHeight="1" x14ac:dyDescent="0.15">
      <c r="A2" s="1" t="str">
        <f>CONCATENATE("COMUNA: ",[9]NOMBRE!$B$2," - ","( ",[9]NOMBRE!$C$2,[9]NOMBRE!$D$2,[9]NOMBRE!$E$2,[9]NOMBRE!$F$2,[9]NOMBRE!$G$2,"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Z2" s="4"/>
      <c r="AE2" s="4"/>
    </row>
    <row r="3" spans="1:35" s="3" customFormat="1" ht="12.75" customHeight="1" x14ac:dyDescent="0.2">
      <c r="A3" s="1" t="str">
        <f>CONCATENATE("ESTABLECIMIENTO/ESTRATEGIA: ",[9]NOMBRE!$B$3," - ","( ",[9]NOMBRE!$C$3,[9]NOMBRE!$D$3,[9]NOMBRE!$E$3,[9]NOMBRE!$F$3,[9]NOMBRE!$G$3,[9]NOMBRE!$H$3," )")</f>
        <v>ESTABLECIMIENTO/ESTRATEGIA: HOSPITAL PRESIDENTE CARLOS IBAÑEZ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Z3" s="4"/>
      <c r="AE3" s="4"/>
    </row>
    <row r="4" spans="1:35" s="3" customFormat="1" ht="12.75" customHeight="1" x14ac:dyDescent="0.15">
      <c r="A4" s="1" t="str">
        <f>CONCATENATE("MES: ",[9]NOMBRE!$B$6," - ","( ",[9]NOMBRE!$C$6,[9]NOMBRE!$D$6,"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Z4" s="4"/>
      <c r="AE4" s="4"/>
    </row>
    <row r="5" spans="1:35" s="3" customFormat="1" ht="12.75" customHeight="1" x14ac:dyDescent="0.15">
      <c r="A5" s="1" t="str">
        <f>CONCATENATE("AÑO: ",[9]NOMBRE!$B$7)</f>
        <v>AÑO: 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Z5" s="4"/>
      <c r="AE5" s="4"/>
    </row>
    <row r="6" spans="1:35" s="7" customFormat="1" x14ac:dyDescent="0.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278"/>
      <c r="Z6" s="8"/>
      <c r="AE6" s="8"/>
    </row>
    <row r="7" spans="1:35" s="7" customFormat="1" ht="33" customHeight="1" x14ac:dyDescent="0.15">
      <c r="A7" s="393" t="s">
        <v>1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Z7" s="8"/>
      <c r="AE7" s="8"/>
    </row>
    <row r="8" spans="1:35" ht="30" customHeight="1" x14ac:dyDescent="0.2">
      <c r="A8" s="9" t="s">
        <v>2</v>
      </c>
      <c r="B8" s="10"/>
    </row>
    <row r="9" spans="1:35" ht="32.1" customHeight="1" x14ac:dyDescent="0.15">
      <c r="A9" s="313" t="s">
        <v>3</v>
      </c>
      <c r="B9" s="387" t="s">
        <v>4</v>
      </c>
      <c r="C9" s="387" t="s">
        <v>5</v>
      </c>
      <c r="D9" s="375" t="s">
        <v>6</v>
      </c>
      <c r="E9" s="376"/>
      <c r="F9" s="376"/>
      <c r="G9" s="376"/>
      <c r="H9" s="376"/>
      <c r="I9" s="376"/>
      <c r="J9" s="376"/>
      <c r="K9" s="375" t="s">
        <v>7</v>
      </c>
      <c r="L9" s="377"/>
      <c r="M9" s="380" t="s">
        <v>8</v>
      </c>
      <c r="N9" s="356"/>
      <c r="O9" s="357"/>
    </row>
    <row r="10" spans="1:35" ht="12.75" customHeight="1" x14ac:dyDescent="0.15">
      <c r="A10" s="338"/>
      <c r="B10" s="388"/>
      <c r="C10" s="388"/>
      <c r="D10" s="358" t="s">
        <v>9</v>
      </c>
      <c r="E10" s="358" t="s">
        <v>10</v>
      </c>
      <c r="F10" s="361" t="s">
        <v>11</v>
      </c>
      <c r="G10" s="364" t="s">
        <v>12</v>
      </c>
      <c r="H10" s="361" t="s">
        <v>13</v>
      </c>
      <c r="I10" s="361" t="s">
        <v>14</v>
      </c>
      <c r="J10" s="367" t="s">
        <v>15</v>
      </c>
      <c r="K10" s="340" t="s">
        <v>16</v>
      </c>
      <c r="L10" s="324" t="s">
        <v>17</v>
      </c>
      <c r="M10" s="350" t="s">
        <v>18</v>
      </c>
      <c r="N10" s="343" t="s">
        <v>19</v>
      </c>
      <c r="O10" s="308" t="s">
        <v>20</v>
      </c>
    </row>
    <row r="11" spans="1:35" ht="12.75" customHeight="1" x14ac:dyDescent="0.15">
      <c r="A11" s="338"/>
      <c r="B11" s="388"/>
      <c r="C11" s="388"/>
      <c r="D11" s="359"/>
      <c r="E11" s="359"/>
      <c r="F11" s="362"/>
      <c r="G11" s="365"/>
      <c r="H11" s="362"/>
      <c r="I11" s="362"/>
      <c r="J11" s="368"/>
      <c r="K11" s="341"/>
      <c r="L11" s="371"/>
      <c r="M11" s="370"/>
      <c r="N11" s="344"/>
      <c r="O11" s="346"/>
    </row>
    <row r="12" spans="1:35" ht="16.5" customHeight="1" x14ac:dyDescent="0.15">
      <c r="A12" s="339"/>
      <c r="B12" s="389"/>
      <c r="C12" s="389"/>
      <c r="D12" s="360"/>
      <c r="E12" s="360"/>
      <c r="F12" s="363"/>
      <c r="G12" s="366"/>
      <c r="H12" s="363"/>
      <c r="I12" s="363"/>
      <c r="J12" s="369"/>
      <c r="K12" s="342"/>
      <c r="L12" s="325"/>
      <c r="M12" s="351"/>
      <c r="N12" s="345"/>
      <c r="O12" s="309"/>
    </row>
    <row r="13" spans="1:35" ht="15" customHeight="1" x14ac:dyDescent="0.15">
      <c r="A13" s="313" t="s">
        <v>21</v>
      </c>
      <c r="B13" s="13" t="s">
        <v>22</v>
      </c>
      <c r="C13" s="14">
        <f>SUM(D13:O13)</f>
        <v>0</v>
      </c>
      <c r="D13" s="15"/>
      <c r="E13" s="16"/>
      <c r="F13" s="17"/>
      <c r="G13" s="17"/>
      <c r="H13" s="18"/>
      <c r="I13" s="18"/>
      <c r="J13" s="19"/>
      <c r="K13" s="20"/>
      <c r="L13" s="20"/>
      <c r="M13" s="20"/>
      <c r="N13" s="18"/>
      <c r="O13" s="19"/>
      <c r="P13" s="21" t="str">
        <f>AA13&amp;" "&amp;AB13</f>
        <v xml:space="preserve"> </v>
      </c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5" customHeight="1" x14ac:dyDescent="0.15">
      <c r="A14" s="338"/>
      <c r="B14" s="23" t="s">
        <v>23</v>
      </c>
      <c r="C14" s="14">
        <f>SUM(H14:J14)</f>
        <v>0</v>
      </c>
      <c r="D14" s="24"/>
      <c r="E14" s="25"/>
      <c r="F14" s="26"/>
      <c r="G14" s="27"/>
      <c r="H14" s="28"/>
      <c r="I14" s="28"/>
      <c r="J14" s="29"/>
      <c r="K14" s="25"/>
      <c r="L14" s="30"/>
      <c r="M14" s="25"/>
      <c r="N14" s="27"/>
      <c r="O14" s="31"/>
      <c r="P14" s="21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5" customHeight="1" x14ac:dyDescent="0.15">
      <c r="A15" s="338"/>
      <c r="B15" s="23" t="s">
        <v>24</v>
      </c>
      <c r="C15" s="14">
        <f>SUM(M15:O15)+K15</f>
        <v>0</v>
      </c>
      <c r="D15" s="32"/>
      <c r="E15" s="33"/>
      <c r="F15" s="34"/>
      <c r="G15" s="35"/>
      <c r="H15" s="34"/>
      <c r="I15" s="34"/>
      <c r="J15" s="36"/>
      <c r="K15" s="37"/>
      <c r="L15" s="30"/>
      <c r="M15" s="37"/>
      <c r="N15" s="38"/>
      <c r="O15" s="39"/>
      <c r="P15" s="21" t="str">
        <f>AA15&amp;" "&amp;AB15&amp;" "&amp;AC15&amp;" "&amp;AD15</f>
        <v xml:space="preserve">   </v>
      </c>
      <c r="AA15" s="40" t="s">
        <v>25</v>
      </c>
      <c r="AB15" s="40" t="s">
        <v>25</v>
      </c>
      <c r="AC15" s="40" t="s">
        <v>25</v>
      </c>
      <c r="AD15" s="40" t="s">
        <v>25</v>
      </c>
      <c r="AF15" s="40">
        <v>0</v>
      </c>
      <c r="AG15" s="40">
        <v>0</v>
      </c>
      <c r="AH15" s="40">
        <v>0</v>
      </c>
      <c r="AI15" s="40">
        <v>0</v>
      </c>
    </row>
    <row r="16" spans="1:35" ht="15" customHeight="1" x14ac:dyDescent="0.15">
      <c r="A16" s="338"/>
      <c r="B16" s="41" t="s">
        <v>26</v>
      </c>
      <c r="C16" s="14">
        <f>SUM(D16:F16)</f>
        <v>0</v>
      </c>
      <c r="D16" s="42"/>
      <c r="E16" s="43"/>
      <c r="F16" s="43"/>
      <c r="G16" s="44"/>
      <c r="H16" s="44"/>
      <c r="I16" s="44"/>
      <c r="J16" s="45"/>
      <c r="K16" s="46"/>
      <c r="L16" s="45"/>
      <c r="M16" s="46"/>
      <c r="N16" s="44"/>
      <c r="O16" s="45"/>
      <c r="P16" s="47"/>
    </row>
    <row r="17" spans="1:35" ht="15" customHeight="1" x14ac:dyDescent="0.15">
      <c r="A17" s="339"/>
      <c r="B17" s="48" t="s">
        <v>27</v>
      </c>
      <c r="C17" s="49">
        <f>SUM(D17:O17)</f>
        <v>0</v>
      </c>
      <c r="D17" s="50">
        <f t="shared" ref="D17:O17" si="0">SUM(D13:D16)</f>
        <v>0</v>
      </c>
      <c r="E17" s="51">
        <f>SUM(E13:E16)</f>
        <v>0</v>
      </c>
      <c r="F17" s="52">
        <f>SUM(F13:F16)</f>
        <v>0</v>
      </c>
      <c r="G17" s="52">
        <f>SUM(G13:G16)</f>
        <v>0</v>
      </c>
      <c r="H17" s="52">
        <f>SUM(H13:H16)</f>
        <v>0</v>
      </c>
      <c r="I17" s="52">
        <f t="shared" si="0"/>
        <v>0</v>
      </c>
      <c r="J17" s="53">
        <f t="shared" si="0"/>
        <v>0</v>
      </c>
      <c r="K17" s="51">
        <f t="shared" si="0"/>
        <v>0</v>
      </c>
      <c r="L17" s="53">
        <f t="shared" si="0"/>
        <v>0</v>
      </c>
      <c r="M17" s="51">
        <f t="shared" si="0"/>
        <v>0</v>
      </c>
      <c r="N17" s="52">
        <f t="shared" si="0"/>
        <v>0</v>
      </c>
      <c r="O17" s="53">
        <f t="shared" si="0"/>
        <v>0</v>
      </c>
      <c r="P17" s="47"/>
      <c r="AA17" s="12"/>
      <c r="AB17" s="12"/>
      <c r="AC17" s="12"/>
      <c r="AD17" s="12"/>
      <c r="AF17" s="12"/>
      <c r="AG17" s="12"/>
      <c r="AH17" s="12"/>
      <c r="AI17" s="12"/>
    </row>
    <row r="18" spans="1:35" ht="15" customHeight="1" x14ac:dyDescent="0.15">
      <c r="A18" s="313" t="s">
        <v>28</v>
      </c>
      <c r="B18" s="23" t="s">
        <v>22</v>
      </c>
      <c r="C18" s="14">
        <f>SUM(D18:O18)</f>
        <v>0</v>
      </c>
      <c r="D18" s="54"/>
      <c r="E18" s="55"/>
      <c r="F18" s="56"/>
      <c r="G18" s="56"/>
      <c r="H18" s="57"/>
      <c r="I18" s="57"/>
      <c r="J18" s="58"/>
      <c r="K18" s="20"/>
      <c r="L18" s="19"/>
      <c r="M18" s="20"/>
      <c r="N18" s="18"/>
      <c r="O18" s="19"/>
      <c r="P18" s="21" t="str">
        <f>AA18&amp;" "&amp;AB18</f>
        <v xml:space="preserve"> </v>
      </c>
      <c r="AA18" s="59" t="s">
        <v>25</v>
      </c>
      <c r="AB18" s="22"/>
      <c r="AC18" s="22"/>
      <c r="AD18" s="22"/>
      <c r="AE18" s="22"/>
      <c r="AF18" s="22"/>
      <c r="AG18" s="22"/>
      <c r="AH18" s="22"/>
      <c r="AI18" s="22"/>
    </row>
    <row r="19" spans="1:35" ht="15" customHeight="1" x14ac:dyDescent="0.15">
      <c r="A19" s="338"/>
      <c r="B19" s="23" t="s">
        <v>23</v>
      </c>
      <c r="C19" s="14">
        <f>SUM(H19:J19)</f>
        <v>0</v>
      </c>
      <c r="D19" s="60"/>
      <c r="E19" s="61"/>
      <c r="F19" s="62"/>
      <c r="G19" s="62"/>
      <c r="H19" s="28"/>
      <c r="I19" s="28"/>
      <c r="J19" s="29"/>
      <c r="K19" s="63"/>
      <c r="L19" s="64"/>
      <c r="M19" s="63"/>
      <c r="N19" s="65"/>
      <c r="O19" s="64"/>
      <c r="P19" s="21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5" customHeight="1" x14ac:dyDescent="0.15">
      <c r="A20" s="338"/>
      <c r="B20" s="23" t="s">
        <v>29</v>
      </c>
      <c r="C20" s="14">
        <f>SUM(E20:J20)</f>
        <v>0</v>
      </c>
      <c r="D20" s="60"/>
      <c r="E20" s="56"/>
      <c r="F20" s="56"/>
      <c r="G20" s="38"/>
      <c r="H20" s="38"/>
      <c r="I20" s="38"/>
      <c r="J20" s="39"/>
      <c r="K20" s="63"/>
      <c r="L20" s="64"/>
      <c r="M20" s="63"/>
      <c r="N20" s="65"/>
      <c r="O20" s="64"/>
      <c r="P20" s="21" t="str">
        <f>AA20&amp;" "&amp;AB20&amp;" "&amp;AC20&amp;" "&amp;AD20&amp;" "&amp;AA21&amp;" "&amp;AB21</f>
        <v xml:space="preserve">     </v>
      </c>
      <c r="Q20" s="66"/>
      <c r="R20" s="66"/>
      <c r="AA20" s="22"/>
      <c r="AB20" s="22"/>
      <c r="AC20" s="22"/>
      <c r="AD20" s="22"/>
      <c r="AF20" s="22"/>
      <c r="AG20" s="22"/>
      <c r="AH20" s="22"/>
      <c r="AI20" s="22"/>
    </row>
    <row r="21" spans="1:35" ht="15" customHeight="1" x14ac:dyDescent="0.15">
      <c r="A21" s="338"/>
      <c r="B21" s="23" t="s">
        <v>24</v>
      </c>
      <c r="C21" s="14">
        <f>SUM(L21:O21)</f>
        <v>0</v>
      </c>
      <c r="D21" s="67"/>
      <c r="E21" s="61"/>
      <c r="F21" s="65"/>
      <c r="G21" s="65"/>
      <c r="H21" s="34"/>
      <c r="I21" s="34"/>
      <c r="J21" s="36"/>
      <c r="K21" s="63"/>
      <c r="L21" s="68"/>
      <c r="M21" s="37"/>
      <c r="N21" s="38"/>
      <c r="O21" s="39"/>
      <c r="P21" s="21"/>
      <c r="AA21" s="22"/>
      <c r="AB21" s="22"/>
      <c r="AC21" s="12"/>
      <c r="AD21" s="12"/>
      <c r="AF21" s="22"/>
      <c r="AG21" s="22"/>
      <c r="AH21" s="12"/>
      <c r="AI21" s="12"/>
    </row>
    <row r="22" spans="1:35" ht="15" customHeight="1" x14ac:dyDescent="0.15">
      <c r="A22" s="338"/>
      <c r="B22" s="23" t="s">
        <v>26</v>
      </c>
      <c r="C22" s="14">
        <f>SUM(D22:F22)</f>
        <v>0</v>
      </c>
      <c r="D22" s="42"/>
      <c r="E22" s="43"/>
      <c r="F22" s="43"/>
      <c r="G22" s="44"/>
      <c r="H22" s="44"/>
      <c r="I22" s="44"/>
      <c r="J22" s="45"/>
      <c r="K22" s="46"/>
      <c r="L22" s="45"/>
      <c r="M22" s="46"/>
      <c r="N22" s="44"/>
      <c r="O22" s="45"/>
      <c r="P22" s="47"/>
      <c r="AA22" s="12"/>
      <c r="AB22" s="12"/>
      <c r="AC22" s="12"/>
      <c r="AD22" s="12"/>
      <c r="AF22" s="12"/>
      <c r="AG22" s="12"/>
      <c r="AH22" s="12"/>
      <c r="AI22" s="12"/>
    </row>
    <row r="23" spans="1:35" ht="15" customHeight="1" x14ac:dyDescent="0.15">
      <c r="A23" s="339"/>
      <c r="B23" s="48" t="s">
        <v>27</v>
      </c>
      <c r="C23" s="49">
        <f>SUM(D23:O23)</f>
        <v>0</v>
      </c>
      <c r="D23" s="50">
        <f t="shared" ref="D23:O23" si="1">SUM(D18:D22)</f>
        <v>0</v>
      </c>
      <c r="E23" s="51">
        <f t="shared" si="1"/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3">
        <f t="shared" si="1"/>
        <v>0</v>
      </c>
      <c r="K23" s="53">
        <f t="shared" si="1"/>
        <v>0</v>
      </c>
      <c r="L23" s="53">
        <f t="shared" si="1"/>
        <v>0</v>
      </c>
      <c r="M23" s="51">
        <f t="shared" si="1"/>
        <v>0</v>
      </c>
      <c r="N23" s="52">
        <f t="shared" si="1"/>
        <v>0</v>
      </c>
      <c r="O23" s="53">
        <f t="shared" si="1"/>
        <v>0</v>
      </c>
      <c r="P23" s="69"/>
      <c r="Q23" s="66"/>
      <c r="R23" s="66"/>
      <c r="AA23" s="12"/>
      <c r="AB23" s="12"/>
      <c r="AC23" s="12"/>
      <c r="AD23" s="12"/>
      <c r="AF23" s="12"/>
      <c r="AG23" s="12"/>
      <c r="AH23" s="12"/>
      <c r="AI23" s="12"/>
    </row>
    <row r="24" spans="1:35" ht="15" customHeight="1" x14ac:dyDescent="0.15">
      <c r="A24" s="313" t="s">
        <v>30</v>
      </c>
      <c r="B24" s="23" t="s">
        <v>31</v>
      </c>
      <c r="C24" s="14">
        <f>SUM(D24:F24)</f>
        <v>0</v>
      </c>
      <c r="D24" s="70"/>
      <c r="E24" s="71"/>
      <c r="F24" s="72"/>
      <c r="G24" s="73"/>
      <c r="H24" s="74"/>
      <c r="I24" s="74"/>
      <c r="J24" s="75"/>
      <c r="K24" s="73"/>
      <c r="L24" s="76"/>
      <c r="M24" s="77"/>
      <c r="N24" s="78"/>
      <c r="O24" s="76"/>
      <c r="P24" s="21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5" customHeight="1" x14ac:dyDescent="0.15">
      <c r="A25" s="338"/>
      <c r="B25" s="23" t="s">
        <v>32</v>
      </c>
      <c r="C25" s="14">
        <f>F25</f>
        <v>0</v>
      </c>
      <c r="D25" s="79"/>
      <c r="E25" s="34"/>
      <c r="F25" s="80"/>
      <c r="G25" s="32"/>
      <c r="H25" s="81"/>
      <c r="I25" s="81"/>
      <c r="J25" s="82"/>
      <c r="K25" s="67"/>
      <c r="L25" s="64"/>
      <c r="M25" s="63"/>
      <c r="N25" s="65"/>
      <c r="O25" s="64"/>
      <c r="P25" s="21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5" customHeight="1" x14ac:dyDescent="0.15">
      <c r="A26" s="338"/>
      <c r="B26" s="23" t="s">
        <v>22</v>
      </c>
      <c r="C26" s="14">
        <f>SUM(G26:H26)</f>
        <v>0</v>
      </c>
      <c r="D26" s="32"/>
      <c r="E26" s="83"/>
      <c r="F26" s="34"/>
      <c r="G26" s="38"/>
      <c r="H26" s="38"/>
      <c r="I26" s="81"/>
      <c r="J26" s="82"/>
      <c r="K26" s="67"/>
      <c r="L26" s="84"/>
      <c r="M26" s="63"/>
      <c r="N26" s="65"/>
      <c r="O26" s="64"/>
      <c r="P26" s="69"/>
      <c r="Q26" s="66"/>
      <c r="R26" s="66"/>
      <c r="AA26" s="22"/>
      <c r="AB26" s="22"/>
      <c r="AC26" s="22"/>
      <c r="AD26" s="12"/>
      <c r="AF26" s="12"/>
      <c r="AG26" s="12"/>
      <c r="AH26" s="12"/>
      <c r="AI26" s="12"/>
    </row>
    <row r="27" spans="1:35" s="95" customFormat="1" ht="15" customHeight="1" x14ac:dyDescent="0.15">
      <c r="A27" s="338"/>
      <c r="B27" s="85" t="s">
        <v>29</v>
      </c>
      <c r="C27" s="86">
        <f>SUM(E27:H27)</f>
        <v>0</v>
      </c>
      <c r="D27" s="87"/>
      <c r="E27" s="88"/>
      <c r="F27" s="88"/>
      <c r="G27" s="88"/>
      <c r="H27" s="88"/>
      <c r="I27" s="89"/>
      <c r="J27" s="90"/>
      <c r="K27" s="91"/>
      <c r="L27" s="92"/>
      <c r="M27" s="91"/>
      <c r="N27" s="93"/>
      <c r="O27" s="94"/>
      <c r="P27" s="47"/>
      <c r="Q27" s="11"/>
      <c r="R27" s="11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s="95" customFormat="1" ht="15" customHeight="1" x14ac:dyDescent="0.15">
      <c r="A28" s="97"/>
      <c r="B28" s="48" t="s">
        <v>27</v>
      </c>
      <c r="C28" s="49">
        <f>SUM(D28:O28)</f>
        <v>0</v>
      </c>
      <c r="D28" s="50">
        <f>D24</f>
        <v>0</v>
      </c>
      <c r="E28" s="51">
        <f>SUM(E24,E27)</f>
        <v>0</v>
      </c>
      <c r="F28" s="52">
        <f>SUM(F24,F25,F27)</f>
        <v>0</v>
      </c>
      <c r="G28" s="52">
        <f>SUM(G26:G27)</f>
        <v>0</v>
      </c>
      <c r="H28" s="52">
        <f>SUM(H26:H27)</f>
        <v>0</v>
      </c>
      <c r="I28" s="52">
        <v>0</v>
      </c>
      <c r="J28" s="98">
        <v>0</v>
      </c>
      <c r="K28" s="50">
        <v>0</v>
      </c>
      <c r="L28" s="53">
        <v>0</v>
      </c>
      <c r="M28" s="51">
        <v>0</v>
      </c>
      <c r="N28" s="52">
        <v>0</v>
      </c>
      <c r="O28" s="53">
        <v>0</v>
      </c>
      <c r="P28" s="47"/>
      <c r="Q28" s="11"/>
      <c r="R28" s="11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95" customFormat="1" ht="15" customHeight="1" x14ac:dyDescent="0.15">
      <c r="A29" s="313" t="s">
        <v>33</v>
      </c>
      <c r="B29" s="13" t="s">
        <v>34</v>
      </c>
      <c r="C29" s="99">
        <f>SUM(D29:H29)</f>
        <v>32.4</v>
      </c>
      <c r="D29" s="70">
        <v>2</v>
      </c>
      <c r="E29" s="71">
        <v>7.6</v>
      </c>
      <c r="F29" s="72">
        <v>12.4</v>
      </c>
      <c r="G29" s="72">
        <v>10.4</v>
      </c>
      <c r="H29" s="72">
        <v>0</v>
      </c>
      <c r="I29" s="74"/>
      <c r="J29" s="100"/>
      <c r="K29" s="101"/>
      <c r="L29" s="102"/>
      <c r="M29" s="103"/>
      <c r="N29" s="104"/>
      <c r="O29" s="105"/>
      <c r="P29" s="47"/>
      <c r="Q29" s="11"/>
      <c r="R29" s="11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95" customFormat="1" ht="15" customHeight="1" x14ac:dyDescent="0.15">
      <c r="A30" s="338"/>
      <c r="B30" s="41" t="s">
        <v>35</v>
      </c>
      <c r="C30" s="106">
        <f>SUM(D30:H30)</f>
        <v>6</v>
      </c>
      <c r="D30" s="107"/>
      <c r="E30" s="108"/>
      <c r="F30" s="109">
        <v>3.2</v>
      </c>
      <c r="G30" s="109"/>
      <c r="H30" s="109">
        <v>2.8</v>
      </c>
      <c r="I30" s="110"/>
      <c r="J30" s="111"/>
      <c r="K30" s="112"/>
      <c r="L30" s="113"/>
      <c r="M30" s="114"/>
      <c r="N30" s="115"/>
      <c r="O30" s="116"/>
      <c r="P30" s="47"/>
      <c r="Q30" s="11"/>
      <c r="R30" s="11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15" customHeight="1" x14ac:dyDescent="0.15">
      <c r="A31" s="339"/>
      <c r="B31" s="48" t="s">
        <v>27</v>
      </c>
      <c r="C31" s="49">
        <f>SUM(D31:O31)</f>
        <v>38.4</v>
      </c>
      <c r="D31" s="50">
        <f>SUM(D29:D30)</f>
        <v>2</v>
      </c>
      <c r="E31" s="50">
        <f t="shared" ref="E31:H31" si="2">SUM(E29:E30)</f>
        <v>7.6</v>
      </c>
      <c r="F31" s="50">
        <f t="shared" si="2"/>
        <v>15.600000000000001</v>
      </c>
      <c r="G31" s="50">
        <f t="shared" si="2"/>
        <v>10.4</v>
      </c>
      <c r="H31" s="50">
        <f t="shared" si="2"/>
        <v>2.8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9"/>
      <c r="Q31" s="66"/>
      <c r="R31" s="66"/>
      <c r="AA31" s="12"/>
      <c r="AB31" s="12"/>
      <c r="AC31" s="12"/>
      <c r="AD31" s="12"/>
      <c r="AF31" s="12"/>
      <c r="AG31" s="12"/>
      <c r="AH31" s="12"/>
      <c r="AI31" s="12"/>
    </row>
    <row r="32" spans="1:35" ht="15" customHeight="1" x14ac:dyDescent="0.15">
      <c r="A32" s="372" t="s">
        <v>5</v>
      </c>
      <c r="B32" s="373"/>
      <c r="C32" s="117">
        <f>SUM(D32:O32)</f>
        <v>38.4</v>
      </c>
      <c r="D32" s="118">
        <f>+D17+D23+D31+D28</f>
        <v>2</v>
      </c>
      <c r="E32" s="118">
        <f t="shared" ref="E32:O32" si="3">+E17+E23+E31+E28</f>
        <v>7.6</v>
      </c>
      <c r="F32" s="118">
        <f t="shared" si="3"/>
        <v>15.600000000000001</v>
      </c>
      <c r="G32" s="118">
        <f t="shared" si="3"/>
        <v>10.4</v>
      </c>
      <c r="H32" s="118">
        <f t="shared" si="3"/>
        <v>2.8</v>
      </c>
      <c r="I32" s="118">
        <f t="shared" si="3"/>
        <v>0</v>
      </c>
      <c r="J32" s="118">
        <f t="shared" si="3"/>
        <v>0</v>
      </c>
      <c r="K32" s="118">
        <f t="shared" si="3"/>
        <v>0</v>
      </c>
      <c r="L32" s="118">
        <f t="shared" si="3"/>
        <v>0</v>
      </c>
      <c r="M32" s="118">
        <f t="shared" si="3"/>
        <v>0</v>
      </c>
      <c r="N32" s="118">
        <f t="shared" si="3"/>
        <v>0</v>
      </c>
      <c r="O32" s="118">
        <f t="shared" si="3"/>
        <v>0</v>
      </c>
      <c r="P32" s="69"/>
      <c r="Q32" s="66"/>
      <c r="R32" s="66"/>
      <c r="AA32" s="12"/>
      <c r="AB32" s="12"/>
      <c r="AC32" s="12"/>
      <c r="AD32" s="12"/>
      <c r="AF32" s="12"/>
      <c r="AG32" s="12"/>
      <c r="AH32" s="12"/>
      <c r="AI32" s="12"/>
    </row>
    <row r="33" spans="1:35" ht="30" customHeight="1" x14ac:dyDescent="0.2">
      <c r="A33" s="9" t="s">
        <v>36</v>
      </c>
      <c r="C33" s="119"/>
      <c r="AA33" s="12"/>
      <c r="AB33" s="12"/>
      <c r="AC33" s="12"/>
      <c r="AD33" s="12"/>
      <c r="AF33" s="12"/>
      <c r="AG33" s="12"/>
      <c r="AH33" s="12"/>
      <c r="AI33" s="12"/>
    </row>
    <row r="34" spans="1:35" ht="19.5" customHeight="1" x14ac:dyDescent="0.15">
      <c r="A34" s="287" t="s">
        <v>3</v>
      </c>
      <c r="B34" s="335"/>
      <c r="C34" s="313" t="s">
        <v>5</v>
      </c>
      <c r="D34" s="375" t="s">
        <v>6</v>
      </c>
      <c r="E34" s="376"/>
      <c r="F34" s="376"/>
      <c r="G34" s="376"/>
      <c r="H34" s="376"/>
      <c r="I34" s="376"/>
      <c r="J34" s="377"/>
      <c r="K34" s="390" t="s">
        <v>7</v>
      </c>
      <c r="L34" s="391"/>
      <c r="M34" s="380" t="s">
        <v>8</v>
      </c>
      <c r="N34" s="356"/>
      <c r="O34" s="357"/>
      <c r="R34" s="120"/>
      <c r="AA34" s="12"/>
      <c r="AB34" s="12"/>
      <c r="AC34" s="12"/>
      <c r="AD34" s="12"/>
      <c r="AF34" s="12"/>
      <c r="AG34" s="12"/>
      <c r="AH34" s="12"/>
      <c r="AI34" s="12"/>
    </row>
    <row r="35" spans="1:35" ht="15" customHeight="1" x14ac:dyDescent="0.15">
      <c r="A35" s="336"/>
      <c r="B35" s="337"/>
      <c r="C35" s="336"/>
      <c r="D35" s="358" t="s">
        <v>9</v>
      </c>
      <c r="E35" s="361" t="s">
        <v>10</v>
      </c>
      <c r="F35" s="361" t="s">
        <v>11</v>
      </c>
      <c r="G35" s="364" t="s">
        <v>12</v>
      </c>
      <c r="H35" s="361" t="s">
        <v>13</v>
      </c>
      <c r="I35" s="361" t="s">
        <v>14</v>
      </c>
      <c r="J35" s="367" t="s">
        <v>15</v>
      </c>
      <c r="K35" s="340" t="s">
        <v>16</v>
      </c>
      <c r="L35" s="324" t="s">
        <v>17</v>
      </c>
      <c r="M35" s="340" t="s">
        <v>18</v>
      </c>
      <c r="N35" s="343" t="s">
        <v>19</v>
      </c>
      <c r="O35" s="308" t="s">
        <v>20</v>
      </c>
      <c r="R35" s="120"/>
      <c r="AA35" s="12"/>
      <c r="AB35" s="12"/>
      <c r="AC35" s="12"/>
      <c r="AD35" s="12"/>
      <c r="AF35" s="12"/>
      <c r="AG35" s="12"/>
      <c r="AH35" s="12"/>
      <c r="AI35" s="12"/>
    </row>
    <row r="36" spans="1:35" ht="24" customHeight="1" x14ac:dyDescent="0.15">
      <c r="A36" s="336"/>
      <c r="B36" s="337"/>
      <c r="C36" s="336"/>
      <c r="D36" s="359"/>
      <c r="E36" s="362"/>
      <c r="F36" s="362"/>
      <c r="G36" s="365"/>
      <c r="H36" s="362"/>
      <c r="I36" s="362"/>
      <c r="J36" s="368"/>
      <c r="K36" s="341"/>
      <c r="L36" s="371"/>
      <c r="M36" s="341"/>
      <c r="N36" s="344"/>
      <c r="O36" s="346"/>
      <c r="R36" s="120"/>
      <c r="AA36" s="12"/>
      <c r="AB36" s="12"/>
      <c r="AC36" s="12"/>
      <c r="AD36" s="12"/>
      <c r="AF36" s="12"/>
      <c r="AG36" s="12"/>
      <c r="AH36" s="12"/>
      <c r="AI36" s="12"/>
    </row>
    <row r="37" spans="1:35" ht="14.25" customHeight="1" x14ac:dyDescent="0.15">
      <c r="A37" s="289"/>
      <c r="B37" s="374"/>
      <c r="C37" s="336"/>
      <c r="D37" s="360"/>
      <c r="E37" s="363"/>
      <c r="F37" s="363"/>
      <c r="G37" s="366"/>
      <c r="H37" s="363"/>
      <c r="I37" s="363"/>
      <c r="J37" s="369"/>
      <c r="K37" s="342"/>
      <c r="L37" s="325"/>
      <c r="M37" s="342"/>
      <c r="N37" s="345"/>
      <c r="O37" s="309"/>
      <c r="R37" s="120"/>
      <c r="AA37" s="12"/>
      <c r="AB37" s="12"/>
      <c r="AC37" s="12"/>
      <c r="AD37" s="12"/>
      <c r="AF37" s="12"/>
      <c r="AG37" s="12"/>
      <c r="AH37" s="12"/>
      <c r="AI37" s="12"/>
    </row>
    <row r="38" spans="1:35" ht="12" customHeight="1" x14ac:dyDescent="0.15">
      <c r="A38" s="347" t="s">
        <v>21</v>
      </c>
      <c r="B38" s="348"/>
      <c r="C38" s="121">
        <f>SUM(D38:O38)</f>
        <v>0</v>
      </c>
      <c r="D38" s="55"/>
      <c r="E38" s="56"/>
      <c r="F38" s="56"/>
      <c r="G38" s="56"/>
      <c r="H38" s="56"/>
      <c r="I38" s="56"/>
      <c r="J38" s="122"/>
      <c r="K38" s="55"/>
      <c r="L38" s="123"/>
      <c r="M38" s="55"/>
      <c r="N38" s="56"/>
      <c r="O38" s="56"/>
      <c r="P38" s="21" t="str">
        <f>$AA38&amp;" "&amp;$AB38&amp;" "&amp;$AC38&amp;" "&amp;$AD38&amp;" "&amp;$AA39&amp;" "&amp;$AB39&amp;" "&amp;$AC39&amp;" "&amp;$AD39</f>
        <v xml:space="preserve">       </v>
      </c>
      <c r="R38" s="120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75" customHeight="1" x14ac:dyDescent="0.15">
      <c r="A39" s="124" t="s">
        <v>28</v>
      </c>
      <c r="B39" s="125"/>
      <c r="C39" s="126">
        <f>SUM(D39:J39)+SUM(L39:O39)</f>
        <v>0</v>
      </c>
      <c r="D39" s="55"/>
      <c r="E39" s="56"/>
      <c r="F39" s="56"/>
      <c r="G39" s="56"/>
      <c r="H39" s="56"/>
      <c r="I39" s="56"/>
      <c r="J39" s="127"/>
      <c r="K39" s="128"/>
      <c r="L39" s="127"/>
      <c r="M39" s="55"/>
      <c r="N39" s="56"/>
      <c r="O39" s="56"/>
      <c r="P39" s="21" t="str">
        <f>$AA42&amp;" "&amp;$AB42&amp;""&amp;$AC42&amp;""&amp;$AD42&amp;""&amp;$AA40&amp;" "&amp;$AB40&amp;""&amp;$AC40&amp;""&amp;$AD40&amp;""&amp;$AA43&amp;" "&amp;$AB43&amp;" "&amp;$AC43</f>
        <v xml:space="preserve">    </v>
      </c>
      <c r="R39" s="120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ht="15" customHeight="1" x14ac:dyDescent="0.15">
      <c r="A40" s="384" t="s">
        <v>30</v>
      </c>
      <c r="B40" s="385"/>
      <c r="C40" s="129">
        <f>SUM(D40:H40)</f>
        <v>0</v>
      </c>
      <c r="D40" s="130"/>
      <c r="E40" s="131"/>
      <c r="F40" s="131"/>
      <c r="G40" s="131"/>
      <c r="H40" s="131"/>
      <c r="I40" s="89"/>
      <c r="J40" s="132"/>
      <c r="K40" s="133"/>
      <c r="L40" s="134"/>
      <c r="M40" s="133"/>
      <c r="N40" s="135"/>
      <c r="O40" s="134"/>
      <c r="P40" s="47"/>
      <c r="R40" s="120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" customHeight="1" x14ac:dyDescent="0.15">
      <c r="A41" s="136" t="s">
        <v>37</v>
      </c>
      <c r="B41" s="137"/>
      <c r="C41" s="138">
        <f>SUM(D41:H41)</f>
        <v>15</v>
      </c>
      <c r="D41" s="139">
        <v>1</v>
      </c>
      <c r="E41" s="139">
        <v>3</v>
      </c>
      <c r="F41" s="139">
        <v>6</v>
      </c>
      <c r="G41" s="139">
        <v>4</v>
      </c>
      <c r="H41" s="139">
        <v>1</v>
      </c>
      <c r="I41" s="140"/>
      <c r="J41" s="141"/>
      <c r="K41" s="142"/>
      <c r="L41" s="143"/>
      <c r="M41" s="142"/>
      <c r="N41" s="142"/>
      <c r="O41" s="143"/>
      <c r="P41" s="47"/>
      <c r="R41" s="120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15" customHeight="1" x14ac:dyDescent="0.15">
      <c r="A42" s="291" t="s">
        <v>38</v>
      </c>
      <c r="B42" s="386"/>
      <c r="C42" s="144">
        <f>SUM(D42:O42)</f>
        <v>15</v>
      </c>
      <c r="D42" s="145">
        <f>SUM(D38:D41)</f>
        <v>1</v>
      </c>
      <c r="E42" s="145">
        <f t="shared" ref="E42:G42" si="4">SUM(E38:E41)</f>
        <v>3</v>
      </c>
      <c r="F42" s="145">
        <f t="shared" si="4"/>
        <v>6</v>
      </c>
      <c r="G42" s="145">
        <f t="shared" si="4"/>
        <v>4</v>
      </c>
      <c r="H42" s="145">
        <f>SUM(H38:H41)</f>
        <v>1</v>
      </c>
      <c r="I42" s="145">
        <f>SUM(I38:I39)</f>
        <v>0</v>
      </c>
      <c r="J42" s="144">
        <f>SUM(J38:J39)</f>
        <v>0</v>
      </c>
      <c r="K42" s="146">
        <f>K38</f>
        <v>0</v>
      </c>
      <c r="L42" s="144">
        <f>L39</f>
        <v>0</v>
      </c>
      <c r="M42" s="146">
        <f>SUM(M38:M39)</f>
        <v>0</v>
      </c>
      <c r="N42" s="145">
        <f>SUM(N38:N39)</f>
        <v>0</v>
      </c>
      <c r="O42" s="145">
        <f>SUM(O38:O39)</f>
        <v>0</v>
      </c>
      <c r="P42" s="47"/>
      <c r="R42" s="147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ht="15" customHeight="1" x14ac:dyDescent="0.15">
      <c r="A43" s="333" t="s">
        <v>39</v>
      </c>
      <c r="B43" s="334"/>
      <c r="C43" s="144">
        <f>SUM(D43:O43)</f>
        <v>0</v>
      </c>
      <c r="D43" s="148"/>
      <c r="E43" s="149"/>
      <c r="F43" s="149"/>
      <c r="G43" s="149"/>
      <c r="H43" s="149"/>
      <c r="I43" s="149"/>
      <c r="J43" s="150"/>
      <c r="K43" s="151"/>
      <c r="L43" s="150"/>
      <c r="M43" s="151"/>
      <c r="N43" s="149"/>
      <c r="O43" s="150"/>
      <c r="P43" s="47"/>
      <c r="Q43" s="120"/>
      <c r="AA43" s="22"/>
      <c r="AB43" s="22"/>
      <c r="AC43" s="22"/>
      <c r="AD43" s="12"/>
      <c r="AF43" s="22"/>
      <c r="AG43" s="22"/>
      <c r="AH43" s="22"/>
      <c r="AI43" s="12"/>
    </row>
    <row r="44" spans="1:35" ht="15" customHeight="1" x14ac:dyDescent="0.15">
      <c r="A44" s="11" t="s">
        <v>40</v>
      </c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ht="30" customHeight="1" x14ac:dyDescent="0.2">
      <c r="A45" s="9" t="s">
        <v>41</v>
      </c>
      <c r="AA45" s="22"/>
      <c r="AB45" s="12"/>
      <c r="AC45" s="12"/>
      <c r="AD45" s="12"/>
      <c r="AF45" s="12"/>
      <c r="AG45" s="12"/>
      <c r="AH45" s="12"/>
      <c r="AI45" s="12"/>
    </row>
    <row r="46" spans="1:35" ht="15" customHeight="1" x14ac:dyDescent="0.15">
      <c r="A46" s="313" t="s">
        <v>3</v>
      </c>
      <c r="B46" s="387" t="s">
        <v>4</v>
      </c>
      <c r="C46" s="387" t="s">
        <v>5</v>
      </c>
      <c r="D46" s="375" t="s">
        <v>6</v>
      </c>
      <c r="E46" s="376"/>
      <c r="F46" s="376"/>
      <c r="G46" s="376"/>
      <c r="H46" s="376"/>
      <c r="I46" s="376"/>
      <c r="J46" s="376"/>
      <c r="K46" s="375" t="s">
        <v>7</v>
      </c>
      <c r="L46" s="377"/>
      <c r="M46" s="380" t="s">
        <v>8</v>
      </c>
      <c r="N46" s="356"/>
      <c r="O46" s="357"/>
      <c r="AA46" s="12"/>
      <c r="AB46" s="22"/>
      <c r="AC46" s="12"/>
      <c r="AD46" s="12"/>
      <c r="AF46" s="12"/>
      <c r="AG46" s="12"/>
      <c r="AH46" s="12"/>
      <c r="AI46" s="12"/>
    </row>
    <row r="47" spans="1:35" ht="15" customHeight="1" x14ac:dyDescent="0.15">
      <c r="A47" s="338"/>
      <c r="B47" s="388"/>
      <c r="C47" s="388"/>
      <c r="D47" s="358" t="s">
        <v>9</v>
      </c>
      <c r="E47" s="358" t="s">
        <v>10</v>
      </c>
      <c r="F47" s="361" t="s">
        <v>11</v>
      </c>
      <c r="G47" s="364" t="s">
        <v>12</v>
      </c>
      <c r="H47" s="361" t="s">
        <v>13</v>
      </c>
      <c r="I47" s="361" t="s">
        <v>14</v>
      </c>
      <c r="J47" s="381" t="s">
        <v>15</v>
      </c>
      <c r="K47" s="350" t="s">
        <v>16</v>
      </c>
      <c r="L47" s="324" t="s">
        <v>17</v>
      </c>
      <c r="M47" s="350" t="s">
        <v>18</v>
      </c>
      <c r="N47" s="343" t="s">
        <v>19</v>
      </c>
      <c r="O47" s="308" t="s">
        <v>20</v>
      </c>
      <c r="AA47" s="12"/>
      <c r="AB47" s="22"/>
      <c r="AC47" s="12"/>
      <c r="AD47" s="12"/>
      <c r="AF47" s="12"/>
      <c r="AG47" s="12"/>
      <c r="AH47" s="12"/>
      <c r="AI47" s="12"/>
    </row>
    <row r="48" spans="1:35" ht="15" customHeight="1" x14ac:dyDescent="0.15">
      <c r="A48" s="338"/>
      <c r="B48" s="388"/>
      <c r="C48" s="388"/>
      <c r="D48" s="359"/>
      <c r="E48" s="359"/>
      <c r="F48" s="362"/>
      <c r="G48" s="365"/>
      <c r="H48" s="362"/>
      <c r="I48" s="362"/>
      <c r="J48" s="382"/>
      <c r="K48" s="370"/>
      <c r="L48" s="371"/>
      <c r="M48" s="370"/>
      <c r="N48" s="344"/>
      <c r="O48" s="346"/>
      <c r="AA48" s="12"/>
      <c r="AB48" s="22"/>
      <c r="AC48" s="12"/>
      <c r="AD48" s="12"/>
      <c r="AF48" s="12"/>
      <c r="AG48" s="12"/>
      <c r="AH48" s="12"/>
      <c r="AI48" s="12"/>
    </row>
    <row r="49" spans="1:35" x14ac:dyDescent="0.15">
      <c r="A49" s="339"/>
      <c r="B49" s="389"/>
      <c r="C49" s="389"/>
      <c r="D49" s="360"/>
      <c r="E49" s="360"/>
      <c r="F49" s="363"/>
      <c r="G49" s="366"/>
      <c r="H49" s="363"/>
      <c r="I49" s="363"/>
      <c r="J49" s="383"/>
      <c r="K49" s="351"/>
      <c r="L49" s="325"/>
      <c r="M49" s="351"/>
      <c r="N49" s="345"/>
      <c r="O49" s="309"/>
      <c r="AA49" s="12"/>
      <c r="AB49" s="12"/>
      <c r="AC49" s="12"/>
      <c r="AD49" s="12"/>
      <c r="AF49" s="12"/>
      <c r="AG49" s="12"/>
      <c r="AH49" s="12"/>
      <c r="AI49" s="12"/>
    </row>
    <row r="50" spans="1:35" ht="15" customHeight="1" x14ac:dyDescent="0.15">
      <c r="A50" s="313" t="s">
        <v>21</v>
      </c>
      <c r="B50" s="23" t="s">
        <v>22</v>
      </c>
      <c r="C50" s="14">
        <f>SUM(D50:O50)</f>
        <v>0</v>
      </c>
      <c r="D50" s="15"/>
      <c r="E50" s="16"/>
      <c r="F50" s="17"/>
      <c r="G50" s="17"/>
      <c r="H50" s="18"/>
      <c r="I50" s="18"/>
      <c r="J50" s="19"/>
      <c r="K50" s="152"/>
      <c r="L50" s="20"/>
      <c r="M50" s="152"/>
      <c r="N50" s="18"/>
      <c r="O50" s="19"/>
      <c r="P50" s="352" t="str">
        <f>AA50&amp;" "&amp;AB50</f>
        <v xml:space="preserve"> </v>
      </c>
      <c r="Q50" s="353"/>
      <c r="R50" s="353"/>
      <c r="S50" s="353"/>
      <c r="T50" s="353"/>
      <c r="U50" s="353"/>
      <c r="V50" s="353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ht="15" customHeight="1" x14ac:dyDescent="0.15">
      <c r="A51" s="338"/>
      <c r="B51" s="23" t="s">
        <v>23</v>
      </c>
      <c r="C51" s="14">
        <f>SUM(H51:J51)</f>
        <v>0</v>
      </c>
      <c r="D51" s="24"/>
      <c r="E51" s="25"/>
      <c r="F51" s="26"/>
      <c r="G51" s="27"/>
      <c r="H51" s="28"/>
      <c r="I51" s="28"/>
      <c r="J51" s="153"/>
      <c r="K51" s="24"/>
      <c r="L51" s="30"/>
      <c r="M51" s="24"/>
      <c r="N51" s="27"/>
      <c r="O51" s="31"/>
      <c r="P51" s="154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ht="15" customHeight="1" x14ac:dyDescent="0.15">
      <c r="A52" s="338"/>
      <c r="B52" s="23" t="s">
        <v>24</v>
      </c>
      <c r="C52" s="14">
        <f>SUM(M52:O52)+K52</f>
        <v>0</v>
      </c>
      <c r="D52" s="24"/>
      <c r="E52" s="25"/>
      <c r="F52" s="26"/>
      <c r="G52" s="27"/>
      <c r="H52" s="26"/>
      <c r="I52" s="26"/>
      <c r="J52" s="155"/>
      <c r="K52" s="156"/>
      <c r="L52" s="30"/>
      <c r="M52" s="156"/>
      <c r="N52" s="38"/>
      <c r="O52" s="39"/>
      <c r="P52" s="352" t="str">
        <f>AA52&amp;" "&amp;AB52&amp;" "&amp;AC52&amp;" "&amp;AD52</f>
        <v xml:space="preserve">   </v>
      </c>
      <c r="Q52" s="353"/>
      <c r="R52" s="353"/>
      <c r="S52" s="353"/>
      <c r="T52" s="353"/>
      <c r="U52" s="353"/>
      <c r="V52" s="353"/>
      <c r="AA52" s="40" t="s">
        <v>25</v>
      </c>
      <c r="AB52" s="40" t="s">
        <v>25</v>
      </c>
      <c r="AC52" s="40" t="s">
        <v>25</v>
      </c>
      <c r="AD52" s="40" t="s">
        <v>25</v>
      </c>
      <c r="AF52" s="40">
        <v>0</v>
      </c>
      <c r="AG52" s="40">
        <v>0</v>
      </c>
      <c r="AH52" s="40">
        <v>0</v>
      </c>
      <c r="AI52" s="40">
        <v>0</v>
      </c>
    </row>
    <row r="53" spans="1:35" ht="15" customHeight="1" x14ac:dyDescent="0.15">
      <c r="A53" s="338"/>
      <c r="B53" s="23" t="s">
        <v>26</v>
      </c>
      <c r="C53" s="14">
        <f>SUM(D53:F53)</f>
        <v>0</v>
      </c>
      <c r="D53" s="157"/>
      <c r="E53" s="158"/>
      <c r="F53" s="159"/>
      <c r="G53" s="160"/>
      <c r="H53" s="161"/>
      <c r="I53" s="161"/>
      <c r="J53" s="162"/>
      <c r="K53" s="163"/>
      <c r="L53" s="164"/>
      <c r="M53" s="163"/>
      <c r="N53" s="165"/>
      <c r="O53" s="166"/>
    </row>
    <row r="54" spans="1:35" ht="15" customHeight="1" x14ac:dyDescent="0.15">
      <c r="A54" s="339"/>
      <c r="B54" s="48" t="s">
        <v>27</v>
      </c>
      <c r="C54" s="49">
        <f>SUM(D54:O54)</f>
        <v>0</v>
      </c>
      <c r="D54" s="50">
        <f t="shared" ref="D54:O54" si="5">SUM(D50:D53)</f>
        <v>0</v>
      </c>
      <c r="E54" s="51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98">
        <f t="shared" si="5"/>
        <v>0</v>
      </c>
      <c r="K54" s="50">
        <f t="shared" si="5"/>
        <v>0</v>
      </c>
      <c r="L54" s="53">
        <f t="shared" si="5"/>
        <v>0</v>
      </c>
      <c r="M54" s="50">
        <f t="shared" si="5"/>
        <v>0</v>
      </c>
      <c r="N54" s="52">
        <f t="shared" si="5"/>
        <v>0</v>
      </c>
      <c r="O54" s="53">
        <f t="shared" si="5"/>
        <v>0</v>
      </c>
      <c r="AA54" s="12"/>
      <c r="AB54" s="12"/>
      <c r="AC54" s="12"/>
      <c r="AD54" s="12"/>
      <c r="AF54" s="12"/>
      <c r="AG54" s="12"/>
      <c r="AH54" s="12"/>
      <c r="AI54" s="12"/>
    </row>
    <row r="55" spans="1:35" ht="15" customHeight="1" x14ac:dyDescent="0.15">
      <c r="A55" s="313" t="s">
        <v>28</v>
      </c>
      <c r="B55" s="23" t="s">
        <v>22</v>
      </c>
      <c r="C55" s="14">
        <f>SUM(D55:O55)</f>
        <v>0</v>
      </c>
      <c r="D55" s="54"/>
      <c r="E55" s="55"/>
      <c r="F55" s="56"/>
      <c r="G55" s="56"/>
      <c r="H55" s="57"/>
      <c r="I55" s="57"/>
      <c r="J55" s="58"/>
      <c r="K55" s="152"/>
      <c r="L55" s="167"/>
      <c r="M55" s="152"/>
      <c r="N55" s="18"/>
      <c r="O55" s="19"/>
      <c r="P55" s="378" t="str">
        <f>AA55&amp;" "&amp;AB55</f>
        <v xml:space="preserve"> </v>
      </c>
      <c r="Q55" s="379"/>
      <c r="R55" s="379"/>
      <c r="S55" s="379"/>
      <c r="T55" s="379"/>
      <c r="U55" s="379"/>
      <c r="V55" s="379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5" ht="15" customHeight="1" x14ac:dyDescent="0.15">
      <c r="A56" s="338"/>
      <c r="B56" s="23" t="s">
        <v>23</v>
      </c>
      <c r="C56" s="14">
        <f>SUM(H56:J56)</f>
        <v>0</v>
      </c>
      <c r="D56" s="60"/>
      <c r="E56" s="61"/>
      <c r="F56" s="62"/>
      <c r="G56" s="62"/>
      <c r="H56" s="28"/>
      <c r="I56" s="28"/>
      <c r="J56" s="153"/>
      <c r="K56" s="67"/>
      <c r="L56" s="64"/>
      <c r="M56" s="67"/>
      <c r="N56" s="65"/>
      <c r="O56" s="64"/>
      <c r="P56" s="352" t="str">
        <f>AA56&amp;" "&amp;AB56&amp;" "&amp;AC56&amp;" "&amp;AD56</f>
        <v xml:space="preserve">   </v>
      </c>
      <c r="Q56" s="353"/>
      <c r="R56" s="353"/>
      <c r="S56" s="353"/>
      <c r="T56" s="353"/>
      <c r="U56" s="353"/>
      <c r="V56" s="353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customHeight="1" x14ac:dyDescent="0.15">
      <c r="A57" s="338"/>
      <c r="B57" s="23" t="s">
        <v>29</v>
      </c>
      <c r="C57" s="14">
        <f>SUM(E57:J57)</f>
        <v>0</v>
      </c>
      <c r="D57" s="60"/>
      <c r="E57" s="56"/>
      <c r="F57" s="56"/>
      <c r="G57" s="38"/>
      <c r="H57" s="38"/>
      <c r="I57" s="38"/>
      <c r="J57" s="168"/>
      <c r="K57" s="67"/>
      <c r="L57" s="64"/>
      <c r="M57" s="67"/>
      <c r="N57" s="65"/>
      <c r="O57" s="64"/>
      <c r="P57" s="352" t="str">
        <f>AA57&amp;" "&amp;AB57&amp;" "&amp;AC57&amp;" "&amp;AD57&amp;" "&amp;AA58&amp;" "&amp;AB58</f>
        <v xml:space="preserve">     </v>
      </c>
      <c r="Q57" s="353"/>
      <c r="R57" s="353"/>
      <c r="S57" s="353"/>
      <c r="T57" s="353"/>
      <c r="U57" s="353"/>
      <c r="V57" s="353"/>
      <c r="AA57" s="40"/>
      <c r="AB57" s="40"/>
      <c r="AC57" s="40"/>
      <c r="AD57" s="40"/>
      <c r="AF57" s="40">
        <v>0</v>
      </c>
      <c r="AG57" s="40">
        <v>0</v>
      </c>
      <c r="AH57" s="40">
        <v>0</v>
      </c>
      <c r="AI57" s="40">
        <v>0</v>
      </c>
    </row>
    <row r="58" spans="1:35" ht="15" customHeight="1" x14ac:dyDescent="0.15">
      <c r="A58" s="338"/>
      <c r="B58" s="23" t="s">
        <v>24</v>
      </c>
      <c r="C58" s="14">
        <f>SUM(L58:O58)</f>
        <v>0</v>
      </c>
      <c r="D58" s="60"/>
      <c r="E58" s="61"/>
      <c r="F58" s="62"/>
      <c r="G58" s="62"/>
      <c r="H58" s="26"/>
      <c r="I58" s="26"/>
      <c r="J58" s="155"/>
      <c r="K58" s="67"/>
      <c r="L58" s="68"/>
      <c r="M58" s="156"/>
      <c r="N58" s="38"/>
      <c r="O58" s="39"/>
      <c r="P58" s="352" t="str">
        <f>AC58&amp;" "&amp;AD58</f>
        <v xml:space="preserve"> </v>
      </c>
      <c r="Q58" s="353"/>
      <c r="R58" s="353"/>
      <c r="S58" s="353"/>
      <c r="T58" s="353"/>
      <c r="U58" s="353"/>
      <c r="V58" s="353"/>
      <c r="AA58" s="22"/>
      <c r="AB58" s="22"/>
      <c r="AC58" s="12"/>
      <c r="AD58" s="12"/>
      <c r="AF58" s="22"/>
      <c r="AG58" s="22"/>
      <c r="AH58" s="12"/>
      <c r="AI58" s="12"/>
    </row>
    <row r="59" spans="1:35" ht="15" customHeight="1" x14ac:dyDescent="0.15">
      <c r="A59" s="338"/>
      <c r="B59" s="23" t="s">
        <v>26</v>
      </c>
      <c r="C59" s="14">
        <f>SUM(D59:F59)</f>
        <v>0</v>
      </c>
      <c r="D59" s="169"/>
      <c r="E59" s="169"/>
      <c r="F59" s="169"/>
      <c r="G59" s="61"/>
      <c r="H59" s="61"/>
      <c r="I59" s="61"/>
      <c r="J59" s="61"/>
      <c r="K59" s="163"/>
      <c r="L59" s="164"/>
      <c r="M59" s="163"/>
      <c r="N59" s="165"/>
      <c r="O59" s="164"/>
      <c r="AA59" s="12"/>
      <c r="AB59" s="12"/>
      <c r="AC59" s="12"/>
      <c r="AD59" s="12"/>
      <c r="AF59" s="12"/>
      <c r="AG59" s="12"/>
      <c r="AH59" s="12"/>
      <c r="AI59" s="12"/>
    </row>
    <row r="60" spans="1:35" ht="15" customHeight="1" x14ac:dyDescent="0.15">
      <c r="A60" s="339"/>
      <c r="B60" s="48" t="s">
        <v>27</v>
      </c>
      <c r="C60" s="49">
        <f>SUM(D60:O60)</f>
        <v>0</v>
      </c>
      <c r="D60" s="50">
        <f t="shared" ref="D60:O60" si="6">SUM(D55:D59)</f>
        <v>0</v>
      </c>
      <c r="E60" s="51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  <c r="J60" s="98">
        <f t="shared" si="6"/>
        <v>0</v>
      </c>
      <c r="K60" s="50">
        <f t="shared" si="6"/>
        <v>0</v>
      </c>
      <c r="L60" s="53">
        <f t="shared" si="6"/>
        <v>0</v>
      </c>
      <c r="M60" s="50">
        <f t="shared" si="6"/>
        <v>0</v>
      </c>
      <c r="N60" s="52">
        <f t="shared" si="6"/>
        <v>0</v>
      </c>
      <c r="O60" s="53">
        <f t="shared" si="6"/>
        <v>0</v>
      </c>
      <c r="P60" s="66"/>
      <c r="Q60" s="66"/>
      <c r="R60" s="66"/>
      <c r="AA60" s="12"/>
      <c r="AB60" s="12"/>
      <c r="AC60" s="12"/>
      <c r="AD60" s="12"/>
      <c r="AF60" s="12"/>
      <c r="AG60" s="12"/>
      <c r="AH60" s="12"/>
      <c r="AI60" s="12"/>
    </row>
    <row r="61" spans="1:35" ht="15" customHeight="1" x14ac:dyDescent="0.15">
      <c r="A61" s="313" t="s">
        <v>30</v>
      </c>
      <c r="B61" s="23" t="s">
        <v>31</v>
      </c>
      <c r="C61" s="14">
        <f>SUM(D61:F61)</f>
        <v>0</v>
      </c>
      <c r="D61" s="157"/>
      <c r="E61" s="158"/>
      <c r="F61" s="159"/>
      <c r="G61" s="160"/>
      <c r="H61" s="160"/>
      <c r="I61" s="160"/>
      <c r="J61" s="170"/>
      <c r="K61" s="24"/>
      <c r="L61" s="31"/>
      <c r="M61" s="24"/>
      <c r="N61" s="26"/>
      <c r="O61" s="31"/>
      <c r="P61" s="154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15" customHeight="1" x14ac:dyDescent="0.15">
      <c r="A62" s="338"/>
      <c r="B62" s="23" t="s">
        <v>32</v>
      </c>
      <c r="C62" s="14">
        <f>F62</f>
        <v>0</v>
      </c>
      <c r="D62" s="171"/>
      <c r="E62" s="65"/>
      <c r="F62" s="159"/>
      <c r="G62" s="161"/>
      <c r="H62" s="161"/>
      <c r="I62" s="161"/>
      <c r="J62" s="162"/>
      <c r="K62" s="67"/>
      <c r="L62" s="64"/>
      <c r="M62" s="67"/>
      <c r="N62" s="65"/>
      <c r="O62" s="64"/>
      <c r="P62" s="15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15">
      <c r="A63" s="338"/>
      <c r="B63" s="23" t="s">
        <v>22</v>
      </c>
      <c r="C63" s="14">
        <f>SUM(G63:H63)</f>
        <v>0</v>
      </c>
      <c r="D63" s="171"/>
      <c r="E63" s="65"/>
      <c r="F63" s="172"/>
      <c r="G63" s="173"/>
      <c r="H63" s="173"/>
      <c r="I63" s="161"/>
      <c r="J63" s="162"/>
      <c r="K63" s="67"/>
      <c r="L63" s="31"/>
      <c r="M63" s="67"/>
      <c r="N63" s="65"/>
      <c r="O63" s="64"/>
      <c r="P63" s="66"/>
      <c r="Q63" s="66"/>
      <c r="R63" s="66"/>
      <c r="AA63" s="12"/>
      <c r="AB63" s="12"/>
      <c r="AC63" s="12"/>
      <c r="AD63" s="12"/>
      <c r="AF63" s="12"/>
      <c r="AG63" s="12"/>
      <c r="AH63" s="12"/>
      <c r="AI63" s="12"/>
    </row>
    <row r="64" spans="1:35" ht="15" customHeight="1" x14ac:dyDescent="0.15">
      <c r="A64" s="338"/>
      <c r="B64" s="23" t="s">
        <v>29</v>
      </c>
      <c r="C64" s="14">
        <f>SUM(E64:H64)</f>
        <v>0</v>
      </c>
      <c r="D64" s="60"/>
      <c r="E64" s="173"/>
      <c r="F64" s="173"/>
      <c r="G64" s="173"/>
      <c r="H64" s="56"/>
      <c r="I64" s="161"/>
      <c r="J64" s="162"/>
      <c r="K64" s="171"/>
      <c r="L64" s="113"/>
      <c r="M64" s="171"/>
      <c r="N64" s="174"/>
      <c r="O64" s="115"/>
      <c r="AA64" s="12"/>
      <c r="AB64" s="12"/>
      <c r="AC64" s="12"/>
      <c r="AD64" s="12"/>
      <c r="AF64" s="12"/>
      <c r="AG64" s="12"/>
      <c r="AH64" s="12"/>
      <c r="AI64" s="12"/>
    </row>
    <row r="65" spans="1:35" ht="15" customHeight="1" x14ac:dyDescent="0.15">
      <c r="A65" s="339"/>
      <c r="B65" s="48" t="s">
        <v>27</v>
      </c>
      <c r="C65" s="49">
        <f>SUM(D65:O65)</f>
        <v>0</v>
      </c>
      <c r="D65" s="50">
        <f t="shared" ref="D65:O65" si="7">SUM(D61:D64)</f>
        <v>0</v>
      </c>
      <c r="E65" s="51">
        <f t="shared" si="7"/>
        <v>0</v>
      </c>
      <c r="F65" s="52">
        <f t="shared" si="7"/>
        <v>0</v>
      </c>
      <c r="G65" s="52">
        <f t="shared" si="7"/>
        <v>0</v>
      </c>
      <c r="H65" s="52">
        <f t="shared" si="7"/>
        <v>0</v>
      </c>
      <c r="I65" s="52">
        <f t="shared" si="7"/>
        <v>0</v>
      </c>
      <c r="J65" s="98">
        <f t="shared" si="7"/>
        <v>0</v>
      </c>
      <c r="K65" s="50">
        <f t="shared" si="7"/>
        <v>0</v>
      </c>
      <c r="L65" s="53">
        <f t="shared" si="7"/>
        <v>0</v>
      </c>
      <c r="M65" s="50">
        <f t="shared" si="7"/>
        <v>0</v>
      </c>
      <c r="N65" s="52">
        <f t="shared" si="7"/>
        <v>0</v>
      </c>
      <c r="O65" s="53">
        <f t="shared" si="7"/>
        <v>0</v>
      </c>
      <c r="P65" s="66"/>
      <c r="Q65" s="66"/>
      <c r="R65" s="66"/>
      <c r="AA65" s="12"/>
      <c r="AB65" s="12"/>
      <c r="AC65" s="12"/>
      <c r="AD65" s="12"/>
      <c r="AF65" s="12"/>
      <c r="AG65" s="12"/>
      <c r="AH65" s="12"/>
      <c r="AI65" s="12"/>
    </row>
    <row r="66" spans="1:35" ht="15" customHeight="1" x14ac:dyDescent="0.15">
      <c r="A66" s="287" t="s">
        <v>42</v>
      </c>
      <c r="B66" s="13" t="s">
        <v>34</v>
      </c>
      <c r="C66" s="99">
        <f>SUM(D66:H66)</f>
        <v>4</v>
      </c>
      <c r="D66" s="70"/>
      <c r="E66" s="71"/>
      <c r="F66" s="72"/>
      <c r="G66" s="72"/>
      <c r="H66" s="72">
        <v>4</v>
      </c>
      <c r="I66" s="74"/>
      <c r="J66" s="100"/>
      <c r="K66" s="101"/>
      <c r="L66" s="102"/>
      <c r="M66" s="103"/>
      <c r="N66" s="104"/>
      <c r="O66" s="105"/>
      <c r="P66" s="66"/>
      <c r="Q66" s="66"/>
      <c r="R66" s="66"/>
      <c r="AA66" s="12"/>
      <c r="AB66" s="12"/>
      <c r="AC66" s="12"/>
      <c r="AD66" s="12"/>
      <c r="AF66" s="12"/>
      <c r="AG66" s="12"/>
      <c r="AH66" s="12"/>
      <c r="AI66" s="12"/>
    </row>
    <row r="67" spans="1:35" ht="15" customHeight="1" x14ac:dyDescent="0.15">
      <c r="A67" s="336"/>
      <c r="B67" s="41" t="s">
        <v>35</v>
      </c>
      <c r="C67" s="106">
        <f>SUM(D67:H67)</f>
        <v>0</v>
      </c>
      <c r="D67" s="107"/>
      <c r="E67" s="108"/>
      <c r="F67" s="109"/>
      <c r="G67" s="109"/>
      <c r="H67" s="109"/>
      <c r="I67" s="110"/>
      <c r="J67" s="111"/>
      <c r="K67" s="112"/>
      <c r="L67" s="113"/>
      <c r="M67" s="114"/>
      <c r="N67" s="115"/>
      <c r="O67" s="116"/>
      <c r="P67" s="66"/>
      <c r="Q67" s="66"/>
      <c r="R67" s="66"/>
      <c r="AA67" s="12"/>
      <c r="AB67" s="12"/>
      <c r="AC67" s="12"/>
      <c r="AD67" s="12"/>
      <c r="AF67" s="12"/>
      <c r="AG67" s="12"/>
      <c r="AH67" s="12"/>
      <c r="AI67" s="12"/>
    </row>
    <row r="68" spans="1:35" ht="15" customHeight="1" x14ac:dyDescent="0.15">
      <c r="A68" s="289"/>
      <c r="B68" s="175" t="s">
        <v>27</v>
      </c>
      <c r="C68" s="117">
        <f>SUM(D68:O68)</f>
        <v>4</v>
      </c>
      <c r="D68" s="176">
        <f>SUM(D66:D67)</f>
        <v>0</v>
      </c>
      <c r="E68" s="176">
        <f t="shared" ref="E68:O68" si="8">SUM(E66:E67)</f>
        <v>0</v>
      </c>
      <c r="F68" s="176">
        <f t="shared" si="8"/>
        <v>0</v>
      </c>
      <c r="G68" s="176">
        <f t="shared" si="8"/>
        <v>0</v>
      </c>
      <c r="H68" s="176">
        <f t="shared" si="8"/>
        <v>4</v>
      </c>
      <c r="I68" s="176">
        <f t="shared" si="8"/>
        <v>0</v>
      </c>
      <c r="J68" s="176">
        <f t="shared" si="8"/>
        <v>0</v>
      </c>
      <c r="K68" s="176">
        <f t="shared" si="8"/>
        <v>0</v>
      </c>
      <c r="L68" s="176">
        <f t="shared" si="8"/>
        <v>0</v>
      </c>
      <c r="M68" s="176">
        <f t="shared" si="8"/>
        <v>0</v>
      </c>
      <c r="N68" s="176">
        <f t="shared" si="8"/>
        <v>0</v>
      </c>
      <c r="O68" s="176">
        <f t="shared" si="8"/>
        <v>0</v>
      </c>
      <c r="P68" s="66"/>
      <c r="Q68" s="66"/>
      <c r="R68" s="66"/>
      <c r="AA68" s="12"/>
      <c r="AB68" s="12"/>
      <c r="AC68" s="12"/>
      <c r="AD68" s="12"/>
      <c r="AF68" s="12"/>
      <c r="AG68" s="12"/>
      <c r="AH68" s="12"/>
      <c r="AI68" s="12"/>
    </row>
    <row r="69" spans="1:35" ht="15" customHeight="1" x14ac:dyDescent="0.15">
      <c r="A69" s="372" t="s">
        <v>5</v>
      </c>
      <c r="B69" s="373"/>
      <c r="C69" s="117">
        <f>SUM(D69:O69)</f>
        <v>4</v>
      </c>
      <c r="D69" s="118">
        <f>+D54+D60+D65+D68</f>
        <v>0</v>
      </c>
      <c r="E69" s="177">
        <f>+E54+E60+E65+E68</f>
        <v>0</v>
      </c>
      <c r="F69" s="177">
        <f t="shared" ref="F69:O69" si="9">+F54+F60+F65+F68</f>
        <v>0</v>
      </c>
      <c r="G69" s="177">
        <f t="shared" si="9"/>
        <v>0</v>
      </c>
      <c r="H69" s="177">
        <f t="shared" si="9"/>
        <v>4</v>
      </c>
      <c r="I69" s="177">
        <f t="shared" si="9"/>
        <v>0</v>
      </c>
      <c r="J69" s="178">
        <f t="shared" si="9"/>
        <v>0</v>
      </c>
      <c r="K69" s="50">
        <f t="shared" si="9"/>
        <v>0</v>
      </c>
      <c r="L69" s="179">
        <f t="shared" si="9"/>
        <v>0</v>
      </c>
      <c r="M69" s="177">
        <f t="shared" si="9"/>
        <v>0</v>
      </c>
      <c r="N69" s="177">
        <f t="shared" si="9"/>
        <v>0</v>
      </c>
      <c r="O69" s="177">
        <f t="shared" si="9"/>
        <v>0</v>
      </c>
      <c r="P69" s="66"/>
      <c r="Q69" s="66"/>
      <c r="R69" s="66"/>
      <c r="AA69" s="12"/>
      <c r="AB69" s="12"/>
      <c r="AC69" s="12"/>
      <c r="AD69" s="12"/>
      <c r="AF69" s="12"/>
      <c r="AG69" s="12"/>
      <c r="AH69" s="12"/>
      <c r="AI69" s="12"/>
    </row>
    <row r="70" spans="1:35" ht="29.25" customHeight="1" x14ac:dyDescent="0.2">
      <c r="A70" s="9" t="s">
        <v>43</v>
      </c>
      <c r="C70" s="119"/>
      <c r="AA70" s="12"/>
      <c r="AB70" s="12"/>
      <c r="AC70" s="12"/>
      <c r="AD70" s="12"/>
      <c r="AF70" s="12"/>
      <c r="AG70" s="12"/>
      <c r="AH70" s="12"/>
      <c r="AI70" s="12"/>
    </row>
    <row r="71" spans="1:35" ht="12.75" customHeight="1" x14ac:dyDescent="0.15">
      <c r="A71" s="287" t="s">
        <v>3</v>
      </c>
      <c r="B71" s="335"/>
      <c r="C71" s="313" t="s">
        <v>5</v>
      </c>
      <c r="D71" s="375" t="s">
        <v>6</v>
      </c>
      <c r="E71" s="376"/>
      <c r="F71" s="376"/>
      <c r="G71" s="376"/>
      <c r="H71" s="376"/>
      <c r="I71" s="376"/>
      <c r="J71" s="377"/>
      <c r="K71" s="375" t="s">
        <v>7</v>
      </c>
      <c r="L71" s="377"/>
      <c r="M71" s="356" t="s">
        <v>8</v>
      </c>
      <c r="N71" s="356"/>
      <c r="O71" s="357"/>
      <c r="R71" s="120"/>
      <c r="AA71" s="12"/>
      <c r="AB71" s="12"/>
      <c r="AC71" s="12"/>
      <c r="AD71" s="12"/>
      <c r="AF71" s="12"/>
      <c r="AG71" s="12"/>
      <c r="AH71" s="12"/>
      <c r="AI71" s="12"/>
    </row>
    <row r="72" spans="1:35" ht="20.100000000000001" customHeight="1" x14ac:dyDescent="0.15">
      <c r="A72" s="336"/>
      <c r="B72" s="337"/>
      <c r="C72" s="336"/>
      <c r="D72" s="358" t="s">
        <v>9</v>
      </c>
      <c r="E72" s="358" t="s">
        <v>10</v>
      </c>
      <c r="F72" s="361" t="s">
        <v>11</v>
      </c>
      <c r="G72" s="364" t="s">
        <v>12</v>
      </c>
      <c r="H72" s="361" t="s">
        <v>13</v>
      </c>
      <c r="I72" s="361" t="s">
        <v>14</v>
      </c>
      <c r="J72" s="367" t="s">
        <v>15</v>
      </c>
      <c r="K72" s="350" t="s">
        <v>16</v>
      </c>
      <c r="L72" s="324" t="s">
        <v>17</v>
      </c>
      <c r="M72" s="340" t="s">
        <v>18</v>
      </c>
      <c r="N72" s="343" t="s">
        <v>19</v>
      </c>
      <c r="O72" s="308" t="s">
        <v>20</v>
      </c>
      <c r="R72" s="120"/>
      <c r="AA72" s="12"/>
      <c r="AB72" s="12"/>
      <c r="AC72" s="12"/>
      <c r="AD72" s="12"/>
      <c r="AF72" s="12"/>
      <c r="AG72" s="12"/>
      <c r="AH72" s="12"/>
      <c r="AI72" s="12"/>
    </row>
    <row r="73" spans="1:35" ht="15" customHeight="1" x14ac:dyDescent="0.15">
      <c r="A73" s="336"/>
      <c r="B73" s="337"/>
      <c r="C73" s="336"/>
      <c r="D73" s="359"/>
      <c r="E73" s="359"/>
      <c r="F73" s="362"/>
      <c r="G73" s="365"/>
      <c r="H73" s="362"/>
      <c r="I73" s="362"/>
      <c r="J73" s="368"/>
      <c r="K73" s="370"/>
      <c r="L73" s="371"/>
      <c r="M73" s="341"/>
      <c r="N73" s="344"/>
      <c r="O73" s="346"/>
      <c r="R73" s="120"/>
      <c r="AA73" s="12"/>
      <c r="AB73" s="12"/>
      <c r="AC73" s="12"/>
      <c r="AD73" s="12"/>
      <c r="AF73" s="12"/>
      <c r="AG73" s="12"/>
      <c r="AH73" s="12"/>
      <c r="AI73" s="12"/>
    </row>
    <row r="74" spans="1:35" ht="15" customHeight="1" x14ac:dyDescent="0.15">
      <c r="A74" s="289"/>
      <c r="B74" s="374"/>
      <c r="C74" s="336"/>
      <c r="D74" s="360"/>
      <c r="E74" s="360"/>
      <c r="F74" s="363"/>
      <c r="G74" s="366"/>
      <c r="H74" s="363"/>
      <c r="I74" s="363"/>
      <c r="J74" s="369"/>
      <c r="K74" s="351"/>
      <c r="L74" s="325"/>
      <c r="M74" s="342"/>
      <c r="N74" s="345"/>
      <c r="O74" s="309"/>
      <c r="R74" s="120"/>
      <c r="AA74" s="12"/>
      <c r="AB74" s="12"/>
      <c r="AC74" s="12"/>
      <c r="AD74" s="12"/>
      <c r="AF74" s="12"/>
      <c r="AG74" s="12"/>
      <c r="AH74" s="12"/>
      <c r="AI74" s="12"/>
    </row>
    <row r="75" spans="1:35" ht="15" customHeight="1" x14ac:dyDescent="0.15">
      <c r="A75" s="347" t="s">
        <v>21</v>
      </c>
      <c r="B75" s="348"/>
      <c r="C75" s="180">
        <f>SUM(D75:K75)+SUM(M75:O75)</f>
        <v>0</v>
      </c>
      <c r="D75" s="181"/>
      <c r="E75" s="182"/>
      <c r="F75" s="183"/>
      <c r="G75" s="183"/>
      <c r="H75" s="183"/>
      <c r="I75" s="183"/>
      <c r="J75" s="184"/>
      <c r="K75" s="181"/>
      <c r="L75" s="123"/>
      <c r="M75" s="182"/>
      <c r="N75" s="183"/>
      <c r="O75" s="184"/>
      <c r="P75" s="154"/>
      <c r="R75" s="120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5" ht="20.25" customHeight="1" x14ac:dyDescent="0.15">
      <c r="A76" s="124" t="s">
        <v>28</v>
      </c>
      <c r="B76" s="125"/>
      <c r="C76" s="185">
        <f>SUM(D76:J76)+SUM(L76:O76)</f>
        <v>0</v>
      </c>
      <c r="D76" s="186"/>
      <c r="E76" s="187"/>
      <c r="F76" s="188"/>
      <c r="G76" s="188"/>
      <c r="H76" s="188"/>
      <c r="I76" s="188"/>
      <c r="J76" s="189"/>
      <c r="K76" s="190"/>
      <c r="L76" s="189"/>
      <c r="M76" s="187"/>
      <c r="N76" s="188"/>
      <c r="O76" s="189"/>
      <c r="P76" s="352" t="str">
        <f>$AA79&amp;" "&amp;$AB79&amp;""&amp;$AC79&amp;""&amp;$AD79&amp;""&amp;$AA77&amp;" "&amp;$AB77&amp;""&amp;$AC77&amp;""&amp;$AD77</f>
        <v xml:space="preserve">  </v>
      </c>
      <c r="Q76" s="353"/>
      <c r="R76" s="353"/>
      <c r="S76" s="353"/>
      <c r="T76" s="353"/>
      <c r="U76" s="353"/>
      <c r="V76" s="353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1:35" ht="15" customHeight="1" x14ac:dyDescent="0.15">
      <c r="A77" s="354" t="s">
        <v>30</v>
      </c>
      <c r="B77" s="355"/>
      <c r="C77" s="126">
        <f>SUM(D77:H77)</f>
        <v>0</v>
      </c>
      <c r="D77" s="186"/>
      <c r="E77" s="187"/>
      <c r="F77" s="188"/>
      <c r="G77" s="188"/>
      <c r="H77" s="188"/>
      <c r="I77" s="190"/>
      <c r="J77" s="190"/>
      <c r="K77" s="190"/>
      <c r="L77" s="191"/>
      <c r="M77" s="128"/>
      <c r="N77" s="192"/>
      <c r="O77" s="193"/>
      <c r="R77" s="120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1:35" ht="15" customHeight="1" x14ac:dyDescent="0.15">
      <c r="A78" s="330" t="s">
        <v>44</v>
      </c>
      <c r="B78" s="331"/>
      <c r="C78" s="194">
        <f>SUM(D78:H78)</f>
        <v>1</v>
      </c>
      <c r="D78" s="195"/>
      <c r="E78" s="196"/>
      <c r="F78" s="196"/>
      <c r="G78" s="196"/>
      <c r="H78" s="196">
        <v>1</v>
      </c>
      <c r="I78" s="197"/>
      <c r="J78" s="197"/>
      <c r="K78" s="197"/>
      <c r="L78" s="198"/>
      <c r="M78" s="199"/>
      <c r="N78" s="199"/>
      <c r="O78" s="200"/>
      <c r="R78" s="120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1:35" ht="15" customHeight="1" x14ac:dyDescent="0.15">
      <c r="A79" s="289" t="s">
        <v>5</v>
      </c>
      <c r="B79" s="332"/>
      <c r="C79" s="194">
        <f>SUM(D79:O79)</f>
        <v>1</v>
      </c>
      <c r="D79" s="201">
        <f>SUM(D75:D78)</f>
        <v>0</v>
      </c>
      <c r="E79" s="201">
        <f t="shared" ref="E79:O79" si="10">SUM(E75:E78)</f>
        <v>0</v>
      </c>
      <c r="F79" s="201">
        <f t="shared" si="10"/>
        <v>0</v>
      </c>
      <c r="G79" s="201">
        <f t="shared" si="10"/>
        <v>0</v>
      </c>
      <c r="H79" s="201">
        <f t="shared" si="10"/>
        <v>1</v>
      </c>
      <c r="I79" s="201">
        <f t="shared" si="10"/>
        <v>0</v>
      </c>
      <c r="J79" s="201">
        <f t="shared" si="10"/>
        <v>0</v>
      </c>
      <c r="K79" s="201">
        <f t="shared" si="10"/>
        <v>0</v>
      </c>
      <c r="L79" s="201">
        <f t="shared" si="10"/>
        <v>0</v>
      </c>
      <c r="M79" s="201">
        <f t="shared" si="10"/>
        <v>0</v>
      </c>
      <c r="N79" s="201">
        <f t="shared" si="10"/>
        <v>0</v>
      </c>
      <c r="O79" s="201">
        <f t="shared" si="10"/>
        <v>0</v>
      </c>
      <c r="R79" s="120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 ht="15" customHeight="1" x14ac:dyDescent="0.15">
      <c r="A80" s="333" t="s">
        <v>39</v>
      </c>
      <c r="B80" s="334"/>
      <c r="C80" s="144">
        <f>SUM(D80:O80)</f>
        <v>0</v>
      </c>
      <c r="D80" s="202"/>
      <c r="E80" s="203"/>
      <c r="F80" s="203"/>
      <c r="G80" s="203"/>
      <c r="H80" s="204"/>
      <c r="I80" s="205"/>
      <c r="J80" s="206"/>
      <c r="K80" s="207"/>
      <c r="L80" s="208"/>
      <c r="M80" s="207"/>
      <c r="N80" s="209"/>
      <c r="O80" s="210"/>
      <c r="R80" s="120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1:35" ht="15" customHeight="1" x14ac:dyDescent="0.15">
      <c r="A81" s="11" t="s">
        <v>40</v>
      </c>
      <c r="B81" s="211"/>
      <c r="C81" s="212"/>
      <c r="D81" s="213"/>
      <c r="E81" s="213"/>
      <c r="F81" s="213"/>
      <c r="G81" s="213"/>
      <c r="H81" s="213"/>
      <c r="I81" s="212"/>
      <c r="J81" s="212"/>
      <c r="K81" s="212"/>
      <c r="L81" s="212"/>
      <c r="M81" s="212"/>
      <c r="N81" s="212"/>
      <c r="O81" s="212"/>
      <c r="R81" s="120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1:35" ht="15" customHeight="1" x14ac:dyDescent="0.15">
      <c r="A82" s="11" t="s">
        <v>45</v>
      </c>
      <c r="B82" s="211"/>
      <c r="C82" s="212"/>
      <c r="D82" s="213"/>
      <c r="E82" s="213"/>
      <c r="F82" s="213"/>
      <c r="G82" s="213"/>
      <c r="H82" s="213"/>
      <c r="I82" s="212"/>
      <c r="J82" s="212"/>
      <c r="K82" s="212"/>
      <c r="L82" s="212"/>
      <c r="M82" s="212"/>
      <c r="N82" s="212"/>
      <c r="O82" s="212"/>
      <c r="R82" s="120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35" ht="30.75" customHeight="1" x14ac:dyDescent="0.2">
      <c r="A83" s="9" t="s">
        <v>46</v>
      </c>
      <c r="G83" s="119"/>
      <c r="H83" s="119"/>
      <c r="R83" s="120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ht="21" customHeight="1" x14ac:dyDescent="0.15">
      <c r="A84" s="287" t="s">
        <v>4</v>
      </c>
      <c r="B84" s="335"/>
      <c r="C84" s="313" t="s">
        <v>47</v>
      </c>
      <c r="D84" s="320" t="s">
        <v>48</v>
      </c>
      <c r="E84" s="321"/>
      <c r="F84" s="313" t="s">
        <v>49</v>
      </c>
      <c r="G84" s="316" t="s">
        <v>50</v>
      </c>
      <c r="H84" s="316"/>
      <c r="I84" s="316"/>
      <c r="J84" s="316"/>
      <c r="K84" s="316"/>
      <c r="L84" s="316"/>
      <c r="M84" s="316"/>
      <c r="N84" s="317" t="s">
        <v>51</v>
      </c>
      <c r="O84" s="320" t="s">
        <v>52</v>
      </c>
      <c r="P84" s="321"/>
      <c r="R84" s="120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1:35" ht="23.25" customHeight="1" x14ac:dyDescent="0.15">
      <c r="A85" s="336"/>
      <c r="B85" s="337"/>
      <c r="C85" s="338"/>
      <c r="D85" s="322" t="s">
        <v>53</v>
      </c>
      <c r="E85" s="324" t="s">
        <v>54</v>
      </c>
      <c r="F85" s="314"/>
      <c r="G85" s="326" t="s">
        <v>55</v>
      </c>
      <c r="H85" s="326"/>
      <c r="I85" s="326"/>
      <c r="J85" s="327" t="s">
        <v>56</v>
      </c>
      <c r="K85" s="328" t="s">
        <v>57</v>
      </c>
      <c r="L85" s="329" t="s">
        <v>58</v>
      </c>
      <c r="M85" s="349" t="s">
        <v>59</v>
      </c>
      <c r="N85" s="318"/>
      <c r="O85" s="350" t="s">
        <v>60</v>
      </c>
      <c r="P85" s="308" t="s">
        <v>61</v>
      </c>
      <c r="R85" s="120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1:35" ht="26.25" customHeight="1" x14ac:dyDescent="0.15">
      <c r="A86" s="336"/>
      <c r="B86" s="337"/>
      <c r="C86" s="339"/>
      <c r="D86" s="323"/>
      <c r="E86" s="325"/>
      <c r="F86" s="315"/>
      <c r="G86" s="214" t="s">
        <v>62</v>
      </c>
      <c r="H86" s="215" t="s">
        <v>63</v>
      </c>
      <c r="I86" s="216" t="s">
        <v>5</v>
      </c>
      <c r="J86" s="327"/>
      <c r="K86" s="328"/>
      <c r="L86" s="329"/>
      <c r="M86" s="349"/>
      <c r="N86" s="319"/>
      <c r="O86" s="351"/>
      <c r="P86" s="309"/>
      <c r="R86" s="120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1:35" ht="15" customHeight="1" x14ac:dyDescent="0.15">
      <c r="A87" s="310" t="s">
        <v>22</v>
      </c>
      <c r="B87" s="310"/>
      <c r="C87" s="217"/>
      <c r="D87" s="70"/>
      <c r="E87" s="218"/>
      <c r="F87" s="219">
        <f t="shared" ref="F87:F93" si="11">SUM(C87:E87)</f>
        <v>0</v>
      </c>
      <c r="G87" s="219">
        <f>C13+C18+C26</f>
        <v>0</v>
      </c>
      <c r="H87" s="219">
        <f>+C50+C55+C63</f>
        <v>0</v>
      </c>
      <c r="I87" s="220">
        <f t="shared" ref="I87:I88" si="12">+G87+H87</f>
        <v>0</v>
      </c>
      <c r="J87" s="169"/>
      <c r="K87" s="169"/>
      <c r="L87" s="169"/>
      <c r="M87" s="221">
        <f>SUM(I87:L87)</f>
        <v>0</v>
      </c>
      <c r="N87" s="222">
        <f t="shared" ref="N87:N95" si="13">F87-M87</f>
        <v>0</v>
      </c>
      <c r="O87" s="223"/>
      <c r="P87" s="224"/>
      <c r="R87" s="120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1:35" ht="15" customHeight="1" x14ac:dyDescent="0.15">
      <c r="A88" s="311" t="s">
        <v>23</v>
      </c>
      <c r="B88" s="311"/>
      <c r="C88" s="225"/>
      <c r="D88" s="226"/>
      <c r="E88" s="218"/>
      <c r="F88" s="227">
        <f t="shared" si="11"/>
        <v>0</v>
      </c>
      <c r="G88" s="227">
        <f>C14+C19</f>
        <v>0</v>
      </c>
      <c r="H88" s="227">
        <f>+C51+C56</f>
        <v>0</v>
      </c>
      <c r="I88" s="228">
        <f t="shared" si="12"/>
        <v>0</v>
      </c>
      <c r="J88" s="169"/>
      <c r="K88" s="169"/>
      <c r="L88" s="169"/>
      <c r="M88" s="229">
        <f t="shared" ref="M88:M95" si="14">SUM(I88:L88)</f>
        <v>0</v>
      </c>
      <c r="N88" s="222">
        <f t="shared" si="13"/>
        <v>0</v>
      </c>
      <c r="O88" s="226"/>
      <c r="P88" s="230"/>
      <c r="R88" s="120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1:35" ht="15" customHeight="1" x14ac:dyDescent="0.15">
      <c r="A89" s="312" t="s">
        <v>29</v>
      </c>
      <c r="B89" s="312"/>
      <c r="C89" s="225"/>
      <c r="D89" s="226"/>
      <c r="E89" s="218"/>
      <c r="F89" s="227">
        <f t="shared" si="11"/>
        <v>0</v>
      </c>
      <c r="G89" s="231">
        <f>C27+C20</f>
        <v>0</v>
      </c>
      <c r="H89" s="232">
        <f>+C57+C64</f>
        <v>0</v>
      </c>
      <c r="I89" s="228">
        <f>+G89+H89</f>
        <v>0</v>
      </c>
      <c r="J89" s="169"/>
      <c r="K89" s="169"/>
      <c r="L89" s="169"/>
      <c r="M89" s="229">
        <f t="shared" si="14"/>
        <v>0</v>
      </c>
      <c r="N89" s="222">
        <f t="shared" si="13"/>
        <v>0</v>
      </c>
      <c r="O89" s="226"/>
      <c r="P89" s="230"/>
      <c r="R89" s="120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1:35" ht="15" customHeight="1" x14ac:dyDescent="0.15">
      <c r="A90" s="233" t="s">
        <v>24</v>
      </c>
      <c r="B90" s="234"/>
      <c r="C90" s="225"/>
      <c r="D90" s="226"/>
      <c r="E90" s="218"/>
      <c r="F90" s="227">
        <f t="shared" si="11"/>
        <v>0</v>
      </c>
      <c r="G90" s="235">
        <f>+C15+C21</f>
        <v>0</v>
      </c>
      <c r="H90" s="232">
        <f>+C52+C58</f>
        <v>0</v>
      </c>
      <c r="I90" s="228">
        <f>+G90+H90</f>
        <v>0</v>
      </c>
      <c r="J90" s="169"/>
      <c r="K90" s="169"/>
      <c r="L90" s="169"/>
      <c r="M90" s="229">
        <f t="shared" si="14"/>
        <v>0</v>
      </c>
      <c r="N90" s="222">
        <f t="shared" si="13"/>
        <v>0</v>
      </c>
      <c r="O90" s="226"/>
      <c r="P90" s="230"/>
      <c r="R90" s="120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1:35" ht="15" customHeight="1" x14ac:dyDescent="0.15">
      <c r="A91" s="297" t="s">
        <v>26</v>
      </c>
      <c r="B91" s="298"/>
      <c r="C91" s="236"/>
      <c r="D91" s="226">
        <v>96</v>
      </c>
      <c r="E91" s="218"/>
      <c r="F91" s="237">
        <f t="shared" si="11"/>
        <v>96</v>
      </c>
      <c r="G91" s="238">
        <f>C16+C22</f>
        <v>0</v>
      </c>
      <c r="H91" s="239">
        <f>+C53+C59</f>
        <v>0</v>
      </c>
      <c r="I91" s="240">
        <f>+G91+H91</f>
        <v>0</v>
      </c>
      <c r="J91" s="169"/>
      <c r="K91" s="169"/>
      <c r="L91" s="169">
        <v>70.400000000000006</v>
      </c>
      <c r="M91" s="229">
        <f t="shared" si="14"/>
        <v>70.400000000000006</v>
      </c>
      <c r="N91" s="222">
        <f t="shared" si="13"/>
        <v>25.599999999999994</v>
      </c>
      <c r="O91" s="226"/>
      <c r="P91" s="241"/>
      <c r="R91" s="120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1:35" ht="15" customHeight="1" x14ac:dyDescent="0.15">
      <c r="A92" s="299" t="s">
        <v>64</v>
      </c>
      <c r="B92" s="300"/>
      <c r="C92" s="70">
        <v>52</v>
      </c>
      <c r="D92" s="70"/>
      <c r="E92" s="71"/>
      <c r="F92" s="219">
        <f t="shared" si="11"/>
        <v>52</v>
      </c>
      <c r="G92" s="242">
        <f>C24</f>
        <v>0</v>
      </c>
      <c r="H92" s="243">
        <f>C61</f>
        <v>0</v>
      </c>
      <c r="I92" s="220">
        <f>+G92+H92</f>
        <v>0</v>
      </c>
      <c r="J92" s="70">
        <v>6.8</v>
      </c>
      <c r="K92" s="72"/>
      <c r="L92" s="71">
        <v>44.8</v>
      </c>
      <c r="M92" s="221">
        <f t="shared" si="14"/>
        <v>51.599999999999994</v>
      </c>
      <c r="N92" s="244">
        <f t="shared" si="13"/>
        <v>0.40000000000000568</v>
      </c>
      <c r="O92" s="70"/>
      <c r="P92" s="224"/>
      <c r="R92" s="120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1:35" ht="15" customHeight="1" x14ac:dyDescent="0.15">
      <c r="A93" s="301" t="s">
        <v>65</v>
      </c>
      <c r="B93" s="302"/>
      <c r="C93" s="245">
        <v>48.1</v>
      </c>
      <c r="D93" s="245">
        <v>21.6</v>
      </c>
      <c r="E93" s="246"/>
      <c r="F93" s="227">
        <f t="shared" si="11"/>
        <v>69.7</v>
      </c>
      <c r="G93" s="235">
        <f>C25</f>
        <v>0</v>
      </c>
      <c r="H93" s="232">
        <f>C62</f>
        <v>0</v>
      </c>
      <c r="I93" s="228">
        <f>+G93+H93</f>
        <v>0</v>
      </c>
      <c r="J93" s="245"/>
      <c r="K93" s="80"/>
      <c r="L93" s="246">
        <v>39.6</v>
      </c>
      <c r="M93" s="229">
        <f t="shared" si="14"/>
        <v>39.6</v>
      </c>
      <c r="N93" s="222">
        <f t="shared" si="13"/>
        <v>30.1</v>
      </c>
      <c r="O93" s="245"/>
      <c r="P93" s="247"/>
      <c r="R93" s="120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1:35" ht="15" customHeight="1" x14ac:dyDescent="0.15">
      <c r="A94" s="303" t="s">
        <v>66</v>
      </c>
      <c r="B94" s="304"/>
      <c r="C94" s="245">
        <v>10</v>
      </c>
      <c r="D94" s="245">
        <v>38.4</v>
      </c>
      <c r="E94" s="246"/>
      <c r="F94" s="227">
        <f t="shared" ref="F94:F95" si="15">SUM(C94:E94)</f>
        <v>48.4</v>
      </c>
      <c r="G94" s="235">
        <f>C29</f>
        <v>32.4</v>
      </c>
      <c r="H94" s="232">
        <f>C66</f>
        <v>4</v>
      </c>
      <c r="I94" s="228">
        <f t="shared" ref="I94:I95" si="16">+G94+H94</f>
        <v>36.4</v>
      </c>
      <c r="J94" s="245"/>
      <c r="K94" s="80"/>
      <c r="L94" s="246"/>
      <c r="M94" s="229">
        <f t="shared" si="14"/>
        <v>36.4</v>
      </c>
      <c r="N94" s="222">
        <f t="shared" si="13"/>
        <v>12</v>
      </c>
      <c r="O94" s="245"/>
      <c r="P94" s="247"/>
      <c r="R94" s="120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1:35" ht="15" customHeight="1" x14ac:dyDescent="0.15">
      <c r="A95" s="305" t="s">
        <v>67</v>
      </c>
      <c r="B95" s="306"/>
      <c r="C95" s="245">
        <v>10.4</v>
      </c>
      <c r="D95" s="245">
        <v>22.4</v>
      </c>
      <c r="E95" s="246"/>
      <c r="F95" s="227">
        <f t="shared" si="15"/>
        <v>32.799999999999997</v>
      </c>
      <c r="G95" s="235">
        <f>C30</f>
        <v>6</v>
      </c>
      <c r="H95" s="232">
        <f>C67</f>
        <v>0</v>
      </c>
      <c r="I95" s="228">
        <f t="shared" si="16"/>
        <v>6</v>
      </c>
      <c r="J95" s="245"/>
      <c r="K95" s="80"/>
      <c r="L95" s="246">
        <v>4</v>
      </c>
      <c r="M95" s="229">
        <f t="shared" si="14"/>
        <v>10</v>
      </c>
      <c r="N95" s="222">
        <f t="shared" si="13"/>
        <v>22.799999999999997</v>
      </c>
      <c r="O95" s="107"/>
      <c r="P95" s="248"/>
      <c r="R95" s="120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1:35" ht="15" customHeight="1" x14ac:dyDescent="0.15">
      <c r="A96" s="307" t="s">
        <v>68</v>
      </c>
      <c r="B96" s="307"/>
      <c r="C96" s="249">
        <f>SUM(C87:C95)</f>
        <v>120.5</v>
      </c>
      <c r="D96" s="250">
        <f t="shared" ref="D96:P96" si="17">SUM(D87:D95)</f>
        <v>178.4</v>
      </c>
      <c r="E96" s="251">
        <f t="shared" si="17"/>
        <v>0</v>
      </c>
      <c r="F96" s="249">
        <f t="shared" si="17"/>
        <v>298.89999999999998</v>
      </c>
      <c r="G96" s="249">
        <f t="shared" si="17"/>
        <v>38.4</v>
      </c>
      <c r="H96" s="249">
        <f t="shared" si="17"/>
        <v>4</v>
      </c>
      <c r="I96" s="249">
        <f t="shared" si="17"/>
        <v>42.4</v>
      </c>
      <c r="J96" s="250">
        <f t="shared" si="17"/>
        <v>6.8</v>
      </c>
      <c r="K96" s="252">
        <f t="shared" si="17"/>
        <v>0</v>
      </c>
      <c r="L96" s="251">
        <f t="shared" si="17"/>
        <v>158.80000000000001</v>
      </c>
      <c r="M96" s="249">
        <f t="shared" si="17"/>
        <v>208</v>
      </c>
      <c r="N96" s="249">
        <f t="shared" si="17"/>
        <v>90.899999999999991</v>
      </c>
      <c r="O96" s="249">
        <f t="shared" si="17"/>
        <v>0</v>
      </c>
      <c r="P96" s="249">
        <f t="shared" si="17"/>
        <v>0</v>
      </c>
      <c r="R96" s="120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1:35" ht="31.5" customHeight="1" x14ac:dyDescent="0.2">
      <c r="A97" s="9" t="s">
        <v>69</v>
      </c>
      <c r="C97" s="253"/>
      <c r="G97" s="213"/>
      <c r="H97" s="213"/>
      <c r="I97" s="212"/>
      <c r="J97" s="212"/>
      <c r="K97" s="212"/>
      <c r="L97" s="212"/>
      <c r="M97" s="212"/>
      <c r="N97" s="212"/>
      <c r="O97" s="212"/>
      <c r="R97" s="120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1:35" ht="24" customHeight="1" x14ac:dyDescent="0.15">
      <c r="A98" s="287" t="s">
        <v>70</v>
      </c>
      <c r="B98" s="288"/>
      <c r="C98" s="291" t="s">
        <v>71</v>
      </c>
      <c r="D98" s="292"/>
      <c r="G98" s="213"/>
      <c r="H98" s="213"/>
      <c r="I98" s="212"/>
      <c r="J98" s="212"/>
      <c r="K98" s="212"/>
      <c r="L98" s="212"/>
      <c r="M98" s="212"/>
      <c r="N98" s="212"/>
      <c r="O98" s="212"/>
      <c r="R98" s="120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1:35" ht="22.5" customHeight="1" x14ac:dyDescent="0.15">
      <c r="A99" s="289"/>
      <c r="B99" s="290"/>
      <c r="C99" s="276" t="s">
        <v>72</v>
      </c>
      <c r="D99" s="277" t="s">
        <v>73</v>
      </c>
      <c r="G99" s="213"/>
      <c r="H99" s="213"/>
      <c r="I99" s="212"/>
      <c r="J99" s="212"/>
      <c r="K99" s="212"/>
      <c r="L99" s="212"/>
      <c r="M99" s="212"/>
      <c r="N99" s="212"/>
      <c r="O99" s="212"/>
      <c r="R99" s="120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1:35" ht="15" customHeight="1" x14ac:dyDescent="0.15">
      <c r="A100" s="293" t="s">
        <v>74</v>
      </c>
      <c r="B100" s="294"/>
      <c r="C100" s="256"/>
      <c r="D100" s="257"/>
      <c r="G100" s="213"/>
      <c r="H100" s="213"/>
      <c r="I100" s="212"/>
      <c r="J100" s="212"/>
      <c r="K100" s="212"/>
      <c r="L100" s="212"/>
      <c r="M100" s="212"/>
      <c r="N100" s="212"/>
      <c r="O100" s="212"/>
      <c r="R100" s="120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1:35" ht="15" customHeight="1" x14ac:dyDescent="0.15">
      <c r="A101" s="295" t="s">
        <v>75</v>
      </c>
      <c r="B101" s="296"/>
      <c r="C101" s="258"/>
      <c r="D101" s="259"/>
      <c r="G101" s="213"/>
      <c r="H101" s="213"/>
      <c r="I101" s="212"/>
      <c r="J101" s="212"/>
      <c r="K101" s="212"/>
      <c r="L101" s="212"/>
      <c r="M101" s="212"/>
      <c r="N101" s="212"/>
      <c r="O101" s="212"/>
      <c r="R101" s="120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1:35" ht="15" customHeight="1" x14ac:dyDescent="0.15">
      <c r="A102" s="295" t="s">
        <v>76</v>
      </c>
      <c r="B102" s="296"/>
      <c r="C102" s="258"/>
      <c r="D102" s="259"/>
      <c r="G102" s="213"/>
      <c r="H102" s="213"/>
      <c r="I102" s="212"/>
      <c r="J102" s="212"/>
      <c r="K102" s="212"/>
      <c r="L102" s="212"/>
      <c r="M102" s="212"/>
      <c r="N102" s="212"/>
      <c r="O102" s="212"/>
      <c r="R102" s="120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1:35" ht="15" customHeight="1" x14ac:dyDescent="0.15">
      <c r="A103" s="295" t="s">
        <v>77</v>
      </c>
      <c r="B103" s="296"/>
      <c r="C103" s="258"/>
      <c r="D103" s="259"/>
      <c r="G103" s="213"/>
      <c r="H103" s="213"/>
      <c r="I103" s="212"/>
      <c r="J103" s="212"/>
      <c r="K103" s="212"/>
      <c r="L103" s="212"/>
      <c r="M103" s="212"/>
      <c r="N103" s="212"/>
      <c r="O103" s="212"/>
      <c r="R103" s="120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1:35" ht="15" customHeight="1" x14ac:dyDescent="0.15">
      <c r="A104" s="285" t="s">
        <v>78</v>
      </c>
      <c r="B104" s="286"/>
      <c r="C104" s="260"/>
      <c r="D104" s="261"/>
      <c r="G104" s="213"/>
      <c r="H104" s="213"/>
      <c r="I104" s="212"/>
      <c r="J104" s="212"/>
      <c r="K104" s="212"/>
      <c r="L104" s="212"/>
      <c r="M104" s="212"/>
      <c r="N104" s="212"/>
      <c r="O104" s="212"/>
      <c r="R104" s="120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1:35" x14ac:dyDescent="0.15">
      <c r="X105" s="12"/>
      <c r="AB105" s="12"/>
      <c r="AC105" s="12"/>
      <c r="AD105" s="12"/>
    </row>
    <row r="106" spans="1:35" x14ac:dyDescent="0.15">
      <c r="X106" s="12"/>
      <c r="AB106" s="12"/>
      <c r="AC106" s="12"/>
      <c r="AD106" s="12"/>
    </row>
    <row r="107" spans="1:35" x14ac:dyDescent="0.15">
      <c r="AB107" s="12"/>
      <c r="AC107" s="12"/>
      <c r="AD107" s="12"/>
    </row>
    <row r="108" spans="1:35" x14ac:dyDescent="0.15">
      <c r="AB108" s="12"/>
      <c r="AC108" s="12"/>
      <c r="AD108" s="12"/>
    </row>
    <row r="109" spans="1:35" x14ac:dyDescent="0.15">
      <c r="AB109" s="12"/>
      <c r="AC109" s="12"/>
      <c r="AD109" s="12"/>
    </row>
    <row r="110" spans="1:35" x14ac:dyDescent="0.15">
      <c r="AB110" s="12"/>
      <c r="AC110" s="12"/>
      <c r="AD110" s="12"/>
    </row>
    <row r="111" spans="1:35" x14ac:dyDescent="0.15">
      <c r="AB111" s="12"/>
      <c r="AC111" s="12"/>
      <c r="AD111" s="12"/>
    </row>
    <row r="112" spans="1:35" x14ac:dyDescent="0.15">
      <c r="AB112" s="12"/>
      <c r="AC112" s="12"/>
      <c r="AD112" s="12"/>
    </row>
    <row r="113" spans="28:30" x14ac:dyDescent="0.15">
      <c r="AB113" s="12"/>
      <c r="AC113" s="12"/>
      <c r="AD113" s="12"/>
    </row>
    <row r="114" spans="28:30" x14ac:dyDescent="0.15">
      <c r="AB114" s="12"/>
      <c r="AC114" s="12"/>
      <c r="AD114" s="12"/>
    </row>
    <row r="115" spans="28:30" x14ac:dyDescent="0.15">
      <c r="AB115" s="12"/>
      <c r="AC115" s="12"/>
      <c r="AD115" s="12"/>
    </row>
    <row r="156" spans="1:32" ht="23.25" customHeight="1" x14ac:dyDescent="0.15"/>
    <row r="157" spans="1:32" ht="23.25" customHeight="1" x14ac:dyDescent="0.15">
      <c r="A157" s="262">
        <v>2612.6000000000008</v>
      </c>
      <c r="AF157" s="263">
        <f>SUM(AF1:AI156)</f>
        <v>0</v>
      </c>
    </row>
    <row r="158" spans="1:32" ht="23.25" customHeight="1" x14ac:dyDescent="0.15"/>
  </sheetData>
  <mergeCells count="130">
    <mergeCell ref="A6:K6"/>
    <mergeCell ref="A7:Q7"/>
    <mergeCell ref="A9:A12"/>
    <mergeCell ref="B9:B12"/>
    <mergeCell ref="C9:C12"/>
    <mergeCell ref="D9:J9"/>
    <mergeCell ref="K9:L9"/>
    <mergeCell ref="M9:O9"/>
    <mergeCell ref="D10:D12"/>
    <mergeCell ref="E10:E12"/>
    <mergeCell ref="O10:O12"/>
    <mergeCell ref="A29:A31"/>
    <mergeCell ref="A32:B32"/>
    <mergeCell ref="A34:B37"/>
    <mergeCell ref="C34:C37"/>
    <mergeCell ref="D34:J34"/>
    <mergeCell ref="L10:L12"/>
    <mergeCell ref="M10:M12"/>
    <mergeCell ref="N10:N12"/>
    <mergeCell ref="O35:O37"/>
    <mergeCell ref="A13:A17"/>
    <mergeCell ref="A18:A23"/>
    <mergeCell ref="F10:F12"/>
    <mergeCell ref="G10:G12"/>
    <mergeCell ref="H10:H12"/>
    <mergeCell ref="I10:I12"/>
    <mergeCell ref="J10:J12"/>
    <mergeCell ref="K10:K12"/>
    <mergeCell ref="A24:A27"/>
    <mergeCell ref="K34:L34"/>
    <mergeCell ref="M34:O34"/>
    <mergeCell ref="D35:D37"/>
    <mergeCell ref="E35:E37"/>
    <mergeCell ref="F35:F37"/>
    <mergeCell ref="G35:G37"/>
    <mergeCell ref="L35:L37"/>
    <mergeCell ref="M35:M37"/>
    <mergeCell ref="N35:N37"/>
    <mergeCell ref="L47:L49"/>
    <mergeCell ref="M47:M49"/>
    <mergeCell ref="N47:N49"/>
    <mergeCell ref="A38:B38"/>
    <mergeCell ref="A40:B40"/>
    <mergeCell ref="O47:O49"/>
    <mergeCell ref="H35:H37"/>
    <mergeCell ref="I35:I37"/>
    <mergeCell ref="J35:J37"/>
    <mergeCell ref="K35:K37"/>
    <mergeCell ref="A42:B42"/>
    <mergeCell ref="A43:B43"/>
    <mergeCell ref="A46:A49"/>
    <mergeCell ref="B46:B49"/>
    <mergeCell ref="C46:C49"/>
    <mergeCell ref="D46:J46"/>
    <mergeCell ref="A50:A54"/>
    <mergeCell ref="P50:V50"/>
    <mergeCell ref="P52:V52"/>
    <mergeCell ref="K46:L46"/>
    <mergeCell ref="M46:O46"/>
    <mergeCell ref="D47:D49"/>
    <mergeCell ref="E47:E49"/>
    <mergeCell ref="F47:F49"/>
    <mergeCell ref="G47:G49"/>
    <mergeCell ref="H47:H49"/>
    <mergeCell ref="I47:I49"/>
    <mergeCell ref="J47:J49"/>
    <mergeCell ref="K47:K49"/>
    <mergeCell ref="A66:A68"/>
    <mergeCell ref="A69:B69"/>
    <mergeCell ref="A71:B74"/>
    <mergeCell ref="C71:C74"/>
    <mergeCell ref="D71:J71"/>
    <mergeCell ref="K71:L71"/>
    <mergeCell ref="A55:A60"/>
    <mergeCell ref="P55:V55"/>
    <mergeCell ref="P56:V56"/>
    <mergeCell ref="P57:V57"/>
    <mergeCell ref="P58:V58"/>
    <mergeCell ref="A61:A65"/>
    <mergeCell ref="P76:V76"/>
    <mergeCell ref="A77:B77"/>
    <mergeCell ref="M71:O71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A78:B78"/>
    <mergeCell ref="A79:B79"/>
    <mergeCell ref="A80:B80"/>
    <mergeCell ref="A84:B86"/>
    <mergeCell ref="C84:C86"/>
    <mergeCell ref="D84:E84"/>
    <mergeCell ref="M72:M74"/>
    <mergeCell ref="N72:N74"/>
    <mergeCell ref="O72:O74"/>
    <mergeCell ref="A75:B75"/>
    <mergeCell ref="M85:M86"/>
    <mergeCell ref="O85:O86"/>
    <mergeCell ref="P85:P86"/>
    <mergeCell ref="A87:B87"/>
    <mergeCell ref="A88:B88"/>
    <mergeCell ref="A89:B89"/>
    <mergeCell ref="F84:F86"/>
    <mergeCell ref="G84:M84"/>
    <mergeCell ref="N84:N86"/>
    <mergeCell ref="O84:P84"/>
    <mergeCell ref="D85:D86"/>
    <mergeCell ref="E85:E86"/>
    <mergeCell ref="G85:I85"/>
    <mergeCell ref="J85:J86"/>
    <mergeCell ref="K85:K86"/>
    <mergeCell ref="L85:L86"/>
    <mergeCell ref="A104:B104"/>
    <mergeCell ref="A98:B99"/>
    <mergeCell ref="C98:D98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</mergeCells>
  <dataValidations count="8">
    <dataValidation allowBlank="1" showInputMessage="1" errorTitle="ERROR" error="Por favor ingrese solo Números." sqref="P75:V80" xr:uid="{86AEE40B-49D1-4A82-86E6-E94B439AF05D}"/>
    <dataValidation allowBlank="1" showInputMessage="1" showErrorMessage="1" errorTitle="ERROR" error="Por favor ingrese solo Números." sqref="AA1:AD1048576" xr:uid="{F4856996-F78A-4905-AA44-1C4EE0825B24}"/>
    <dataValidation type="decimal" allowBlank="1" showInputMessage="1" showErrorMessage="1" errorTitle="ERROR" error="Por favor ingrese solo Números." sqref="C87:P96" xr:uid="{675FF25B-3F46-4B1C-801F-2982C65FC77F}">
      <formula1>0</formula1>
      <formula2>100000000000000</formula2>
    </dataValidation>
    <dataValidation type="decimal" allowBlank="1" showInputMessage="1" showErrorMessage="1" errorTitle="ERROR" error="Por favor ingrese solo Números." promptTitle="Registro:" prompt="Recuerde registrar en Kilogramos." sqref="D29:H30 D24:F24 F25 D22:F22 D16:F16" xr:uid="{A99D9F33-DAFB-45D4-A41A-CCFD8B92CDBD}">
      <formula1>0</formula1>
      <formula2>100000000000</formula2>
    </dataValidation>
    <dataValidation type="decimal" allowBlank="1" showInputMessage="1" showErrorMessage="1" errorTitle="ERROR" error="Por favor ingrese solo Números." promptTitle="Registro:" prompt="Recuerde registrar en Kilogramos." sqref="D53:F53 D59:F59 D61:F61 F62 D66:H67" xr:uid="{B56B3B06-F12D-4849-9773-CDCEBAA40380}">
      <formula1>0</formula1>
      <formula2>100000000000000</formula2>
    </dataValidation>
    <dataValidation type="whole" allowBlank="1" showInputMessage="1" showErrorMessage="1" errorTitle="ERROR" error="Por favor ingrese solo Números." promptTitle="Registro:" prompt="Solo para Celíacos." sqref="H18:O18 H50:O50 H55:O55" xr:uid="{82A15EFB-B3DA-4A55-A6EC-F9E08CD3462B}">
      <formula1>0</formula1>
      <formula2>100000000000000</formula2>
    </dataValidation>
    <dataValidation type="whole" allowBlank="1" showInputMessage="1" showErrorMessage="1" errorTitle="ERROR" error="Por favor ingrese solo Números." promptTitle="Registro :" prompt="Solo para Celíacos." sqref="H13:O13" xr:uid="{33DDE6CD-B89A-47C8-BA20-D6E8AFEBB426}">
      <formula1>0</formula1>
      <formula2>100000000000000</formula2>
    </dataValidation>
    <dataValidation type="whole" allowBlank="1" showInputMessage="1" showErrorMessage="1" errorTitle="ERROR" error="Por favor ingrese solo Números." sqref="H31:H49 H1:O12 H14:O17 H51:O54 H19:H28 G1:G28 F26:F28 D25:E28 D17:F21 D23:F23 D1:F15 H56:H65 G31:G65 F63:F65 D62:E65 D54:F58 D60:F60 D31:F52 C1:C86 Q59:V74 I19:O49 B1:B104 C97:L104 K56:O86 F69:J86 I56:J68 D68:E86 F68:H68 Q1:V49 Q51:V51 Q53:V54 Q81:V1048576 AE1:XFD1048576 W1:Z1048576 B105:L1048576 M97:P1048576 A1:A1048576 P1:P74 P81:P86" xr:uid="{4136A3BE-9D8E-44C6-A856-BBFCEA0DDB3D}">
      <formula1>0</formula1>
      <formula2>100000000000000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Jose Albino   Munoz Mansilla</cp:lastModifiedBy>
  <dcterms:created xsi:type="dcterms:W3CDTF">2018-03-19T13:09:44Z</dcterms:created>
  <dcterms:modified xsi:type="dcterms:W3CDTF">2019-01-16T16:38:50Z</dcterms:modified>
</cp:coreProperties>
</file>